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725" windowWidth="15300" windowHeight="4575" tabRatio="876" activeTab="0"/>
  </bookViews>
  <sheets>
    <sheet name="Kr_norm" sheetId="1" r:id="rId1"/>
    <sheet name="Příplatky" sheetId="2" r:id="rId2"/>
    <sheet name="Norm-obory" sheetId="3" r:id="rId3"/>
    <sheet name="příl.1" sheetId="4" r:id="rId4"/>
    <sheet name="příl.1a" sheetId="5" r:id="rId5"/>
    <sheet name="příl.1b" sheetId="6" r:id="rId6"/>
    <sheet name="příl.2" sheetId="7" r:id="rId7"/>
    <sheet name="příl.2a" sheetId="8" r:id="rId8"/>
    <sheet name="příl.2b" sheetId="9" r:id="rId9"/>
    <sheet name="příl.2c" sheetId="10" r:id="rId10"/>
    <sheet name="příl.3" sheetId="11" r:id="rId11"/>
    <sheet name="příl.4" sheetId="12" r:id="rId12"/>
    <sheet name="příl.4a" sheetId="13" r:id="rId13"/>
    <sheet name="příl.4b" sheetId="14" r:id="rId14"/>
    <sheet name="příl.4c" sheetId="15" r:id="rId15"/>
    <sheet name="příl.5" sheetId="16" r:id="rId16"/>
    <sheet name="příl.5a" sheetId="17" r:id="rId17"/>
    <sheet name="List2" sheetId="18" r:id="rId18"/>
    <sheet name="List3" sheetId="19" r:id="rId19"/>
  </sheets>
  <externalReferences>
    <externalReference r:id="rId22"/>
    <externalReference r:id="rId23"/>
  </externalReferences>
  <definedNames>
    <definedName name="_xlnm._FilterDatabase" localSheetId="2" hidden="1">'Norm-obory'!$A$3:$I$250</definedName>
    <definedName name="Kontakty">'[1]Kontakty'!#REF!</definedName>
    <definedName name="_xlnm.Print_Titles" localSheetId="0">'Kr_norm'!$2:$4</definedName>
    <definedName name="_xlnm.Print_Titles" localSheetId="2">'Norm-obory'!$1:$3</definedName>
    <definedName name="_xlnm.Print_Titles" localSheetId="3">'příl.1'!$14:$15</definedName>
    <definedName name="_xlnm.Print_Titles" localSheetId="4">'příl.1a'!$14:$15</definedName>
    <definedName name="_xlnm.Print_Titles" localSheetId="5">'příl.1b'!$14:$15</definedName>
    <definedName name="_xlnm.Print_Titles" localSheetId="6">'příl.2'!$14:$15</definedName>
    <definedName name="_xlnm.Print_Titles" localSheetId="7">'příl.2a'!$14:$15</definedName>
    <definedName name="_xlnm.Print_Titles" localSheetId="8">'příl.2b'!$14:$15</definedName>
    <definedName name="_xlnm.Print_Titles" localSheetId="9">'příl.2c'!$11:$12</definedName>
    <definedName name="_xlnm.Print_Titles" localSheetId="10">'příl.3'!$9:$10</definedName>
    <definedName name="_xlnm.Print_Titles" localSheetId="11">'příl.4'!$11:$12</definedName>
    <definedName name="_xlnm.Print_Titles" localSheetId="12">'příl.4a'!$11:$12</definedName>
    <definedName name="_xlnm.Print_Titles" localSheetId="13">'příl.4b'!$11:$12</definedName>
    <definedName name="_xlnm.Print_Titles" localSheetId="14">'příl.4c'!$11:$12</definedName>
    <definedName name="_xlnm.Print_Titles" localSheetId="15">'příl.5'!$9:$10</definedName>
    <definedName name="_xlnm.Print_Titles" localSheetId="16">'příl.5a'!$9:$10</definedName>
    <definedName name="red_typ">#REF!</definedName>
  </definedNames>
  <calcPr fullCalcOnLoad="1"/>
</workbook>
</file>

<file path=xl/sharedStrings.xml><?xml version="1.0" encoding="utf-8"?>
<sst xmlns="http://schemas.openxmlformats.org/spreadsheetml/2006/main" count="1211" uniqueCount="643">
  <si>
    <t>PO - nep.</t>
  </si>
  <si>
    <t>příloha 1a</t>
  </si>
  <si>
    <t>příloha 1b</t>
  </si>
  <si>
    <t>příloha 2</t>
  </si>
  <si>
    <t xml:space="preserve"> -0,00000887*x3 + 0,0011*x2 +0,105701*x</t>
  </si>
  <si>
    <t>příloha 2a</t>
  </si>
  <si>
    <t>příloha 2c</t>
  </si>
  <si>
    <t>příloha 2b</t>
  </si>
  <si>
    <t>příloha 3</t>
  </si>
  <si>
    <t>příloha 4</t>
  </si>
  <si>
    <t>příloha 4a</t>
  </si>
  <si>
    <t>příloha 4b</t>
  </si>
  <si>
    <t>příloha 4c</t>
  </si>
  <si>
    <t>příloha 5</t>
  </si>
  <si>
    <t>příloha 5a</t>
  </si>
  <si>
    <t xml:space="preserve">0,89 Korekce výkonů dle odst.9) §4 vyhlášky </t>
  </si>
  <si>
    <t>obor vzdělání</t>
  </si>
  <si>
    <t xml:space="preserve">                    z toho</t>
  </si>
  <si>
    <t>Příloha 1a</t>
  </si>
  <si>
    <t>Příloha 2a</t>
  </si>
  <si>
    <t>Příloha 2b</t>
  </si>
  <si>
    <t>Příloha 2c</t>
  </si>
  <si>
    <t>Příloha 4a</t>
  </si>
  <si>
    <t>Příloha 4b</t>
  </si>
  <si>
    <t>Příloha 4c</t>
  </si>
  <si>
    <t>Příloha 5a</t>
  </si>
  <si>
    <r>
      <t xml:space="preserve">  (-0,00285*x</t>
    </r>
    <r>
      <rPr>
        <b/>
        <vertAlign val="superscript"/>
        <sz val="11"/>
        <rFont val="Arial CE"/>
        <family val="2"/>
      </rPr>
      <t>2</t>
    </r>
    <r>
      <rPr>
        <b/>
        <sz val="11"/>
        <rFont val="Arial CE"/>
        <family val="2"/>
      </rPr>
      <t>+0,62285*x +17,497)*0,94</t>
    </r>
  </si>
  <si>
    <r>
      <t>(-0,0000491*x</t>
    </r>
    <r>
      <rPr>
        <b/>
        <vertAlign val="superscript"/>
        <sz val="11"/>
        <rFont val="Arial CE"/>
        <family val="2"/>
      </rPr>
      <t>2</t>
    </r>
    <r>
      <rPr>
        <b/>
        <sz val="11"/>
        <rFont val="Arial CE"/>
        <family val="2"/>
      </rPr>
      <t>+0,0818939*x +38,1) *0,928</t>
    </r>
  </si>
  <si>
    <t>Příloha 1</t>
  </si>
  <si>
    <t>1 dítě v mateřské škole nebo třídě s celodenním provozem</t>
  </si>
  <si>
    <t>do 12 dětí</t>
  </si>
  <si>
    <t>od 13 do 18 dětí</t>
  </si>
  <si>
    <t>od 19 do 24 dětí</t>
  </si>
  <si>
    <t>od 25 do 56 dětí</t>
  </si>
  <si>
    <t>od 57 do 106 dětí</t>
  </si>
  <si>
    <t>od 107</t>
  </si>
  <si>
    <t>počet dětí/ žáků</t>
  </si>
  <si>
    <t>do 12</t>
  </si>
  <si>
    <r>
      <t>2,4962*x</t>
    </r>
    <r>
      <rPr>
        <b/>
        <vertAlign val="superscript"/>
        <sz val="11"/>
        <rFont val="Arial CE"/>
        <family val="2"/>
      </rPr>
      <t>0,5</t>
    </r>
  </si>
  <si>
    <r>
      <t xml:space="preserve"> -0,0005*x</t>
    </r>
    <r>
      <rPr>
        <b/>
        <vertAlign val="superscript"/>
        <sz val="11"/>
        <rFont val="Arial CE"/>
        <family val="2"/>
      </rPr>
      <t>2</t>
    </r>
    <r>
      <rPr>
        <b/>
        <sz val="11"/>
        <rFont val="Arial CE"/>
        <family val="2"/>
      </rPr>
      <t>+0,1103*x+31,00</t>
    </r>
  </si>
  <si>
    <r>
      <t>3,89*x</t>
    </r>
    <r>
      <rPr>
        <b/>
        <vertAlign val="superscript"/>
        <sz val="11"/>
        <rFont val="Arial CE"/>
        <family val="2"/>
      </rPr>
      <t>0,355</t>
    </r>
  </si>
  <si>
    <t>Příloha 2</t>
  </si>
  <si>
    <t>(§30 odst. 3 písm. b) zák. 117/1995 Sb. ,ve znění pozdějších předpisů</t>
  </si>
  <si>
    <r>
      <t>2,5*(2,4962*x</t>
    </r>
    <r>
      <rPr>
        <b/>
        <vertAlign val="superscript"/>
        <sz val="10"/>
        <rFont val="Arial CE"/>
        <family val="2"/>
      </rPr>
      <t>0,5</t>
    </r>
    <r>
      <rPr>
        <b/>
        <sz val="10"/>
        <rFont val="Arial CE"/>
        <family val="0"/>
      </rPr>
      <t>)</t>
    </r>
  </si>
  <si>
    <r>
      <t>(-0,0005*x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+0,1103*x +31,00)*2,5</t>
    </r>
  </si>
  <si>
    <r>
      <t>2,5*(3,89*x</t>
    </r>
    <r>
      <rPr>
        <b/>
        <vertAlign val="superscript"/>
        <sz val="10"/>
        <rFont val="Arial CE"/>
        <family val="2"/>
      </rPr>
      <t>0,355</t>
    </r>
    <r>
      <rPr>
        <b/>
        <sz val="10"/>
        <rFont val="Arial CE"/>
        <family val="2"/>
      </rPr>
      <t>)</t>
    </r>
  </si>
  <si>
    <t>Příloha 3</t>
  </si>
  <si>
    <t>1 žák v základní škole tvořené pouze třídami prvního stupně</t>
  </si>
  <si>
    <t>do 9 žáků</t>
  </si>
  <si>
    <t>od 10 do 15 žáků</t>
  </si>
  <si>
    <t>od 16 do 21 žáků</t>
  </si>
  <si>
    <t>od 22 do 42 žáků</t>
  </si>
  <si>
    <t>od 43 do 99 žáků</t>
  </si>
  <si>
    <t>od 100</t>
  </si>
  <si>
    <t>do 9</t>
  </si>
  <si>
    <t>Příloha 4</t>
  </si>
  <si>
    <t>1 žák v prvním stupni základní školy tvořené oběma stupni</t>
  </si>
  <si>
    <t>Np - 1. st.</t>
  </si>
  <si>
    <t>do 80 žáků</t>
  </si>
  <si>
    <t>od 81 do 149 žáků</t>
  </si>
  <si>
    <t>od 150 do 230 žáků</t>
  </si>
  <si>
    <t>od 231 do 320 žáků</t>
  </si>
  <si>
    <t>od 321 do 399 žáků</t>
  </si>
  <si>
    <t>od 400</t>
  </si>
  <si>
    <t>Příloha 5</t>
  </si>
  <si>
    <t>1 žák v druhém stupni základní školy tvořené oběma stupni</t>
  </si>
  <si>
    <t>Np - 2. st.</t>
  </si>
  <si>
    <t>do 115 žáků</t>
  </si>
  <si>
    <t>od 116 do 160 žáků</t>
  </si>
  <si>
    <t>od 161 do 210 žáků</t>
  </si>
  <si>
    <t>od 211 do 320 žáků</t>
  </si>
  <si>
    <t>od 321 do 385 žáků</t>
  </si>
  <si>
    <t>od 386</t>
  </si>
  <si>
    <t>1 žák v základní škole tvořené oběma stupni - nepedagogové</t>
  </si>
  <si>
    <t>od 754</t>
  </si>
  <si>
    <t>1 žák ve školní družině</t>
  </si>
  <si>
    <t>1 stravovaný zároveň se vzdělávající v ZŠ, SŠ</t>
  </si>
  <si>
    <t>do 29 stravovaných</t>
  </si>
  <si>
    <t>od 30 stravovaných</t>
  </si>
  <si>
    <t>do 29</t>
  </si>
  <si>
    <t>1 stravovaný zároveň se vzdělávající v MŠ</t>
  </si>
  <si>
    <t>do 12 stravovaných</t>
  </si>
  <si>
    <t>od 13 stravovaných</t>
  </si>
  <si>
    <t>1 stravovaný zároveň jemuž je poskytován oběd a večeře</t>
  </si>
  <si>
    <t>1 stravovaný zároveň jemuž je poskytována strava mimo oběda</t>
  </si>
  <si>
    <r>
      <t xml:space="preserve"> -0,0009*x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+0,2862*x+19</t>
    </r>
  </si>
  <si>
    <t>§/ písm</t>
  </si>
  <si>
    <t>Jednotka výkonu dle vyhlášky č. 492/2005 Sb., o krajských normativech</t>
  </si>
  <si>
    <t>§ 1)</t>
  </si>
  <si>
    <t>Předškolní vzdělávání</t>
  </si>
  <si>
    <t>a)</t>
  </si>
  <si>
    <t>Ln(x)+8,803</t>
  </si>
  <si>
    <t>0,0015*x+12,74285</t>
  </si>
  <si>
    <t>2*(Ln(x)+8,803)</t>
  </si>
  <si>
    <t>2*(0,0015*x+12,74285)</t>
  </si>
  <si>
    <t>b)</t>
  </si>
  <si>
    <t>2,5*(Ln(x)+8,803)</t>
  </si>
  <si>
    <t>2,5*(0,0015*x+12,74285)</t>
  </si>
  <si>
    <t>Základní vzdělávání</t>
  </si>
  <si>
    <t>d)</t>
  </si>
  <si>
    <t>4,85*Ln(x)-3,2</t>
  </si>
  <si>
    <t>5,45*Ln(x*0,42)</t>
  </si>
  <si>
    <t>4,1375*Ln(x*0,8)</t>
  </si>
  <si>
    <t>14,3+0,0088*x</t>
  </si>
  <si>
    <t>e)</t>
  </si>
  <si>
    <t>8,2+0,06*x</t>
  </si>
  <si>
    <t>0,03*x+12,475</t>
  </si>
  <si>
    <t>0,0045*x+18,435</t>
  </si>
  <si>
    <t>0,007*x+17,63</t>
  </si>
  <si>
    <t>0,006*x+18,065</t>
  </si>
  <si>
    <t>f)</t>
  </si>
  <si>
    <t>0,006*x+12,5</t>
  </si>
  <si>
    <t>0,006*x+12,27</t>
  </si>
  <si>
    <t>0,004*x+12,65</t>
  </si>
  <si>
    <t>e,f)</t>
  </si>
  <si>
    <t>j)</t>
  </si>
  <si>
    <t>Základní umělecké školy</t>
  </si>
  <si>
    <t>k)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</si>
  <si>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</si>
  <si>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</si>
  <si>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</si>
  <si>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</si>
  <si>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</si>
  <si>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t>q)</t>
  </si>
  <si>
    <t>1,12233*Ln(x)+26,078</t>
  </si>
  <si>
    <t>p)</t>
  </si>
  <si>
    <t>o)</t>
  </si>
  <si>
    <t>s)</t>
  </si>
  <si>
    <t>Školní stravování</t>
  </si>
  <si>
    <t>s),  2)</t>
  </si>
  <si>
    <t>s),  1)</t>
  </si>
  <si>
    <t>10,899*Ln(x)+x/200</t>
  </si>
  <si>
    <t>s),  3)</t>
  </si>
  <si>
    <t>(10,899*Ln(x)+x/200)*0,5</t>
  </si>
  <si>
    <t>s),  4)</t>
  </si>
  <si>
    <t>(10,899*Ln(x)+x/200)*1,667</t>
  </si>
  <si>
    <t>koeficient</t>
  </si>
  <si>
    <t>v případě, že výuka je zajišťována jinou nežli denní formou:</t>
  </si>
  <si>
    <t xml:space="preserve">Počet jednotek výkonu ve školní jídelně dle § 1 písm. s) vyhlášky o krajských normativech </t>
  </si>
  <si>
    <t>bude stanoven v souladu s § 4 odst. 9) opravným koeficientem</t>
  </si>
  <si>
    <t>Příplatky na zdravotní postižení dle § 3 vyhlášky:</t>
  </si>
  <si>
    <t>sluchové postižení, zrakové postižení, tělesné postižení</t>
  </si>
  <si>
    <t>kategorie těžkého zdravotního postižení</t>
  </si>
  <si>
    <t>zdravotního postižení, uvedené v §3 odst. 8)</t>
  </si>
  <si>
    <t>pro druhy zdravotního postižení, uvedené v § 3 odst. 8)</t>
  </si>
  <si>
    <r>
      <t xml:space="preserve">dítě mateřské školy </t>
    </r>
    <r>
      <rPr>
        <b/>
        <sz val="10"/>
        <rFont val="Arial CE"/>
        <family val="2"/>
      </rPr>
      <t>do 12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</si>
  <si>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>2,4962*x</t>
    </r>
    <r>
      <rPr>
        <b/>
        <vertAlign val="superscript"/>
        <sz val="9"/>
        <rFont val="Arial CE"/>
        <family val="2"/>
      </rPr>
      <t>0,5</t>
    </r>
  </si>
  <si>
    <r>
      <t>3,89*x</t>
    </r>
    <r>
      <rPr>
        <b/>
        <vertAlign val="superscript"/>
        <sz val="9"/>
        <rFont val="Arial CE"/>
        <family val="2"/>
      </rPr>
      <t>0,355</t>
    </r>
  </si>
  <si>
    <r>
      <t xml:space="preserve">mateřská škola </t>
    </r>
    <r>
      <rPr>
        <b/>
        <sz val="10"/>
        <rFont val="Arial CE"/>
        <family val="2"/>
      </rPr>
      <t>od 107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</si>
  <si>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>2*(2,4962*x</t>
    </r>
    <r>
      <rPr>
        <b/>
        <vertAlign val="superscript"/>
        <sz val="9"/>
        <rFont val="Arial CE"/>
        <family val="2"/>
      </rPr>
      <t>0,5</t>
    </r>
    <r>
      <rPr>
        <b/>
        <sz val="9"/>
        <rFont val="Arial CE"/>
        <family val="0"/>
      </rPr>
      <t>)</t>
    </r>
  </si>
  <si>
    <r>
      <t>2*(-0,0005*x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>+0,1103*x +31,00)</t>
    </r>
  </si>
  <si>
    <r>
      <t>2*(3,89*x</t>
    </r>
    <r>
      <rPr>
        <b/>
        <vertAlign val="superscript"/>
        <sz val="9"/>
        <rFont val="Arial CE"/>
        <family val="2"/>
      </rPr>
      <t>0,355</t>
    </r>
    <r>
      <rPr>
        <b/>
        <sz val="9"/>
        <rFont val="Arial CE"/>
        <family val="2"/>
      </rPr>
      <t>)</t>
    </r>
  </si>
  <si>
    <r>
      <t>2,5*(2,4962*x</t>
    </r>
    <r>
      <rPr>
        <b/>
        <vertAlign val="superscript"/>
        <sz val="9"/>
        <rFont val="Arial CE"/>
        <family val="2"/>
      </rPr>
      <t>0,5</t>
    </r>
    <r>
      <rPr>
        <b/>
        <sz val="9"/>
        <rFont val="Arial CE"/>
        <family val="0"/>
      </rPr>
      <t>)</t>
    </r>
  </si>
  <si>
    <r>
      <t>(-0,0005*x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>+0,1103*x +31,00)*2,5</t>
    </r>
  </si>
  <si>
    <r>
      <t>2,5*(3,89*x</t>
    </r>
    <r>
      <rPr>
        <b/>
        <vertAlign val="superscript"/>
        <sz val="9"/>
        <rFont val="Arial CE"/>
        <family val="2"/>
      </rPr>
      <t>0,355</t>
    </r>
    <r>
      <rPr>
        <b/>
        <sz val="9"/>
        <rFont val="Arial CE"/>
        <family val="2"/>
      </rPr>
      <t>)</t>
    </r>
  </si>
  <si>
    <r>
      <t xml:space="preserve">mateřská škola </t>
    </r>
    <r>
      <rPr>
        <b/>
        <sz val="10"/>
        <rFont val="Arial CE"/>
        <family val="2"/>
      </rPr>
      <t>od 57 do 106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</si>
  <si>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0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</si>
  <si>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0"/>
      </rPr>
      <t xml:space="preserve"> žáků včetně, tvořené pouze třídami prvního stupně</t>
    </r>
  </si>
  <si>
    <r>
      <t xml:space="preserve">  (-0,00285*x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>+0,62285*x +17,497)*0,94</t>
    </r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</si>
  <si>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0"/>
      </rPr>
      <t xml:space="preserve"> žáků včetně, tvořené pouze třídami prvního stupně</t>
    </r>
  </si>
  <si>
    <r>
      <t>žák základní školy, o</t>
    </r>
    <r>
      <rPr>
        <b/>
        <sz val="10"/>
        <rFont val="Arial"/>
        <family val="2"/>
      </rPr>
      <t>d 22 do 42</t>
    </r>
    <r>
      <rPr>
        <sz val="10"/>
        <rFont val="Arial"/>
        <family val="0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</si>
  <si>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43 do 99</t>
    </r>
    <r>
      <rPr>
        <sz val="10"/>
        <rFont val="Arial"/>
        <family val="0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</si>
  <si>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0"/>
      </rPr>
      <t xml:space="preserve"> žáků, tvořené pouze třídami prvního stupně</t>
    </r>
  </si>
  <si>
    <r>
      <t xml:space="preserve">žák 1.stupně základní školy </t>
    </r>
    <r>
      <rPr>
        <b/>
        <sz val="10"/>
        <rFont val="Arial"/>
        <family val="2"/>
      </rPr>
      <t>do 80</t>
    </r>
    <r>
      <rPr>
        <sz val="10"/>
        <rFont val="Arial"/>
        <family val="0"/>
      </rPr>
      <t xml:space="preserve"> žáků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</si>
  <si>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81 až 149</t>
    </r>
    <r>
      <rPr>
        <sz val="10"/>
        <rFont val="Arial"/>
        <family val="0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</si>
  <si>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150 až 230</t>
    </r>
    <r>
      <rPr>
        <sz val="10"/>
        <rFont val="Arial"/>
        <family val="0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</si>
  <si>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231 až 320</t>
    </r>
    <r>
      <rPr>
        <sz val="10"/>
        <rFont val="Arial"/>
        <family val="0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</si>
  <si>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321 až 399</t>
    </r>
    <r>
      <rPr>
        <sz val="10"/>
        <rFont val="Arial"/>
        <family val="0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</si>
  <si>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 xml:space="preserve">400 a více </t>
    </r>
    <r>
      <rPr>
        <sz val="10"/>
        <rFont val="Arial"/>
        <family val="2"/>
      </rPr>
      <t>žáky,</t>
    </r>
    <r>
      <rPr>
        <sz val="10"/>
        <rFont val="Arial"/>
        <family val="0"/>
      </rPr>
      <t xml:space="preserve"> tvořené oběma stupni</t>
    </r>
  </si>
  <si>
    <r>
      <t xml:space="preserve">žák 2.stupně základní školy </t>
    </r>
    <r>
      <rPr>
        <b/>
        <sz val="10"/>
        <rFont val="Arial"/>
        <family val="2"/>
      </rPr>
      <t>do 115</t>
    </r>
    <r>
      <rPr>
        <sz val="10"/>
        <rFont val="Arial"/>
        <family val="0"/>
      </rPr>
      <t xml:space="preserve"> žáků včetně, tvořené oběma stupni</t>
    </r>
  </si>
  <si>
    <r>
      <t xml:space="preserve"> -0,00000887*x</t>
    </r>
    <r>
      <rPr>
        <b/>
        <vertAlign val="superscript"/>
        <sz val="9"/>
        <rFont val="Arial CE"/>
        <family val="0"/>
      </rPr>
      <t>3</t>
    </r>
    <r>
      <rPr>
        <b/>
        <sz val="9"/>
        <rFont val="Arial CE"/>
        <family val="2"/>
      </rPr>
      <t xml:space="preserve"> + 0,0011*x</t>
    </r>
    <r>
      <rPr>
        <b/>
        <vertAlign val="superscript"/>
        <sz val="9"/>
        <rFont val="Arial CE"/>
        <family val="0"/>
      </rPr>
      <t>2</t>
    </r>
    <r>
      <rPr>
        <b/>
        <sz val="9"/>
        <rFont val="Arial CE"/>
        <family val="2"/>
      </rPr>
      <t xml:space="preserve"> +0,105701*x</t>
    </r>
  </si>
  <si>
    <r>
      <t xml:space="preserve">žák 2.stupně základní školy s </t>
    </r>
    <r>
      <rPr>
        <b/>
        <sz val="10"/>
        <rFont val="Arial"/>
        <family val="2"/>
      </rPr>
      <t>116 až 160</t>
    </r>
    <r>
      <rPr>
        <sz val="10"/>
        <rFont val="Arial"/>
        <family val="0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</si>
  <si>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 xml:space="preserve">161 až 210 </t>
    </r>
    <r>
      <rPr>
        <sz val="10"/>
        <rFont val="Arial"/>
        <family val="0"/>
      </rPr>
      <t>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</si>
  <si>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211 až 320</t>
    </r>
    <r>
      <rPr>
        <sz val="10"/>
        <rFont val="Arial"/>
        <family val="0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</si>
  <si>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321 až 385</t>
    </r>
    <r>
      <rPr>
        <sz val="10"/>
        <rFont val="Arial"/>
        <family val="0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</si>
  <si>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386 a více</t>
    </r>
    <r>
      <rPr>
        <sz val="10"/>
        <rFont val="Arial"/>
        <family val="0"/>
      </rPr>
      <t xml:space="preserve"> žáky, tvořené oběma stupni</t>
    </r>
  </si>
  <si>
    <r>
      <t xml:space="preserve">Školní družina - </t>
    </r>
    <r>
      <rPr>
        <sz val="10"/>
        <rFont val="Arial CE"/>
        <family val="2"/>
      </rPr>
      <t>žák ve školní družině</t>
    </r>
  </si>
  <si>
    <r>
      <t>Školní klub -</t>
    </r>
    <r>
      <rPr>
        <sz val="10"/>
        <rFont val="Arial CE"/>
        <family val="2"/>
      </rPr>
      <t xml:space="preserve"> žák ve školním klubu</t>
    </r>
  </si>
  <si>
    <r>
      <t xml:space="preserve">Středisko pro volný čas dětí a mládeže (SVČ) - </t>
    </r>
    <r>
      <rPr>
        <sz val="10"/>
        <rFont val="Arial CE"/>
        <family val="2"/>
      </rPr>
      <t>žák ve SVČ</t>
    </r>
  </si>
  <si>
    <r>
      <t xml:space="preserve">  -0,0009*x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>+0,2862*x+19</t>
    </r>
  </si>
  <si>
    <r>
      <t xml:space="preserve">dítě mateřské školy </t>
    </r>
    <r>
      <rPr>
        <b/>
        <sz val="10"/>
        <rFont val="Arial CE"/>
        <family val="2"/>
      </rPr>
      <t xml:space="preserve">od 13 do 18 </t>
    </r>
    <r>
      <rPr>
        <sz val="10"/>
        <rFont val="Arial CE"/>
        <family val="2"/>
      </rPr>
      <t>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</si>
  <si>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</rPr>
      <t>od 19 do 24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</si>
  <si>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</rPr>
      <t>od 25 do 56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</si>
  <si>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</rPr>
      <t>do 12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</si>
  <si>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13 do 18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</si>
  <si>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19 do 24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</si>
  <si>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25 do 56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</si>
  <si>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57 do 106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</si>
  <si>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od 107</t>
    </r>
    <r>
      <rPr>
        <sz val="10"/>
        <rFont val="Arial CE"/>
        <family val="2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</si>
  <si>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</rPr>
      <t>do 12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</si>
  <si>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</rPr>
      <t>od 13 do 18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</si>
  <si>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</rPr>
      <t xml:space="preserve"> od 19 do 24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</si>
  <si>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</rPr>
      <t xml:space="preserve"> od 25 do 56</t>
    </r>
    <r>
      <rPr>
        <sz val="10"/>
        <rFont val="Arial CE"/>
        <family val="2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</si>
  <si>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</rPr>
      <t xml:space="preserve">od 107 </t>
    </r>
    <r>
      <rPr>
        <sz val="10"/>
        <rFont val="Arial CE"/>
        <family val="2"/>
      </rPr>
      <t>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</si>
  <si>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0"/>
      </rPr>
      <t>o</t>
    </r>
    <r>
      <rPr>
        <b/>
        <sz val="10"/>
        <rFont val="Arial CE"/>
        <family val="2"/>
      </rPr>
      <t>d 57 do 106</t>
    </r>
    <r>
      <rPr>
        <sz val="10"/>
        <rFont val="Arial CE"/>
        <family val="2"/>
      </rPr>
      <t xml:space="preserve"> dětí včetně, jde-li o dítě ve třídě (škole) s celodenním provozem</t>
    </r>
  </si>
  <si>
    <r>
      <t xml:space="preserve">stravovaný podle § 1 písm.s), odst. 2.) - </t>
    </r>
    <r>
      <rPr>
        <b/>
        <sz val="10"/>
        <rFont val="Arial"/>
        <family val="2"/>
      </rPr>
      <t>do 12</t>
    </r>
    <r>
      <rPr>
        <sz val="10"/>
        <rFont val="Arial"/>
        <family val="0"/>
      </rPr>
      <t xml:space="preserve"> stravovaných včetně (MŠ)</t>
    </r>
  </si>
  <si>
    <r>
      <t>stravovaný podle § 1 písm.s), odst.2.) -</t>
    </r>
    <r>
      <rPr>
        <b/>
        <sz val="10"/>
        <rFont val="Arial"/>
        <family val="2"/>
      </rPr>
      <t xml:space="preserve"> od 13</t>
    </r>
    <r>
      <rPr>
        <sz val="10"/>
        <rFont val="Arial"/>
        <family val="0"/>
      </rPr>
      <t xml:space="preserve"> stravovaných (MŠ)  </t>
    </r>
  </si>
  <si>
    <r>
      <t xml:space="preserve">stravovaný podle § 1 písm.s), odst.1.) </t>
    </r>
    <r>
      <rPr>
        <b/>
        <sz val="10"/>
        <rFont val="Arial"/>
        <family val="2"/>
      </rPr>
      <t xml:space="preserve">do 29 </t>
    </r>
    <r>
      <rPr>
        <sz val="10"/>
        <rFont val="Arial"/>
        <family val="0"/>
      </rPr>
      <t>stravovaných včetně - výkony po korekci (ZŠ,SŠ)</t>
    </r>
  </si>
  <si>
    <r>
      <t xml:space="preserve">stravovaný podle § 1 písm.s), odst. 1.) </t>
    </r>
    <r>
      <rPr>
        <b/>
        <sz val="10"/>
        <rFont val="Arial"/>
        <family val="2"/>
      </rPr>
      <t>od 30</t>
    </r>
    <r>
      <rPr>
        <sz val="10"/>
        <rFont val="Arial"/>
        <family val="0"/>
      </rPr>
      <t xml:space="preserve"> stravovaných  -výkony po korekci (ZŠ,SŠ)</t>
    </r>
  </si>
  <si>
    <r>
      <t xml:space="preserve">stravovaný podle § 1 písm.s), odst. 3.) </t>
    </r>
    <r>
      <rPr>
        <b/>
        <sz val="10"/>
        <rFont val="Arial"/>
        <family val="2"/>
      </rPr>
      <t>do 29</t>
    </r>
    <r>
      <rPr>
        <sz val="10"/>
        <rFont val="Arial"/>
        <family val="0"/>
      </rPr>
      <t xml:space="preserve"> stravovaných včetně-výkony po korekci  </t>
    </r>
  </si>
  <si>
    <r>
      <t xml:space="preserve">stravovaný podle § 1 písm.s), odst. 3.) </t>
    </r>
    <r>
      <rPr>
        <b/>
        <sz val="10"/>
        <rFont val="Arial"/>
        <family val="2"/>
      </rPr>
      <t>od 30</t>
    </r>
    <r>
      <rPr>
        <sz val="10"/>
        <rFont val="Arial"/>
        <family val="0"/>
      </rPr>
      <t xml:space="preserve"> stravovaných-výkony po korekci </t>
    </r>
  </si>
  <si>
    <r>
      <t xml:space="preserve">stravovaný podle § 1 písm.s), odst.4) </t>
    </r>
    <r>
      <rPr>
        <b/>
        <sz val="10"/>
        <rFont val="Arial"/>
        <family val="2"/>
      </rPr>
      <t>do 29</t>
    </r>
    <r>
      <rPr>
        <sz val="10"/>
        <rFont val="Arial"/>
        <family val="0"/>
      </rPr>
      <t xml:space="preserve"> stravovaných včetně-výkony po korekci  </t>
    </r>
  </si>
  <si>
    <r>
      <t xml:space="preserve">stravovaný podle § 1 písm.s), odst.4) </t>
    </r>
    <r>
      <rPr>
        <b/>
        <sz val="10"/>
        <rFont val="Arial"/>
        <family val="2"/>
      </rPr>
      <t>od 30</t>
    </r>
    <r>
      <rPr>
        <sz val="10"/>
        <rFont val="Arial"/>
        <family val="0"/>
      </rPr>
      <t xml:space="preserve"> stravovaných-výkony po korekci </t>
    </r>
  </si>
  <si>
    <r>
      <t>K základní normativní částce budou použity opravné koeficienty:</t>
    </r>
    <r>
      <rPr>
        <sz val="12"/>
        <rFont val="Arial"/>
        <family val="2"/>
      </rPr>
      <t>(násobky základní částky)</t>
    </r>
  </si>
  <si>
    <t>ŠJ - vývařovnu:</t>
  </si>
  <si>
    <t>ŠJ -výdejnu:</t>
  </si>
  <si>
    <t>odst. 6a): (třídy, školy)</t>
  </si>
  <si>
    <t>odst. 6c): (praktická škola)</t>
  </si>
  <si>
    <t xml:space="preserve">dálková forma </t>
  </si>
  <si>
    <t>večerní forma</t>
  </si>
  <si>
    <t>distanční forma</t>
  </si>
  <si>
    <t>odst. 6d): (škola při zdravotním zařízení)</t>
  </si>
  <si>
    <t>odst. 6e): (školní družina v ZŠ speciální)</t>
  </si>
  <si>
    <t>odst. 6g): (ubytovaný se zdravotním postižením)</t>
  </si>
  <si>
    <t>odst. 6b): (individuální integrace)</t>
  </si>
  <si>
    <t>lehké mentální postižení, vady řeči, vývojové poruch učení a chování</t>
  </si>
  <si>
    <t>kateg. těžkého postižení, s více vadami, těžké mentální postižení, autismus</t>
  </si>
  <si>
    <t>lehké mentální postižení, vady řeči, vývojové poruchy učení a chování, sluchové postižení, zrakové postižení, tělesné postižení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</si>
  <si>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</si>
  <si>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</si>
  <si>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</si>
  <si>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Rozdělení rozpočtu pro školní jídelnu</t>
  </si>
  <si>
    <t>V případě školy, v níž lze plnit povinnou školní docházku - dle § 38 školského zákona</t>
  </si>
  <si>
    <t>na žáka plnícího povinnou školní docházku v zahraničí</t>
  </si>
  <si>
    <t>na žáka individuálně vzdělávaného</t>
  </si>
  <si>
    <t xml:space="preserve">na žáka vzdělávaného podle individuálního vzdělávacího plánu </t>
  </si>
  <si>
    <t>V případě střední školy, konzervatoře, VOŠ (nejedná li se o případ mimořádně nadaných nebo se spec.vzděl.potřebami)</t>
  </si>
  <si>
    <r>
      <t xml:space="preserve">žák základní školy, tvořené oběma stupni </t>
    </r>
    <r>
      <rPr>
        <b/>
        <sz val="10"/>
        <rFont val="Arial"/>
        <family val="2"/>
      </rPr>
      <t>do 152</t>
    </r>
    <r>
      <rPr>
        <sz val="10"/>
        <rFont val="Arial"/>
        <family val="0"/>
      </rPr>
      <t xml:space="preserve"> žáků, </t>
    </r>
    <r>
      <rPr>
        <b/>
        <sz val="10"/>
        <rFont val="Arial"/>
        <family val="2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</si>
  <si>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153 do 753</t>
    </r>
    <r>
      <rPr>
        <sz val="10"/>
        <rFont val="Arial"/>
        <family val="0"/>
      </rPr>
      <t xml:space="preserve"> žáků, </t>
    </r>
    <r>
      <rPr>
        <b/>
        <sz val="10"/>
        <rFont val="Arial"/>
        <family val="2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</si>
  <si>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754</t>
    </r>
    <r>
      <rPr>
        <sz val="10"/>
        <rFont val="Arial"/>
        <family val="0"/>
      </rPr>
      <t xml:space="preserve"> žáků, </t>
    </r>
    <r>
      <rPr>
        <b/>
        <sz val="10"/>
        <rFont val="Arial"/>
        <family val="2"/>
      </rPr>
      <t xml:space="preserve">neped.zam. </t>
    </r>
  </si>
  <si>
    <t>5341M007</t>
  </si>
  <si>
    <t>6341M004</t>
  </si>
  <si>
    <t>6341M040</t>
  </si>
  <si>
    <t>6443M002</t>
  </si>
  <si>
    <t>5341M001</t>
  </si>
  <si>
    <t>7541N002</t>
  </si>
  <si>
    <t>2345L001</t>
  </si>
  <si>
    <t>2356H001</t>
  </si>
  <si>
    <t>3158H001</t>
  </si>
  <si>
    <t>3342L502</t>
  </si>
  <si>
    <t>3356H001</t>
  </si>
  <si>
    <t>3356H002</t>
  </si>
  <si>
    <t>3356H003</t>
  </si>
  <si>
    <t>6541L504</t>
  </si>
  <si>
    <t>6551H002</t>
  </si>
  <si>
    <t>6552H001</t>
  </si>
  <si>
    <t>6641L008</t>
  </si>
  <si>
    <t>6651H004</t>
  </si>
  <si>
    <t>6941L004</t>
  </si>
  <si>
    <t>6951H001</t>
  </si>
  <si>
    <t>2954H002</t>
  </si>
  <si>
    <t>4152H001</t>
  </si>
  <si>
    <t>6441L524</t>
  </si>
  <si>
    <t>6652H001</t>
  </si>
  <si>
    <t>2954E003</t>
  </si>
  <si>
    <t>4155E002</t>
  </si>
  <si>
    <t>6552E001</t>
  </si>
  <si>
    <t>4152E005</t>
  </si>
  <si>
    <t>4152E011</t>
  </si>
  <si>
    <t>6955E003</t>
  </si>
  <si>
    <t>7862C002</t>
  </si>
  <si>
    <t>3641M001</t>
  </si>
  <si>
    <t>6442M036</t>
  </si>
  <si>
    <t>2341M001</t>
  </si>
  <si>
    <t>2644M001</t>
  </si>
  <si>
    <t>6442M009</t>
  </si>
  <si>
    <t>6341N018</t>
  </si>
  <si>
    <t>6343N008</t>
  </si>
  <si>
    <t>1601M002</t>
  </si>
  <si>
    <t>4141M001</t>
  </si>
  <si>
    <t>6442M022</t>
  </si>
  <si>
    <t>6843M001</t>
  </si>
  <si>
    <t>2953H001</t>
  </si>
  <si>
    <t>2956H001</t>
  </si>
  <si>
    <t>2956H002</t>
  </si>
  <si>
    <t>6953H003</t>
  </si>
  <si>
    <t>3143M001</t>
  </si>
  <si>
    <t>2352H001</t>
  </si>
  <si>
    <t>6651H002</t>
  </si>
  <si>
    <t>6351H002</t>
  </si>
  <si>
    <t>4154H002</t>
  </si>
  <si>
    <t>8251L003</t>
  </si>
  <si>
    <t>8251L006</t>
  </si>
  <si>
    <t>6551E501</t>
  </si>
  <si>
    <t>2351H001</t>
  </si>
  <si>
    <t>2857H007</t>
  </si>
  <si>
    <t>3667H004</t>
  </si>
  <si>
    <t>2651E502</t>
  </si>
  <si>
    <t>2857E001</t>
  </si>
  <si>
    <t>8244N001</t>
  </si>
  <si>
    <t>8245N001</t>
  </si>
  <si>
    <t>3742M001</t>
  </si>
  <si>
    <t>3751H001</t>
  </si>
  <si>
    <t>2641M002</t>
  </si>
  <si>
    <t>2647M003</t>
  </si>
  <si>
    <t>7842M001</t>
  </si>
  <si>
    <t>2631N011</t>
  </si>
  <si>
    <t>3641N003</t>
  </si>
  <si>
    <t>6341N005</t>
  </si>
  <si>
    <t>6431N008</t>
  </si>
  <si>
    <t>2941L502</t>
  </si>
  <si>
    <t>2956H003</t>
  </si>
  <si>
    <t>7842M002</t>
  </si>
  <si>
    <t>6341M006</t>
  </si>
  <si>
    <t>6643M001</t>
  </si>
  <si>
    <t>8241M007</t>
  </si>
  <si>
    <t>8241M008</t>
  </si>
  <si>
    <t>8241M009</t>
  </si>
  <si>
    <t>6641L501</t>
  </si>
  <si>
    <t>6651H006</t>
  </si>
  <si>
    <t>6651H017</t>
  </si>
  <si>
    <t>6542M004</t>
  </si>
  <si>
    <t>6553H001</t>
  </si>
  <si>
    <t>3644L502</t>
  </si>
  <si>
    <t>3655H001</t>
  </si>
  <si>
    <t>3657H001</t>
  </si>
  <si>
    <t>3664H001</t>
  </si>
  <si>
    <t>3669H001</t>
  </si>
  <si>
    <t>3667E503</t>
  </si>
  <si>
    <t>3664E002</t>
  </si>
  <si>
    <t>3647M001</t>
  </si>
  <si>
    <t>3646M003</t>
  </si>
  <si>
    <t>3642M010</t>
  </si>
  <si>
    <t>5343M001</t>
  </si>
  <si>
    <t>5343M005</t>
  </si>
  <si>
    <t>5344M001</t>
  </si>
  <si>
    <t>5344M007</t>
  </si>
  <si>
    <t>7842M005</t>
  </si>
  <si>
    <t>2351E004</t>
  </si>
  <si>
    <t>2651E001</t>
  </si>
  <si>
    <t>7861D001</t>
  </si>
  <si>
    <t>6442M024</t>
  </si>
  <si>
    <t>8241M022</t>
  </si>
  <si>
    <t>3143L501</t>
  </si>
  <si>
    <t>6941L502</t>
  </si>
  <si>
    <t>7241M001</t>
  </si>
  <si>
    <t>7842M003</t>
  </si>
  <si>
    <t>2345M004</t>
  </si>
  <si>
    <t>3741M006</t>
  </si>
  <si>
    <t>4145M001</t>
  </si>
  <si>
    <t>2355H002</t>
  </si>
  <si>
    <t>2361H001</t>
  </si>
  <si>
    <t>3359H001</t>
  </si>
  <si>
    <t>3741L503</t>
  </si>
  <si>
    <t>3752H001</t>
  </si>
  <si>
    <t>3941L001</t>
  </si>
  <si>
    <t>2641L501</t>
  </si>
  <si>
    <t>2641L506</t>
  </si>
  <si>
    <t>2642L001</t>
  </si>
  <si>
    <t>2645L005</t>
  </si>
  <si>
    <t>2651H002</t>
  </si>
  <si>
    <t>2652H004</t>
  </si>
  <si>
    <t>2653H001</t>
  </si>
  <si>
    <t>2343L506</t>
  </si>
  <si>
    <t>3941M003</t>
  </si>
  <si>
    <t>6442M003</t>
  </si>
  <si>
    <t>2153H001</t>
  </si>
  <si>
    <t>2344L001</t>
  </si>
  <si>
    <t>2357H001</t>
  </si>
  <si>
    <t>6342L502</t>
  </si>
  <si>
    <t>2643M004</t>
  </si>
  <si>
    <t>2647M002</t>
  </si>
  <si>
    <t>6442M038</t>
  </si>
  <si>
    <t>4151H007</t>
  </si>
  <si>
    <t>4156H001</t>
  </si>
  <si>
    <t>4151E501</t>
  </si>
  <si>
    <t>4156E501</t>
  </si>
  <si>
    <t>2643L001</t>
  </si>
  <si>
    <t>6542M011</t>
  </si>
  <si>
    <t>7541M003</t>
  </si>
  <si>
    <t>7541M004</t>
  </si>
  <si>
    <t>2368H001</t>
  </si>
  <si>
    <t>2651H001</t>
  </si>
  <si>
    <t>2657H001</t>
  </si>
  <si>
    <t>3652H001</t>
  </si>
  <si>
    <t>3941L002</t>
  </si>
  <si>
    <t>4145L505</t>
  </si>
  <si>
    <t>4155H003</t>
  </si>
  <si>
    <t>3657E005</t>
  </si>
  <si>
    <t>3667E001</t>
  </si>
  <si>
    <t>3667H001</t>
  </si>
  <si>
    <t>3159E002</t>
  </si>
  <si>
    <t>3356E001</t>
  </si>
  <si>
    <t>6955E005</t>
  </si>
  <si>
    <t>2651H003</t>
  </si>
  <si>
    <t>7941K4XX</t>
  </si>
  <si>
    <t>7941K6VS</t>
  </si>
  <si>
    <t>7941K8VS</t>
  </si>
  <si>
    <t>534XN00X</t>
  </si>
  <si>
    <t>Gymnázia</t>
  </si>
  <si>
    <t xml:space="preserve">Konzervatoř </t>
  </si>
  <si>
    <t>VOŠ</t>
  </si>
  <si>
    <t>Np</t>
  </si>
  <si>
    <t>No</t>
  </si>
  <si>
    <t>Střední škola - teoretické vyučování</t>
  </si>
  <si>
    <t>Střední škola - praktické vyučování</t>
  </si>
  <si>
    <t>7941K6NS</t>
  </si>
  <si>
    <t>7941K8NS</t>
  </si>
  <si>
    <t>8244N001 - Hudba</t>
  </si>
  <si>
    <t>8245N001 - Zpěv</t>
  </si>
  <si>
    <t>2631N011 - Výpočetní systémy</t>
  </si>
  <si>
    <t>3641N003 - Stavebnictví</t>
  </si>
  <si>
    <t>534XN00X - Diplomovaná všeobecná sestra</t>
  </si>
  <si>
    <t>6341N005 - Marketing</t>
  </si>
  <si>
    <t>6341N018 - Účetnictví a daně</t>
  </si>
  <si>
    <t>6343N008 - Bankovnictví</t>
  </si>
  <si>
    <t>6431N008 - Management dopravy</t>
  </si>
  <si>
    <t>7541N002 - Sociální práce</t>
  </si>
  <si>
    <t>1601M002 - Ochrana přírody a prostředí</t>
  </si>
  <si>
    <t>2153H001 - Modelář</t>
  </si>
  <si>
    <t>2341M001 - Strojírenství</t>
  </si>
  <si>
    <t>2343L506 - Provozní technika</t>
  </si>
  <si>
    <t>2344L001 - Mechanik strojů a zařízení</t>
  </si>
  <si>
    <t>2345L001 - Mechanik seřizovač</t>
  </si>
  <si>
    <t>2345M004 - Silniční doprava</t>
  </si>
  <si>
    <t>2351E004 - Zámečnické práce a údržba</t>
  </si>
  <si>
    <t>2351H001 - Zámečník</t>
  </si>
  <si>
    <t>2352H001 - Nástrojař</t>
  </si>
  <si>
    <t>2355H002 - Klempíř - strojírenská výroba</t>
  </si>
  <si>
    <t>2356H001 - Obráběč kovů</t>
  </si>
  <si>
    <t>2357H001 - Strojní kovář</t>
  </si>
  <si>
    <t>2361H001 - Lakýrník</t>
  </si>
  <si>
    <t>2368H001 - Automechanik</t>
  </si>
  <si>
    <t>2641L501 - Elektrotechnika</t>
  </si>
  <si>
    <t>2641L506 - Provozní elektrotechnika</t>
  </si>
  <si>
    <t>2641M002 - Elektrotechnika</t>
  </si>
  <si>
    <t>2642L001 - Mechanik silnoproudých zařízení</t>
  </si>
  <si>
    <t>2643L001 - Mechanik elektronik</t>
  </si>
  <si>
    <t>2643M004 - Slaboproudá elektrotechnika</t>
  </si>
  <si>
    <t>2644M001 - Automatizační technika</t>
  </si>
  <si>
    <t>2645L005 - Telekomunikační mechanik</t>
  </si>
  <si>
    <t>2647M002 - Elektronické počítačové systémy</t>
  </si>
  <si>
    <t>2647M003 - Informační technologie - aplikace osobních počítačů</t>
  </si>
  <si>
    <t>2651E001 - Elektrotechnické a strojně montážní práce</t>
  </si>
  <si>
    <t>2651E502 - Elektrotechnická výroba</t>
  </si>
  <si>
    <t>2651H001 - Elektrikář</t>
  </si>
  <si>
    <t>2651H002 - Elektrikář - slaboproud</t>
  </si>
  <si>
    <t>2651H003 - Elektrikář - silnoproud</t>
  </si>
  <si>
    <t>2652H004 - Mechanik elektrotechnických zařízení</t>
  </si>
  <si>
    <t>2653H001 - Mechanik elektronických zařízení</t>
  </si>
  <si>
    <t>2657H001 - Autoelektrikář</t>
  </si>
  <si>
    <t>2857E001 - Keramické práce</t>
  </si>
  <si>
    <t>2857H007 - Keramik</t>
  </si>
  <si>
    <t>2941L502 - Potravinářský průmysl</t>
  </si>
  <si>
    <t>2953H001 - Pekař</t>
  </si>
  <si>
    <t>2954E003 - Cukrářské práce</t>
  </si>
  <si>
    <t>2954H002 - Cukrář - výroba</t>
  </si>
  <si>
    <t>2956H001 - Řezník - uzenář</t>
  </si>
  <si>
    <t>2956H002 - Řezník - uzenář - výroba</t>
  </si>
  <si>
    <t>2956H003 - Řezník - uzenář - prodej</t>
  </si>
  <si>
    <t>3143L501 - Oděvnictví</t>
  </si>
  <si>
    <t>3143M001 - Oděvnictví</t>
  </si>
  <si>
    <t>3158H001 - Krejčí</t>
  </si>
  <si>
    <t>3159E002 - Šití prádla</t>
  </si>
  <si>
    <t>3342L502 - Dřevařská a nábytkářská výroba</t>
  </si>
  <si>
    <t>3356E001 - Truhlářské práce</t>
  </si>
  <si>
    <t>3356H001 - Truhlář</t>
  </si>
  <si>
    <t>3356H002 - Truhlář - výroba nábytku</t>
  </si>
  <si>
    <t>3356H003 - Truhlář - dřevěné konstrukce</t>
  </si>
  <si>
    <t>3359H001 - Čalouník</t>
  </si>
  <si>
    <t>3641M001 - Pozemní stavitelství</t>
  </si>
  <si>
    <t>3642M010 - Inženýrské stavitelství - vodní stavby</t>
  </si>
  <si>
    <t>3644L502 - Stavební provoz</t>
  </si>
  <si>
    <t>3646M003 - Geodézie - katastr nemovitostí</t>
  </si>
  <si>
    <t>3647M001 - Stavebnictví</t>
  </si>
  <si>
    <t>3652H001 - Instalatér</t>
  </si>
  <si>
    <t>3655H001 - Klempíř - stavební výroba</t>
  </si>
  <si>
    <t>3657E005 - Malířské, lakýrnické a natěračské práce - malířské a natěračské práce</t>
  </si>
  <si>
    <t>3657H001 - Malíř</t>
  </si>
  <si>
    <t>3664E002 - Tesařské a truhlářské práce - tesařské práce</t>
  </si>
  <si>
    <t>3664H001 - Tesař</t>
  </si>
  <si>
    <t>3667E001 - Zednické práce</t>
  </si>
  <si>
    <t>3667E503 - Stavební výroba</t>
  </si>
  <si>
    <t xml:space="preserve">3667H001 - Zedník                                                                          </t>
  </si>
  <si>
    <t>3667H004 - Obkladač</t>
  </si>
  <si>
    <t>3669H001 - Pokrývač</t>
  </si>
  <si>
    <t>3741L503 - Dopravní provoz</t>
  </si>
  <si>
    <t>3741M006 - Provoz a ekonomika dopravy</t>
  </si>
  <si>
    <t>3742M001 - Poštovní a peněžní služby</t>
  </si>
  <si>
    <t>3751H001 - Manipulant poštovního provozu a přeprava</t>
  </si>
  <si>
    <t>3752H001 - Železničář</t>
  </si>
  <si>
    <t>3941L001 - Autotronik</t>
  </si>
  <si>
    <t>3941L002 - Mechanik instalatérských a elektrotechnických zařízení budov</t>
  </si>
  <si>
    <t>3941M003 - Mechatronika</t>
  </si>
  <si>
    <t>4141M001 - Agropodnikání</t>
  </si>
  <si>
    <t>4145L505 - Mechanizace zemědělství a lesního hospodářství</t>
  </si>
  <si>
    <t>4145M001 - Mechanizace a služby</t>
  </si>
  <si>
    <t>4151E501 - Zemědělská výroba</t>
  </si>
  <si>
    <t>4151H007 - Zemědělec, hospodyňka</t>
  </si>
  <si>
    <t>4152E005 - Sadovnické a květinářské práce</t>
  </si>
  <si>
    <t>4152E011 - Zahradnické práce</t>
  </si>
  <si>
    <t>4152H001 - Zahradník</t>
  </si>
  <si>
    <t>4154H002 - Kovář a podkovář</t>
  </si>
  <si>
    <t>4155E002 - Opravářské práce</t>
  </si>
  <si>
    <t>4155H003 - Opravář zemědělských strojů</t>
  </si>
  <si>
    <t>4156E501 - Lesní výroba</t>
  </si>
  <si>
    <t>4156H001 - Mechanizátor lesní výroby</t>
  </si>
  <si>
    <t>5341M001 - Všeobecná sestra</t>
  </si>
  <si>
    <t>5341M007 - Zdravotnický asistent</t>
  </si>
  <si>
    <t>5343M001 - Zdravotní laborant</t>
  </si>
  <si>
    <t>5343M005 - Laboratorní asistent</t>
  </si>
  <si>
    <t>5344M001 - Zubní technik</t>
  </si>
  <si>
    <t>5344M007 - Asistent zubního technika</t>
  </si>
  <si>
    <t>6341M004 - Obchodní akademie</t>
  </si>
  <si>
    <t>6341M006 - Obchodně podnikatelská činnost</t>
  </si>
  <si>
    <t>6341M040 - Informatika v ekonomice</t>
  </si>
  <si>
    <t>6342L502 - Technickohospodářské a správní činnosti</t>
  </si>
  <si>
    <t>6351H002 - Technickoadministrativní pracovník</t>
  </si>
  <si>
    <t>6441L524 - Podnikání</t>
  </si>
  <si>
    <t>6442M003 - Strojírenská technická administrativa</t>
  </si>
  <si>
    <t>6442M009 - Management strojírenství</t>
  </si>
  <si>
    <t>6442M022 - Management potravinářských výrob</t>
  </si>
  <si>
    <t>6442M024 - Management textilu a oděvnictví</t>
  </si>
  <si>
    <t>6442M036 - Management obchodu</t>
  </si>
  <si>
    <t>6442M038 - Management drobného podnikání a obchodu</t>
  </si>
  <si>
    <t>6443M002 - Ekonomika zemědělství a výživy</t>
  </si>
  <si>
    <t>6541L504 - Společné stravování</t>
  </si>
  <si>
    <t>6542M004 - Hotelnictví a turismus</t>
  </si>
  <si>
    <t>6542M011 - Služby cestovního ruchu</t>
  </si>
  <si>
    <t>6551E501 - Provoz společného stravování</t>
  </si>
  <si>
    <t>6551H002 - Kuchař - číšník pro pohostinství</t>
  </si>
  <si>
    <t>6552E001 - Kuchařské práce</t>
  </si>
  <si>
    <t>6552H001 - Kuchař</t>
  </si>
  <si>
    <t>6553H001 - Číšník, servírka</t>
  </si>
  <si>
    <t>6641L008 - Obchodník</t>
  </si>
  <si>
    <t>6641L501 - Provoz obchodu</t>
  </si>
  <si>
    <t>6643M001 - Knihkupectví</t>
  </si>
  <si>
    <t xml:space="preserve">6651H002 - Prodavač                                                                        </t>
  </si>
  <si>
    <t>6651H004 - Prodavač - smíšené zboží</t>
  </si>
  <si>
    <t>6651H006 - Prodavač - drogistické zboží</t>
  </si>
  <si>
    <t>6651H017 - Prodavač - průmyslové zboží</t>
  </si>
  <si>
    <t>6652H001 - Aranžér</t>
  </si>
  <si>
    <t>6843M001 - Veřejnosprávní činnost</t>
  </si>
  <si>
    <t>6941L004 - Kosmetička</t>
  </si>
  <si>
    <t>6941L502 - Vlasová kosmetika</t>
  </si>
  <si>
    <t>6951H001 - Kadeřník</t>
  </si>
  <si>
    <t>6953H003 - Provoz služeb</t>
  </si>
  <si>
    <t>6955E003 - Práce ve zdravotnických a sociálních zařízeních - provozní práce</t>
  </si>
  <si>
    <t>6955E005 - Práce ve zdravotnických a sociálních zařízeních - pečovatelské práce</t>
  </si>
  <si>
    <t>7241M001 - Knihovnické a informační systémy a služby</t>
  </si>
  <si>
    <t>7541M003 - Sociální péče - pečovatelská činnost</t>
  </si>
  <si>
    <t>7541M004 - Sociální péče - sociálněsprávní činnost</t>
  </si>
  <si>
    <t>7842M001 - Technické lyceum</t>
  </si>
  <si>
    <t>7842M002 - Ekonomické lyceum</t>
  </si>
  <si>
    <t>7842M003 - Pedagogické lyceum</t>
  </si>
  <si>
    <t>7842M005 - Zdravotnické lyceum</t>
  </si>
  <si>
    <t>7861D001 - Praktická škola tříletá</t>
  </si>
  <si>
    <t>7862C002 - Praktická škola dvouletá</t>
  </si>
  <si>
    <t>8241M007 - Propagační výtvarnictví - propagační grafika</t>
  </si>
  <si>
    <t>8241M008 - Propagační výtvarnictví - výstavnictví</t>
  </si>
  <si>
    <t>8241M009 - Propagační výtvarnictví - aranžování</t>
  </si>
  <si>
    <t>8241M022 - Modelářství a návrhářství oděvů</t>
  </si>
  <si>
    <t>8251L003 - Uměleckořemeslné zpracování kovů - práce kovářské a zámečnické</t>
  </si>
  <si>
    <t>8251L006 - Uměleckořemeslné zpracování dřeva - práce truhlářské</t>
  </si>
  <si>
    <t>7941K6NS - Gymnázium (6-leté -nižší stupeň)</t>
  </si>
  <si>
    <t>7941K4XX - Gymnázium (4-leté)</t>
  </si>
  <si>
    <t>7941K8NS - Gymnázium (8-leté - nižší stupeň)</t>
  </si>
  <si>
    <t>7941K6VS - Gymnázium (6-leté - vyšší stupeň)</t>
  </si>
  <si>
    <t>7941K8VS - Gymnázium (8-leté - vyšší stupeň)</t>
  </si>
  <si>
    <t>Obor</t>
  </si>
  <si>
    <t>Obor - název</t>
  </si>
  <si>
    <t>1.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</si>
  <si>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</si>
  <si>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</si>
  <si>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</si>
  <si>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</si>
  <si>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</si>
  <si>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</si>
  <si>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</si>
  <si>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</si>
  <si>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</si>
  <si>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</si>
  <si>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</si>
  <si>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>rozdíl - do ±1,0 (včetně)</t>
  </si>
  <si>
    <t xml:space="preserve">Výše opravných koeficientů - podle výše rozdílové hodnoty(±) u školy v intervalu: </t>
  </si>
  <si>
    <t xml:space="preserve"> - není koeficient aplikován</t>
  </si>
  <si>
    <t xml:space="preserve">rozdíl - od ±1,0 do ±1,5 (včetně) - při nižším průměrném stupni je koeficient </t>
  </si>
  <si>
    <t xml:space="preserve">                                                    - při vyšším průměrném stupni je koeficient </t>
  </si>
  <si>
    <t xml:space="preserve">rozdíl - od ±1,5 do ±2 (včetně) - při nižším průměrném stupni je koeficient </t>
  </si>
  <si>
    <t xml:space="preserve">                                                 - při vyšším průměrném stupni je koeficient </t>
  </si>
  <si>
    <t xml:space="preserve">rozdíl - nad ±2                          - při nižším průměrném stupni je koeficient </t>
  </si>
  <si>
    <t>g)</t>
  </si>
  <si>
    <r>
      <t xml:space="preserve">žák v </t>
    </r>
    <r>
      <rPr>
        <b/>
        <sz val="10"/>
        <rFont val="Arial"/>
        <family val="2"/>
      </rPr>
      <t>základní škole speciální</t>
    </r>
  </si>
  <si>
    <t>r)</t>
  </si>
  <si>
    <r>
      <t xml:space="preserve">dítě v </t>
    </r>
    <r>
      <rPr>
        <b/>
        <sz val="10"/>
        <rFont val="Arial"/>
        <family val="2"/>
      </rPr>
      <t xml:space="preserve">přípravném stupni </t>
    </r>
    <r>
      <rPr>
        <sz val="10"/>
        <rFont val="Arial"/>
        <family val="0"/>
      </rPr>
      <t>ZŠ speciální</t>
    </r>
  </si>
  <si>
    <t>Domovy mládeže</t>
  </si>
  <si>
    <t>t),  1)</t>
  </si>
  <si>
    <t>1 ubytovaný v domově mládeže, který se zároveň vzdělává ve střední škole nebo konzervatoři</t>
  </si>
  <si>
    <t>1,1233*Ln(x)+17</t>
  </si>
  <si>
    <t>t),  2)</t>
  </si>
  <si>
    <t xml:space="preserve">1 ubytovaný v domově mládeže, který se zároveň vzdělává ve vyšší odborné škole </t>
  </si>
  <si>
    <t>(1,1233*Ln(x)+17)*1,11</t>
  </si>
  <si>
    <t>Internáty</t>
  </si>
  <si>
    <t>u),  1)</t>
  </si>
  <si>
    <t>1 ubytovaný  dle § 1, písm.u) odst. 1)</t>
  </si>
  <si>
    <t>u),  2)</t>
  </si>
  <si>
    <t>1 ubytovaný  dle § 1, písm.u) odst. 2)</t>
  </si>
  <si>
    <t xml:space="preserve">v)  </t>
  </si>
  <si>
    <t>Dětský domov</t>
  </si>
  <si>
    <t>m)</t>
  </si>
  <si>
    <r>
      <t xml:space="preserve">Pedagogicko-psychologická poradna (PPP) </t>
    </r>
    <r>
      <rPr>
        <sz val="10"/>
        <rFont val="Arial CE"/>
        <family val="2"/>
      </rPr>
      <t>- dítě, žák, student</t>
    </r>
  </si>
  <si>
    <t>Speciální pedagogické centrum (SPC)</t>
  </si>
  <si>
    <t>Kč</t>
  </si>
  <si>
    <t>PrůmPPed</t>
  </si>
  <si>
    <t>PrůmPNep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</si>
  <si>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</si>
  <si>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</si>
  <si>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</si>
  <si>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</si>
  <si>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PP - ped.</t>
  </si>
  <si>
    <t>PO - ost.</t>
  </si>
  <si>
    <t>Základní částka na jednotku výkonu</t>
  </si>
  <si>
    <t>MP</t>
  </si>
  <si>
    <t xml:space="preserve">ONIV </t>
  </si>
  <si>
    <t>druh školy, zařízení/obor vzdělání</t>
  </si>
  <si>
    <t xml:space="preserve">pedagogického </t>
  </si>
  <si>
    <t xml:space="preserve">nepedagogického </t>
  </si>
  <si>
    <t>příloha 1</t>
  </si>
  <si>
    <t>příloha3</t>
  </si>
  <si>
    <t>Příplatky a opravné koeficienty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</si>
  <si>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</si>
  <si>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</si>
  <si>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 xml:space="preserve">Krajské normativy pro rozpis rozpočtu přímých výdajů regionálního školství Plzeňského kraje na rok 2007 </t>
  </si>
  <si>
    <t>odst. 6f): (školní družina ve škole pro žáky se zdravotním postižením)</t>
  </si>
  <si>
    <t>1 dítě v mateřské škole nebo třídě s polodenním provozem</t>
  </si>
  <si>
    <t>2*(2,4962*x0,5)</t>
  </si>
  <si>
    <t>2*(-0,0005*x2+0,1103*x +31,00)</t>
  </si>
  <si>
    <t>2*(3,89*x0,355)</t>
  </si>
  <si>
    <t xml:space="preserve">Krajské normativy pro rozpis rozpočtu přímých výdajů na rok 2007 </t>
  </si>
  <si>
    <t>Krajské normativy pro rozpis rozpočtu přímých výdajů na rok 2007</t>
  </si>
  <si>
    <t>Příloha 1b</t>
  </si>
  <si>
    <t>1 dítě v MŠ s omezenou délkou docházky</t>
  </si>
  <si>
    <r>
      <t>(-0,0000491*x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>+ 0,0818939*x +38,1) *0,928</t>
    </r>
  </si>
  <si>
    <r>
      <t xml:space="preserve"> -0,0005*x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>+ 0,1103*x+31,00</t>
    </r>
  </si>
  <si>
    <r>
      <t xml:space="preserve"> -0,0005*x</t>
    </r>
    <r>
      <rPr>
        <b/>
        <vertAlign val="superscript"/>
        <sz val="9"/>
        <rFont val="Arial CE"/>
        <family val="0"/>
      </rPr>
      <t>2</t>
    </r>
    <r>
      <rPr>
        <b/>
        <sz val="9"/>
        <rFont val="Arial CE"/>
        <family val="0"/>
      </rPr>
      <t>+ 0,1103*x+31,00</t>
    </r>
  </si>
  <si>
    <t>(10,899*Ln(x)+x/200)* 1,667</t>
  </si>
  <si>
    <r>
      <t xml:space="preserve">žák </t>
    </r>
    <r>
      <rPr>
        <b/>
        <sz val="10"/>
        <rFont val="Arial"/>
        <family val="2"/>
      </rPr>
      <t>kursu</t>
    </r>
    <r>
      <rPr>
        <sz val="10"/>
        <rFont val="Arial"/>
        <family val="0"/>
      </rPr>
      <t xml:space="preserve"> pro získání základního vzdělání, žák kursu pro získání základů vzdělání</t>
    </r>
  </si>
  <si>
    <t>Zásady uplatnění opravného koeficientu podle odst. 5 § 4 vyhlášky MŠMT č. 492/2005 o krajských normativech.</t>
  </si>
  <si>
    <t>školní družiny a školní kluby</t>
  </si>
  <si>
    <t>do 152 žáků</t>
  </si>
  <si>
    <t>od 153 do 753 žáků</t>
  </si>
  <si>
    <t>do 152</t>
  </si>
  <si>
    <t>Příplatek je násobkem základní částky pro druhy zdravotního postižení, uvedené v § 3 odst. 8)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</si>
</sst>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_ ;[Red]\-0.00\ "/>
    <numFmt numFmtId="168" formatCode="0_ ;[Red]\-0\ "/>
    <numFmt numFmtId="169" formatCode="0.0_ ;[Red]\-0.0\ "/>
    <numFmt numFmtId="170" formatCode="0.0000"/>
    <numFmt numFmtId="171" formatCode="0.00000"/>
    <numFmt numFmtId="172" formatCode="#,##0;;\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mmmm\ 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&lt;=99999]###\ ##;##\ ##\ ##"/>
    <numFmt numFmtId="186" formatCode="dd\-mmm\-yy"/>
    <numFmt numFmtId="187" formatCode="[&lt;=9999999]###\ ##\ ##;##\ ##\ ##\ ##"/>
    <numFmt numFmtId="188" formatCode="#,##0.000"/>
    <numFmt numFmtId="189" formatCode="0.00000000"/>
    <numFmt numFmtId="190" formatCode="0.0000000"/>
    <numFmt numFmtId="191" formatCode="0.000000"/>
    <numFmt numFmtId="192" formatCode="#,##0&quot; &quot;;\-#,##0&quot; &quot;;\-&quot; &quot;\ "/>
    <numFmt numFmtId="193" formatCode="#,##0;[Red]\-#,##0"/>
    <numFmt numFmtId="194" formatCode="#,##0.00000"/>
    <numFmt numFmtId="195" formatCode="#,##0.0000"/>
    <numFmt numFmtId="196" formatCode="0.000%"/>
    <numFmt numFmtId="197" formatCode="0.0%"/>
    <numFmt numFmtId="198" formatCode="[h]:mm"/>
    <numFmt numFmtId="199" formatCode="#,##0_ ;[Red]\-#,##0\ "/>
    <numFmt numFmtId="200" formatCode="#,##0.000_ ;[Red]\-#,##0.000\ "/>
    <numFmt numFmtId="201" formatCode="#,##0\ &quot;Kč&quot;"/>
    <numFmt numFmtId="202" formatCode="[h]"/>
    <numFmt numFmtId="203" formatCode="0.0000000000"/>
    <numFmt numFmtId="204" formatCode="0.00000000000"/>
    <numFmt numFmtId="205" formatCode="0.000000000"/>
    <numFmt numFmtId="206" formatCode="0.000_ ;[Red]\-0.000\ "/>
    <numFmt numFmtId="207" formatCode="[$-405]d\.\ mmmm\ yyyy"/>
    <numFmt numFmtId="208" formatCode="dd/mm/yy;@"/>
    <numFmt numFmtId="209" formatCode="d/m/yy;@"/>
    <numFmt numFmtId="210" formatCode="00.00"/>
    <numFmt numFmtId="211" formatCode="00"/>
    <numFmt numFmtId="212" formatCode="d/m;@"/>
    <numFmt numFmtId="213" formatCode="&quot;Počet &quot;0"/>
    <numFmt numFmtId="214" formatCode="mmm/yyyy"/>
    <numFmt numFmtId="215" formatCode="#,##0_ ;\-#,##0\ "/>
    <numFmt numFmtId="216" formatCode="dd/mm/yy"/>
    <numFmt numFmtId="217" formatCode="_-* #,##0.0\ _K_č_-;\-* #,##0.0\ _K_č_-;_-* &quot;-&quot;??\ _K_č_-;_-@_-"/>
    <numFmt numFmtId="218" formatCode="_-* #,##0\ _K_č_-;\-* #,##0\ _K_č_-;_-* &quot;-&quot;??\ _K_č_-;_-@_-"/>
    <numFmt numFmtId="219" formatCode="00.0"/>
    <numFmt numFmtId="220" formatCode="00."/>
    <numFmt numFmtId="221" formatCode="d/m"/>
    <numFmt numFmtId="222" formatCode="#,##0.00_ ;[Red]\-#,##0.00\ "/>
    <numFmt numFmtId="223" formatCode="#,##0.0_ ;[Red]\-#,##0.0\ "/>
    <numFmt numFmtId="224" formatCode="0.0E+00"/>
    <numFmt numFmtId="225" formatCode="0E+00"/>
  </numFmts>
  <fonts count="33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vertAlign val="superscript"/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0"/>
    </font>
    <font>
      <sz val="9"/>
      <name val="Arial CE"/>
      <family val="2"/>
    </font>
    <font>
      <sz val="8"/>
      <name val="Tahoma"/>
      <family val="2"/>
    </font>
    <font>
      <sz val="8"/>
      <name val="Arial"/>
      <family val="0"/>
    </font>
    <font>
      <b/>
      <sz val="16"/>
      <name val="Arial CE"/>
      <family val="2"/>
    </font>
    <font>
      <sz val="16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vertAlign val="superscript"/>
      <sz val="11"/>
      <name val="Arial CE"/>
      <family val="2"/>
    </font>
    <font>
      <b/>
      <sz val="8"/>
      <name val="Arial CE"/>
      <family val="2"/>
    </font>
    <font>
      <b/>
      <sz val="11"/>
      <color indexed="8"/>
      <name val="Arial CE"/>
      <family val="2"/>
    </font>
    <font>
      <b/>
      <vertAlign val="superscript"/>
      <sz val="10"/>
      <name val="Arial CE"/>
      <family val="2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1" xfId="21" applyFont="1" applyBorder="1" applyAlignment="1">
      <alignment horizontal="left" vertical="center"/>
      <protection/>
    </xf>
    <xf numFmtId="0" fontId="0" fillId="0" borderId="0" xfId="21" applyFill="1">
      <alignment/>
      <protection/>
    </xf>
    <xf numFmtId="0" fontId="0" fillId="0" borderId="2" xfId="21" applyFont="1" applyBorder="1" applyAlignment="1">
      <alignment horizontal="left" vertical="center"/>
      <protection/>
    </xf>
    <xf numFmtId="1" fontId="11" fillId="0" borderId="0" xfId="21" applyNumberFormat="1" applyFont="1" applyFill="1" applyBorder="1" applyAlignment="1">
      <alignment/>
      <protection/>
    </xf>
    <xf numFmtId="0" fontId="12" fillId="0" borderId="0" xfId="21" applyFont="1" applyBorder="1" applyAlignment="1">
      <alignment/>
      <protection/>
    </xf>
    <xf numFmtId="0" fontId="0" fillId="0" borderId="0" xfId="21" applyBorder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1" fontId="7" fillId="0" borderId="1" xfId="21" applyNumberFormat="1" applyFont="1" applyFill="1" applyBorder="1" applyAlignment="1">
      <alignment horizontal="left" vertical="center" wrapText="1"/>
      <protection/>
    </xf>
    <xf numFmtId="0" fontId="0" fillId="0" borderId="1" xfId="21" applyFont="1" applyBorder="1" applyAlignment="1">
      <alignment horizontal="left" vertical="center" wrapText="1"/>
      <protection/>
    </xf>
    <xf numFmtId="0" fontId="0" fillId="2" borderId="1" xfId="21" applyFont="1" applyFill="1" applyBorder="1" applyAlignment="1">
      <alignment horizontal="left" vertical="center" wrapText="1"/>
      <protection/>
    </xf>
    <xf numFmtId="1" fontId="0" fillId="0" borderId="1" xfId="21" applyNumberFormat="1" applyFont="1" applyFill="1" applyBorder="1" applyAlignment="1">
      <alignment horizontal="left" vertical="center" wrapText="1"/>
      <protection/>
    </xf>
    <xf numFmtId="2" fontId="9" fillId="0" borderId="3" xfId="21" applyNumberFormat="1" applyFont="1" applyFill="1" applyBorder="1" applyAlignment="1">
      <alignment horizontal="center" vertical="center" wrapText="1"/>
      <protection/>
    </xf>
    <xf numFmtId="170" fontId="9" fillId="0" borderId="3" xfId="21" applyNumberFormat="1" applyFont="1" applyFill="1" applyBorder="1" applyAlignment="1">
      <alignment horizontal="center" vertical="center" wrapText="1"/>
      <protection/>
    </xf>
    <xf numFmtId="1" fontId="9" fillId="0" borderId="3" xfId="21" applyNumberFormat="1" applyFont="1" applyFill="1" applyBorder="1" applyAlignment="1">
      <alignment horizontal="center" vertical="center" wrapText="1"/>
      <protection/>
    </xf>
    <xf numFmtId="1" fontId="5" fillId="3" borderId="4" xfId="21" applyNumberFormat="1" applyFont="1" applyFill="1" applyBorder="1" applyAlignment="1">
      <alignment horizontal="left" vertical="center" wrapText="1"/>
      <protection/>
    </xf>
    <xf numFmtId="2" fontId="10" fillId="0" borderId="5" xfId="21" applyNumberFormat="1" applyFont="1" applyFill="1" applyBorder="1" applyAlignment="1">
      <alignment horizontal="center" vertical="center" wrapText="1"/>
      <protection/>
    </xf>
    <xf numFmtId="1" fontId="0" fillId="0" borderId="2" xfId="21" applyNumberFormat="1" applyFont="1" applyFill="1" applyBorder="1" applyAlignment="1">
      <alignment horizontal="left" vertical="center" wrapText="1"/>
      <protection/>
    </xf>
    <xf numFmtId="0" fontId="0" fillId="0" borderId="6" xfId="21" applyFont="1" applyBorder="1" applyAlignment="1">
      <alignment horizontal="left" vertical="center"/>
      <protection/>
    </xf>
    <xf numFmtId="1" fontId="5" fillId="3" borderId="6" xfId="21" applyNumberFormat="1" applyFont="1" applyFill="1" applyBorder="1" applyAlignment="1">
      <alignment horizontal="left" vertical="center" wrapText="1"/>
      <protection/>
    </xf>
    <xf numFmtId="0" fontId="0" fillId="0" borderId="4" xfId="21" applyFont="1" applyBorder="1" applyAlignment="1">
      <alignment horizontal="left" vertical="center"/>
      <protection/>
    </xf>
    <xf numFmtId="2" fontId="6" fillId="0" borderId="5" xfId="21" applyNumberFormat="1" applyFont="1" applyFill="1" applyBorder="1" applyAlignment="1">
      <alignment horizontal="center" vertical="center" wrapText="1"/>
      <protection/>
    </xf>
    <xf numFmtId="1" fontId="6" fillId="0" borderId="4" xfId="21" applyNumberFormat="1" applyFont="1" applyFill="1" applyBorder="1" applyAlignment="1">
      <alignment horizontal="center" vertical="center" wrapText="1"/>
      <protection/>
    </xf>
    <xf numFmtId="1" fontId="7" fillId="0" borderId="2" xfId="21" applyNumberFormat="1" applyFont="1" applyFill="1" applyBorder="1" applyAlignment="1">
      <alignment horizontal="left" vertical="center" wrapText="1"/>
      <protection/>
    </xf>
    <xf numFmtId="2" fontId="9" fillId="0" borderId="7" xfId="21" applyNumberFormat="1" applyFont="1" applyFill="1" applyBorder="1" applyAlignment="1">
      <alignment horizontal="center" vertical="center" wrapText="1"/>
      <protection/>
    </xf>
    <xf numFmtId="1" fontId="0" fillId="3" borderId="6" xfId="21" applyNumberFormat="1" applyFont="1" applyFill="1" applyBorder="1" applyAlignment="1">
      <alignment horizontal="left" vertical="center" wrapText="1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1" fontId="12" fillId="0" borderId="0" xfId="21" applyNumberFormat="1" applyFont="1" applyFill="1" applyBorder="1" applyAlignment="1">
      <alignment horizontal="left" vertical="center"/>
      <protection/>
    </xf>
    <xf numFmtId="0" fontId="0" fillId="0" borderId="0" xfId="21" applyFont="1" applyBorder="1">
      <alignment/>
      <protection/>
    </xf>
    <xf numFmtId="1" fontId="12" fillId="0" borderId="0" xfId="21" applyNumberFormat="1" applyFont="1" applyFill="1" applyBorder="1" applyAlignment="1">
      <alignment horizontal="left" vertical="center" wrapText="1"/>
      <protection/>
    </xf>
    <xf numFmtId="1" fontId="13" fillId="0" borderId="8" xfId="21" applyNumberFormat="1" applyFont="1" applyFill="1" applyBorder="1" applyAlignment="1">
      <alignment horizontal="left" vertical="center"/>
      <protection/>
    </xf>
    <xf numFmtId="0" fontId="12" fillId="0" borderId="9" xfId="21" applyFont="1" applyBorder="1" applyAlignment="1">
      <alignment horizontal="left" vertical="center"/>
      <protection/>
    </xf>
    <xf numFmtId="0" fontId="12" fillId="0" borderId="9" xfId="21" applyFont="1" applyBorder="1" applyAlignment="1">
      <alignment/>
      <protection/>
    </xf>
    <xf numFmtId="0" fontId="12" fillId="0" borderId="10" xfId="21" applyFont="1" applyBorder="1" applyAlignment="1">
      <alignment horizontal="left" vertical="center"/>
      <protection/>
    </xf>
    <xf numFmtId="0" fontId="12" fillId="0" borderId="11" xfId="21" applyFont="1" applyBorder="1" applyAlignment="1">
      <alignment/>
      <protection/>
    </xf>
    <xf numFmtId="0" fontId="12" fillId="0" borderId="12" xfId="21" applyFont="1" applyBorder="1" applyAlignment="1">
      <alignment horizontal="left" vertical="center"/>
      <protection/>
    </xf>
    <xf numFmtId="0" fontId="12" fillId="0" borderId="13" xfId="21" applyFont="1" applyBorder="1" applyAlignment="1">
      <alignment horizontal="left" vertical="center"/>
      <protection/>
    </xf>
    <xf numFmtId="1" fontId="12" fillId="0" borderId="14" xfId="21" applyNumberFormat="1" applyFont="1" applyFill="1" applyBorder="1" applyAlignment="1">
      <alignment horizontal="left" vertical="center"/>
      <protection/>
    </xf>
    <xf numFmtId="0" fontId="12" fillId="0" borderId="14" xfId="21" applyFont="1" applyBorder="1" applyAlignment="1">
      <alignment/>
      <protection/>
    </xf>
    <xf numFmtId="1" fontId="12" fillId="0" borderId="11" xfId="21" applyNumberFormat="1" applyFont="1" applyFill="1" applyBorder="1" applyAlignment="1">
      <alignment horizontal="left" vertical="center"/>
      <protection/>
    </xf>
    <xf numFmtId="1" fontId="12" fillId="0" borderId="10" xfId="21" applyNumberFormat="1" applyFont="1" applyFill="1" applyBorder="1" applyAlignment="1">
      <alignment horizontal="left" vertical="center"/>
      <protection/>
    </xf>
    <xf numFmtId="0" fontId="0" fillId="0" borderId="11" xfId="21" applyFont="1" applyBorder="1" applyAlignment="1">
      <alignment horizontal="left" vertical="center"/>
      <protection/>
    </xf>
    <xf numFmtId="1" fontId="12" fillId="0" borderId="15" xfId="21" applyNumberFormat="1" applyFont="1" applyFill="1" applyBorder="1" applyAlignment="1">
      <alignment horizontal="left" vertical="center"/>
      <protection/>
    </xf>
    <xf numFmtId="1" fontId="12" fillId="0" borderId="16" xfId="21" applyNumberFormat="1" applyFont="1" applyFill="1" applyBorder="1" applyAlignment="1">
      <alignment horizontal="left" vertical="center"/>
      <protection/>
    </xf>
    <xf numFmtId="0" fontId="12" fillId="0" borderId="16" xfId="21" applyFont="1" applyBorder="1" applyAlignment="1">
      <alignment/>
      <protection/>
    </xf>
    <xf numFmtId="0" fontId="11" fillId="0" borderId="17" xfId="21" applyFont="1" applyBorder="1" applyAlignment="1">
      <alignment horizontal="center" vertical="center"/>
      <protection/>
    </xf>
    <xf numFmtId="0" fontId="11" fillId="0" borderId="18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left" vertical="center"/>
      <protection/>
    </xf>
    <xf numFmtId="0" fontId="12" fillId="0" borderId="0" xfId="21" applyFont="1" applyBorder="1">
      <alignment/>
      <protection/>
    </xf>
    <xf numFmtId="0" fontId="11" fillId="0" borderId="0" xfId="21" applyFont="1" applyBorder="1" applyAlignment="1">
      <alignment horizontal="center"/>
      <protection/>
    </xf>
    <xf numFmtId="0" fontId="12" fillId="0" borderId="0" xfId="21" applyFont="1">
      <alignment/>
      <protection/>
    </xf>
    <xf numFmtId="0" fontId="3" fillId="0" borderId="0" xfId="21" applyFont="1">
      <alignment/>
      <protection/>
    </xf>
    <xf numFmtId="0" fontId="11" fillId="0" borderId="0" xfId="21" applyFont="1" applyAlignment="1">
      <alignment horizontal="center"/>
      <protection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1" fontId="13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166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horizontal="left" vertical="center"/>
    </xf>
    <xf numFmtId="166" fontId="21" fillId="0" borderId="0" xfId="0" applyNumberFormat="1" applyFont="1" applyFill="1" applyBorder="1" applyAlignment="1">
      <alignment/>
    </xf>
    <xf numFmtId="166" fontId="21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21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Alignment="1">
      <alignment horizontal="left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21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5" fillId="0" borderId="0" xfId="0" applyNumberFormat="1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Fill="1" applyAlignment="1">
      <alignment/>
    </xf>
    <xf numFmtId="3" fontId="12" fillId="0" borderId="0" xfId="21" applyNumberFormat="1" applyFont="1" applyBorder="1" applyAlignment="1">
      <alignment horizontal="center" vertical="center"/>
      <protection/>
    </xf>
    <xf numFmtId="2" fontId="18" fillId="0" borderId="27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2" fontId="28" fillId="0" borderId="27" xfId="0" applyNumberFormat="1" applyFont="1" applyBorder="1" applyAlignment="1">
      <alignment horizontal="center"/>
    </xf>
    <xf numFmtId="0" fontId="0" fillId="0" borderId="32" xfId="21" applyFont="1" applyBorder="1" applyAlignment="1">
      <alignment horizontal="left" vertical="center"/>
      <protection/>
    </xf>
    <xf numFmtId="0" fontId="0" fillId="0" borderId="32" xfId="21" applyFont="1" applyBorder="1" applyAlignment="1">
      <alignment horizontal="left" vertical="center" wrapText="1"/>
      <protection/>
    </xf>
    <xf numFmtId="0" fontId="0" fillId="0" borderId="33" xfId="21" applyFont="1" applyBorder="1" applyAlignment="1">
      <alignment horizontal="left" vertical="center"/>
      <protection/>
    </xf>
    <xf numFmtId="1" fontId="0" fillId="3" borderId="33" xfId="21" applyNumberFormat="1" applyFont="1" applyFill="1" applyBorder="1" applyAlignment="1">
      <alignment horizontal="left" vertical="center" wrapText="1"/>
      <protection/>
    </xf>
    <xf numFmtId="1" fontId="5" fillId="3" borderId="34" xfId="21" applyNumberFormat="1" applyFont="1" applyFill="1" applyBorder="1" applyAlignment="1">
      <alignment horizontal="left" vertical="center" wrapText="1"/>
      <protection/>
    </xf>
    <xf numFmtId="1" fontId="0" fillId="0" borderId="32" xfId="21" applyNumberFormat="1" applyFont="1" applyFill="1" applyBorder="1" applyAlignment="1">
      <alignment horizontal="left" vertical="center" wrapText="1"/>
      <protection/>
    </xf>
    <xf numFmtId="1" fontId="5" fillId="3" borderId="33" xfId="21" applyNumberFormat="1" applyFont="1" applyFill="1" applyBorder="1" applyAlignment="1">
      <alignment horizontal="left" vertical="center" wrapText="1"/>
      <protection/>
    </xf>
    <xf numFmtId="2" fontId="10" fillId="0" borderId="22" xfId="21" applyNumberFormat="1" applyFont="1" applyFill="1" applyBorder="1" applyAlignment="1">
      <alignment horizontal="center" vertical="center" wrapText="1"/>
      <protection/>
    </xf>
    <xf numFmtId="1" fontId="0" fillId="0" borderId="4" xfId="21" applyNumberFormat="1" applyFont="1" applyFill="1" applyBorder="1" applyAlignment="1">
      <alignment horizontal="left" vertical="center" wrapText="1"/>
      <protection/>
    </xf>
    <xf numFmtId="0" fontId="13" fillId="0" borderId="19" xfId="21" applyFont="1" applyBorder="1" applyAlignment="1">
      <alignment vertical="center"/>
      <protection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1" fontId="3" fillId="0" borderId="21" xfId="21" applyNumberFormat="1" applyFont="1" applyFill="1" applyBorder="1" applyAlignment="1">
      <alignment vertical="center" wrapText="1"/>
      <protection/>
    </xf>
    <xf numFmtId="0" fontId="3" fillId="0" borderId="38" xfId="21" applyFont="1" applyBorder="1" applyAlignment="1">
      <alignment horizontal="center" vertical="center" wrapText="1"/>
      <protection/>
    </xf>
    <xf numFmtId="0" fontId="29" fillId="0" borderId="38" xfId="21" applyFont="1" applyFill="1" applyBorder="1" applyAlignment="1">
      <alignment horizontal="center" vertical="center" wrapText="1"/>
      <protection/>
    </xf>
    <xf numFmtId="49" fontId="16" fillId="0" borderId="29" xfId="21" applyNumberFormat="1" applyFont="1" applyFill="1" applyBorder="1" applyAlignment="1">
      <alignment/>
      <protection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37" xfId="0" applyNumberFormat="1" applyFont="1" applyFill="1" applyBorder="1" applyAlignment="1">
      <alignment horizontal="center" vertical="center" wrapText="1"/>
    </xf>
    <xf numFmtId="3" fontId="25" fillId="0" borderId="36" xfId="0" applyNumberFormat="1" applyFont="1" applyFill="1" applyBorder="1" applyAlignment="1">
      <alignment horizontal="center" vertical="center" wrapText="1"/>
    </xf>
    <xf numFmtId="0" fontId="13" fillId="0" borderId="19" xfId="21" applyFont="1" applyFill="1" applyBorder="1" applyAlignment="1">
      <alignment vertical="center"/>
      <protection/>
    </xf>
    <xf numFmtId="0" fontId="15" fillId="0" borderId="29" xfId="21" applyFont="1" applyFill="1" applyBorder="1" applyAlignment="1">
      <alignment horizontal="center" vertical="center" wrapText="1"/>
      <protection/>
    </xf>
    <xf numFmtId="0" fontId="15" fillId="0" borderId="39" xfId="21" applyFont="1" applyFill="1" applyBorder="1" applyAlignment="1">
      <alignment horizontal="center" vertical="center" wrapText="1"/>
      <protection/>
    </xf>
    <xf numFmtId="2" fontId="15" fillId="0" borderId="39" xfId="21" applyNumberFormat="1" applyFont="1" applyFill="1" applyBorder="1" applyAlignment="1">
      <alignment horizontal="center" vertical="center" wrapText="1"/>
      <protection/>
    </xf>
    <xf numFmtId="3" fontId="15" fillId="0" borderId="39" xfId="21" applyNumberFormat="1" applyFont="1" applyFill="1" applyBorder="1" applyAlignment="1">
      <alignment horizontal="center" vertical="center" wrapText="1"/>
      <protection/>
    </xf>
    <xf numFmtId="3" fontId="15" fillId="0" borderId="30" xfId="21" applyNumberFormat="1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1" fontId="9" fillId="0" borderId="40" xfId="20" applyNumberFormat="1" applyFont="1" applyFill="1" applyBorder="1" applyAlignment="1">
      <alignment horizontal="left"/>
      <protection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49" fontId="16" fillId="0" borderId="29" xfId="21" applyNumberFormat="1" applyFont="1" applyFill="1" applyBorder="1" applyAlignment="1">
      <alignment/>
      <protection/>
    </xf>
    <xf numFmtId="0" fontId="16" fillId="0" borderId="39" xfId="21" applyNumberFormat="1" applyFont="1" applyFill="1" applyBorder="1" applyAlignment="1">
      <alignment/>
      <protection/>
    </xf>
    <xf numFmtId="49" fontId="16" fillId="0" borderId="42" xfId="21" applyNumberFormat="1" applyFont="1" applyFill="1" applyBorder="1" applyAlignment="1">
      <alignment/>
      <protection/>
    </xf>
    <xf numFmtId="49" fontId="16" fillId="0" borderId="25" xfId="21" applyNumberFormat="1" applyFont="1" applyFill="1" applyBorder="1" applyAlignment="1">
      <alignment/>
      <protection/>
    </xf>
    <xf numFmtId="0" fontId="16" fillId="0" borderId="43" xfId="21" applyNumberFormat="1" applyFont="1" applyFill="1" applyBorder="1" applyAlignment="1">
      <alignment/>
      <protection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30" fillId="0" borderId="39" xfId="21" applyNumberFormat="1" applyFont="1" applyFill="1" applyBorder="1" applyAlignment="1">
      <alignment horizontal="center" vertical="center" wrapText="1"/>
      <protection/>
    </xf>
    <xf numFmtId="2" fontId="16" fillId="0" borderId="39" xfId="21" applyNumberFormat="1" applyFont="1" applyFill="1" applyBorder="1" applyAlignment="1">
      <alignment horizontal="right" indent="1"/>
      <protection/>
    </xf>
    <xf numFmtId="3" fontId="16" fillId="0" borderId="39" xfId="21" applyNumberFormat="1" applyFont="1" applyFill="1" applyBorder="1" applyAlignment="1">
      <alignment horizontal="right" indent="1"/>
      <protection/>
    </xf>
    <xf numFmtId="3" fontId="16" fillId="0" borderId="30" xfId="21" applyNumberFormat="1" applyFont="1" applyFill="1" applyBorder="1" applyAlignment="1">
      <alignment horizontal="right" indent="1"/>
      <protection/>
    </xf>
    <xf numFmtId="2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3" fontId="0" fillId="0" borderId="41" xfId="0" applyNumberFormat="1" applyFill="1" applyBorder="1" applyAlignment="1">
      <alignment horizontal="right" indent="1"/>
    </xf>
    <xf numFmtId="2" fontId="16" fillId="0" borderId="43" xfId="21" applyNumberFormat="1" applyFont="1" applyFill="1" applyBorder="1" applyAlignment="1">
      <alignment horizontal="right" indent="1"/>
      <protection/>
    </xf>
    <xf numFmtId="3" fontId="16" fillId="0" borderId="43" xfId="21" applyNumberFormat="1" applyFont="1" applyFill="1" applyBorder="1" applyAlignment="1">
      <alignment horizontal="right" indent="1"/>
      <protection/>
    </xf>
    <xf numFmtId="3" fontId="16" fillId="0" borderId="24" xfId="21" applyNumberFormat="1" applyFont="1" applyFill="1" applyBorder="1" applyAlignment="1">
      <alignment horizontal="right" indent="1"/>
      <protection/>
    </xf>
    <xf numFmtId="3" fontId="5" fillId="0" borderId="44" xfId="21" applyNumberFormat="1" applyFont="1" applyFill="1" applyBorder="1" applyAlignment="1">
      <alignment horizontal="right" vertical="center" indent="1"/>
      <protection/>
    </xf>
    <xf numFmtId="2" fontId="9" fillId="0" borderId="1" xfId="21" applyNumberFormat="1" applyFont="1" applyFill="1" applyBorder="1" applyAlignment="1" applyProtection="1">
      <alignment horizontal="right" vertical="center" indent="1"/>
      <protection locked="0"/>
    </xf>
    <xf numFmtId="1" fontId="10" fillId="0" borderId="4" xfId="21" applyNumberFormat="1" applyFont="1" applyFill="1" applyBorder="1" applyAlignment="1">
      <alignment horizontal="right" vertical="center" indent="1"/>
      <protection/>
    </xf>
    <xf numFmtId="2" fontId="9" fillId="0" borderId="1" xfId="21" applyNumberFormat="1" applyFont="1" applyFill="1" applyBorder="1" applyAlignment="1">
      <alignment horizontal="right" vertical="center" indent="1"/>
      <protection/>
    </xf>
    <xf numFmtId="2" fontId="9" fillId="0" borderId="6" xfId="21" applyNumberFormat="1" applyFont="1" applyFill="1" applyBorder="1" applyAlignment="1">
      <alignment horizontal="right" vertical="center" indent="1"/>
      <protection/>
    </xf>
    <xf numFmtId="2" fontId="9" fillId="0" borderId="32" xfId="21" applyNumberFormat="1" applyFont="1" applyFill="1" applyBorder="1" applyAlignment="1">
      <alignment horizontal="right" vertical="center" indent="1"/>
      <protection/>
    </xf>
    <xf numFmtId="1" fontId="10" fillId="0" borderId="34" xfId="21" applyNumberFormat="1" applyFont="1" applyFill="1" applyBorder="1" applyAlignment="1">
      <alignment horizontal="right" vertical="center" indent="1"/>
      <protection/>
    </xf>
    <xf numFmtId="0" fontId="0" fillId="0" borderId="6" xfId="21" applyFont="1" applyBorder="1" applyAlignment="1">
      <alignment horizontal="left" vertical="center" wrapText="1"/>
      <protection/>
    </xf>
    <xf numFmtId="0" fontId="0" fillId="0" borderId="33" xfId="21" applyFont="1" applyBorder="1" applyAlignment="1">
      <alignment horizontal="left" vertical="center" wrapText="1"/>
      <protection/>
    </xf>
    <xf numFmtId="0" fontId="0" fillId="0" borderId="4" xfId="21" applyFont="1" applyFill="1" applyBorder="1" applyAlignment="1">
      <alignment horizontal="left"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0" fontId="0" fillId="0" borderId="2" xfId="21" applyFont="1" applyFill="1" applyBorder="1" applyAlignment="1">
      <alignment horizontal="left" vertical="center" wrapText="1"/>
      <protection/>
    </xf>
    <xf numFmtId="0" fontId="0" fillId="0" borderId="34" xfId="21" applyFont="1" applyFill="1" applyBorder="1" applyAlignment="1">
      <alignment horizontal="left" vertical="center" wrapText="1"/>
      <protection/>
    </xf>
    <xf numFmtId="2" fontId="9" fillId="0" borderId="30" xfId="21" applyNumberFormat="1" applyFont="1" applyFill="1" applyBorder="1" applyAlignment="1">
      <alignment horizontal="right" vertical="center" indent="2"/>
      <protection/>
    </xf>
    <xf numFmtId="2" fontId="9" fillId="0" borderId="25" xfId="21" applyNumberFormat="1" applyFont="1" applyFill="1" applyBorder="1" applyAlignment="1">
      <alignment horizontal="right" vertical="center" wrapText="1" indent="2"/>
      <protection/>
    </xf>
    <xf numFmtId="0" fontId="4" fillId="0" borderId="21" xfId="21" applyFont="1" applyFill="1" applyBorder="1" applyAlignment="1">
      <alignment horizontal="center" vertical="center" wrapText="1"/>
      <protection/>
    </xf>
    <xf numFmtId="0" fontId="4" fillId="0" borderId="45" xfId="2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/>
    </xf>
    <xf numFmtId="3" fontId="25" fillId="0" borderId="5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left" vertical="center"/>
    </xf>
    <xf numFmtId="2" fontId="25" fillId="0" borderId="45" xfId="0" applyNumberFormat="1" applyFont="1" applyFill="1" applyBorder="1" applyAlignment="1">
      <alignment horizontal="left" vertical="center"/>
    </xf>
    <xf numFmtId="2" fontId="25" fillId="0" borderId="48" xfId="0" applyNumberFormat="1" applyFont="1" applyFill="1" applyBorder="1" applyAlignment="1">
      <alignment horizontal="center" vertical="center" wrapText="1"/>
    </xf>
    <xf numFmtId="3" fontId="25" fillId="0" borderId="49" xfId="0" applyNumberFormat="1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3" fontId="16" fillId="0" borderId="16" xfId="21" applyNumberFormat="1" applyFont="1" applyFill="1" applyBorder="1" applyAlignment="1">
      <alignment horizontal="right" indent="1"/>
      <protection/>
    </xf>
    <xf numFmtId="3" fontId="0" fillId="0" borderId="50" xfId="0" applyNumberFormat="1" applyFill="1" applyBorder="1" applyAlignment="1">
      <alignment horizontal="right" indent="1"/>
    </xf>
    <xf numFmtId="1" fontId="9" fillId="0" borderId="51" xfId="21" applyNumberFormat="1" applyFont="1" applyFill="1" applyBorder="1" applyAlignment="1">
      <alignment horizontal="center" vertical="center" wrapText="1"/>
      <protection/>
    </xf>
    <xf numFmtId="1" fontId="9" fillId="0" borderId="52" xfId="21" applyNumberFormat="1" applyFont="1" applyFill="1" applyBorder="1" applyAlignment="1">
      <alignment horizontal="right" vertical="center" wrapText="1" indent="2"/>
      <protection/>
    </xf>
    <xf numFmtId="0" fontId="12" fillId="0" borderId="11" xfId="21" applyFont="1" applyBorder="1">
      <alignment/>
      <protection/>
    </xf>
    <xf numFmtId="0" fontId="12" fillId="0" borderId="12" xfId="21" applyFont="1" applyBorder="1" applyAlignment="1">
      <alignment horizontal="center"/>
      <protection/>
    </xf>
    <xf numFmtId="0" fontId="12" fillId="0" borderId="12" xfId="21" applyFont="1" applyBorder="1">
      <alignment/>
      <protection/>
    </xf>
    <xf numFmtId="0" fontId="3" fillId="0" borderId="0" xfId="21" applyFont="1" applyBorder="1">
      <alignment/>
      <protection/>
    </xf>
    <xf numFmtId="0" fontId="12" fillId="0" borderId="13" xfId="21" applyFont="1" applyBorder="1" applyAlignment="1">
      <alignment horizontal="center"/>
      <protection/>
    </xf>
    <xf numFmtId="0" fontId="12" fillId="0" borderId="14" xfId="21" applyFont="1" applyBorder="1">
      <alignment/>
      <protection/>
    </xf>
    <xf numFmtId="0" fontId="0" fillId="0" borderId="14" xfId="21" applyBorder="1">
      <alignment/>
      <protection/>
    </xf>
    <xf numFmtId="0" fontId="11" fillId="0" borderId="14" xfId="21" applyFont="1" applyBorder="1" applyAlignment="1">
      <alignment horizontal="center"/>
      <protection/>
    </xf>
    <xf numFmtId="3" fontId="11" fillId="0" borderId="0" xfId="21" applyNumberFormat="1" applyFont="1" applyBorder="1" applyAlignment="1">
      <alignment horizontal="center" vertical="center"/>
      <protection/>
    </xf>
    <xf numFmtId="0" fontId="12" fillId="0" borderId="11" xfId="21" applyFont="1" applyBorder="1" applyAlignment="1">
      <alignment horizontal="left" vertical="center"/>
      <protection/>
    </xf>
    <xf numFmtId="0" fontId="11" fillId="0" borderId="11" xfId="21" applyFont="1" applyBorder="1" applyAlignment="1">
      <alignment horizontal="center" vertical="center"/>
      <protection/>
    </xf>
    <xf numFmtId="1" fontId="11" fillId="0" borderId="14" xfId="21" applyNumberFormat="1" applyFont="1" applyFill="1" applyBorder="1" applyAlignment="1">
      <alignment horizontal="left" vertical="center"/>
      <protection/>
    </xf>
    <xf numFmtId="0" fontId="0" fillId="0" borderId="14" xfId="21" applyFont="1" applyBorder="1" applyAlignment="1">
      <alignment horizontal="left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52" xfId="21" applyFont="1" applyBorder="1" applyAlignment="1">
      <alignment horizontal="center" vertical="center"/>
      <protection/>
    </xf>
    <xf numFmtId="0" fontId="11" fillId="0" borderId="53" xfId="21" applyFont="1" applyBorder="1" applyAlignment="1">
      <alignment horizontal="center" vertical="center"/>
      <protection/>
    </xf>
    <xf numFmtId="0" fontId="11" fillId="0" borderId="54" xfId="21" applyFont="1" applyBorder="1" applyAlignment="1">
      <alignment horizontal="center" vertical="center"/>
      <protection/>
    </xf>
    <xf numFmtId="0" fontId="11" fillId="0" borderId="5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12" fillId="0" borderId="56" xfId="21" applyFont="1" applyBorder="1">
      <alignment/>
      <protection/>
    </xf>
    <xf numFmtId="0" fontId="12" fillId="0" borderId="17" xfId="21" applyFont="1" applyBorder="1">
      <alignment/>
      <protection/>
    </xf>
    <xf numFmtId="0" fontId="0" fillId="0" borderId="17" xfId="21" applyBorder="1">
      <alignment/>
      <protection/>
    </xf>
    <xf numFmtId="0" fontId="0" fillId="0" borderId="0" xfId="0" applyBorder="1" applyAlignment="1">
      <alignment/>
    </xf>
    <xf numFmtId="0" fontId="11" fillId="0" borderId="0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right"/>
      <protection/>
    </xf>
    <xf numFmtId="0" fontId="11" fillId="0" borderId="17" xfId="21" applyFont="1" applyBorder="1" applyAlignment="1">
      <alignment horizontal="right" indent="1"/>
      <protection/>
    </xf>
    <xf numFmtId="0" fontId="11" fillId="0" borderId="57" xfId="21" applyFont="1" applyBorder="1" applyAlignment="1">
      <alignment horizontal="right" indent="1"/>
      <protection/>
    </xf>
    <xf numFmtId="0" fontId="32" fillId="0" borderId="0" xfId="21" applyFont="1" applyAlignment="1">
      <alignment vertical="center"/>
      <protection/>
    </xf>
    <xf numFmtId="0" fontId="0" fillId="0" borderId="1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42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5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36" xfId="0" applyBorder="1" applyAlignment="1">
      <alignment/>
    </xf>
    <xf numFmtId="2" fontId="0" fillId="0" borderId="38" xfId="0" applyNumberFormat="1" applyBorder="1" applyAlignment="1">
      <alignment horizontal="center"/>
    </xf>
    <xf numFmtId="3" fontId="7" fillId="0" borderId="44" xfId="21" applyNumberFormat="1" applyFont="1" applyFill="1" applyBorder="1" applyAlignment="1">
      <alignment horizontal="right" vertical="center" indent="1"/>
      <protection/>
    </xf>
    <xf numFmtId="3" fontId="5" fillId="0" borderId="44" xfId="21" applyNumberFormat="1" applyFont="1" applyFill="1" applyBorder="1" applyAlignment="1">
      <alignment horizontal="right" vertical="center" indent="1"/>
      <protection/>
    </xf>
    <xf numFmtId="2" fontId="5" fillId="0" borderId="29" xfId="21" applyNumberFormat="1" applyFont="1" applyFill="1" applyBorder="1" applyAlignment="1">
      <alignment horizontal="right" vertical="center" indent="2"/>
      <protection/>
    </xf>
    <xf numFmtId="2" fontId="5" fillId="0" borderId="30" xfId="21" applyNumberFormat="1" applyFont="1" applyFill="1" applyBorder="1" applyAlignment="1">
      <alignment horizontal="right" vertical="center" indent="2"/>
      <protection/>
    </xf>
    <xf numFmtId="3" fontId="5" fillId="0" borderId="6" xfId="21" applyNumberFormat="1" applyFont="1" applyFill="1" applyBorder="1" applyAlignment="1">
      <alignment horizontal="right" vertical="center" indent="1"/>
      <protection/>
    </xf>
    <xf numFmtId="3" fontId="5" fillId="0" borderId="33" xfId="21" applyNumberFormat="1" applyFont="1" applyFill="1" applyBorder="1" applyAlignment="1">
      <alignment horizontal="right" vertical="center" indent="1"/>
      <protection/>
    </xf>
    <xf numFmtId="3" fontId="5" fillId="0" borderId="4" xfId="21" applyNumberFormat="1" applyFont="1" applyFill="1" applyBorder="1" applyAlignment="1">
      <alignment horizontal="right" vertical="center" indent="1"/>
      <protection/>
    </xf>
    <xf numFmtId="2" fontId="5" fillId="0" borderId="48" xfId="21" applyNumberFormat="1" applyFont="1" applyFill="1" applyBorder="1" applyAlignment="1">
      <alignment horizontal="right" vertical="center" wrapText="1" indent="2"/>
      <protection/>
    </xf>
    <xf numFmtId="2" fontId="5" fillId="0" borderId="7" xfId="21" applyNumberFormat="1" applyFont="1" applyFill="1" applyBorder="1" applyAlignment="1">
      <alignment horizontal="right" vertical="center" wrapText="1" indent="2"/>
      <protection/>
    </xf>
    <xf numFmtId="2" fontId="5" fillId="0" borderId="51" xfId="21" applyNumberFormat="1" applyFont="1" applyFill="1" applyBorder="1" applyAlignment="1">
      <alignment horizontal="right" vertical="center" wrapText="1" indent="2"/>
      <protection/>
    </xf>
    <xf numFmtId="1" fontId="5" fillId="0" borderId="51" xfId="21" applyNumberFormat="1" applyFont="1" applyFill="1" applyBorder="1" applyAlignment="1">
      <alignment horizontal="right" vertical="center" wrapText="1" indent="2"/>
      <protection/>
    </xf>
    <xf numFmtId="0" fontId="4" fillId="0" borderId="63" xfId="21" applyFont="1" applyFill="1" applyBorder="1" applyAlignment="1">
      <alignment horizontal="center" vertical="center" wrapText="1"/>
      <protection/>
    </xf>
    <xf numFmtId="0" fontId="9" fillId="0" borderId="64" xfId="0" applyFont="1" applyFill="1" applyBorder="1" applyAlignment="1">
      <alignment horizontal="center" vertical="center" wrapText="1"/>
    </xf>
    <xf numFmtId="1" fontId="6" fillId="0" borderId="63" xfId="21" applyNumberFormat="1" applyFont="1" applyFill="1" applyBorder="1" applyAlignment="1">
      <alignment horizontal="center" vertical="center" wrapText="1"/>
      <protection/>
    </xf>
    <xf numFmtId="1" fontId="5" fillId="0" borderId="65" xfId="21" applyNumberFormat="1" applyFont="1" applyFill="1" applyBorder="1" applyAlignment="1">
      <alignment horizontal="right" vertical="center" indent="1"/>
      <protection/>
    </xf>
    <xf numFmtId="1" fontId="10" fillId="0" borderId="63" xfId="21" applyNumberFormat="1" applyFont="1" applyFill="1" applyBorder="1" applyAlignment="1">
      <alignment horizontal="right" vertical="center" indent="1"/>
      <protection/>
    </xf>
    <xf numFmtId="3" fontId="5" fillId="0" borderId="50" xfId="21" applyNumberFormat="1" applyFont="1" applyFill="1" applyBorder="1" applyAlignment="1">
      <alignment horizontal="right" vertical="center" indent="1"/>
      <protection/>
    </xf>
    <xf numFmtId="3" fontId="5" fillId="0" borderId="50" xfId="21" applyNumberFormat="1" applyFont="1" applyFill="1" applyBorder="1" applyAlignment="1">
      <alignment horizontal="right" vertical="center" indent="1"/>
      <protection/>
    </xf>
    <xf numFmtId="3" fontId="5" fillId="0" borderId="66" xfId="21" applyNumberFormat="1" applyFont="1" applyFill="1" applyBorder="1" applyAlignment="1">
      <alignment horizontal="right" vertical="center" indent="1"/>
      <protection/>
    </xf>
    <xf numFmtId="3" fontId="5" fillId="0" borderId="52" xfId="21" applyNumberFormat="1" applyFont="1" applyFill="1" applyBorder="1" applyAlignment="1">
      <alignment horizontal="right" vertical="center" indent="1"/>
      <protection/>
    </xf>
    <xf numFmtId="3" fontId="5" fillId="0" borderId="65" xfId="21" applyNumberFormat="1" applyFont="1" applyFill="1" applyBorder="1" applyAlignment="1">
      <alignment horizontal="right" vertical="center" indent="1"/>
      <protection/>
    </xf>
    <xf numFmtId="3" fontId="6" fillId="0" borderId="63" xfId="21" applyNumberFormat="1" applyFont="1" applyFill="1" applyBorder="1" applyAlignment="1">
      <alignment horizontal="right" vertical="center" indent="1"/>
      <protection/>
    </xf>
    <xf numFmtId="3" fontId="5" fillId="0" borderId="67" xfId="21" applyNumberFormat="1" applyFont="1" applyFill="1" applyBorder="1" applyAlignment="1">
      <alignment horizontal="right" vertical="center" indent="1"/>
      <protection/>
    </xf>
    <xf numFmtId="3" fontId="6" fillId="0" borderId="20" xfId="21" applyNumberFormat="1" applyFont="1" applyFill="1" applyBorder="1" applyAlignment="1">
      <alignment horizontal="right" vertical="center" indent="1"/>
      <protection/>
    </xf>
    <xf numFmtId="3" fontId="5" fillId="0" borderId="63" xfId="21" applyNumberFormat="1" applyFont="1" applyFill="1" applyBorder="1" applyAlignment="1">
      <alignment horizontal="right" vertical="center" indent="1"/>
      <protection/>
    </xf>
    <xf numFmtId="0" fontId="4" fillId="0" borderId="49" xfId="21" applyFont="1" applyFill="1" applyBorder="1" applyAlignment="1">
      <alignment horizontal="center" vertical="center" wrapText="1"/>
      <protection/>
    </xf>
    <xf numFmtId="1" fontId="6" fillId="0" borderId="21" xfId="21" applyNumberFormat="1" applyFont="1" applyFill="1" applyBorder="1" applyAlignment="1">
      <alignment horizontal="center" vertical="center" wrapText="1"/>
      <protection/>
    </xf>
    <xf numFmtId="3" fontId="5" fillId="0" borderId="27" xfId="21" applyNumberFormat="1" applyFont="1" applyFill="1" applyBorder="1" applyAlignment="1">
      <alignment horizontal="right" vertical="center" indent="1"/>
      <protection/>
    </xf>
    <xf numFmtId="2" fontId="9" fillId="0" borderId="29" xfId="21" applyNumberFormat="1" applyFont="1" applyFill="1" applyBorder="1" applyAlignment="1" applyProtection="1">
      <alignment horizontal="right" vertical="center" indent="1"/>
      <protection locked="0"/>
    </xf>
    <xf numFmtId="3" fontId="5" fillId="0" borderId="27" xfId="21" applyNumberFormat="1" applyFont="1" applyFill="1" applyBorder="1" applyAlignment="1">
      <alignment horizontal="right" vertical="center" indent="1"/>
      <protection/>
    </xf>
    <xf numFmtId="1" fontId="10" fillId="0" borderId="21" xfId="21" applyNumberFormat="1" applyFont="1" applyFill="1" applyBorder="1" applyAlignment="1">
      <alignment horizontal="right" vertical="center" indent="1"/>
      <protection/>
    </xf>
    <xf numFmtId="2" fontId="9" fillId="0" borderId="29" xfId="21" applyNumberFormat="1" applyFont="1" applyFill="1" applyBorder="1" applyAlignment="1">
      <alignment horizontal="right" vertical="center" indent="1"/>
      <protection/>
    </xf>
    <xf numFmtId="3" fontId="7" fillId="0" borderId="27" xfId="21" applyNumberFormat="1" applyFont="1" applyFill="1" applyBorder="1" applyAlignment="1">
      <alignment horizontal="right" vertical="center" indent="1"/>
      <protection/>
    </xf>
    <xf numFmtId="2" fontId="9" fillId="0" borderId="68" xfId="21" applyNumberFormat="1" applyFont="1" applyFill="1" applyBorder="1" applyAlignment="1">
      <alignment horizontal="right" vertical="center" indent="1"/>
      <protection/>
    </xf>
    <xf numFmtId="2" fontId="9" fillId="0" borderId="42" xfId="21" applyNumberFormat="1" applyFont="1" applyFill="1" applyBorder="1" applyAlignment="1">
      <alignment horizontal="right" vertical="center" indent="1"/>
      <protection/>
    </xf>
    <xf numFmtId="1" fontId="10" fillId="0" borderId="69" xfId="21" applyNumberFormat="1" applyFont="1" applyFill="1" applyBorder="1" applyAlignment="1">
      <alignment horizontal="right" vertical="center" indent="1"/>
      <protection/>
    </xf>
    <xf numFmtId="3" fontId="5" fillId="0" borderId="21" xfId="21" applyNumberFormat="1" applyFont="1" applyFill="1" applyBorder="1" applyAlignment="1">
      <alignment horizontal="right" vertical="center" indent="1"/>
      <protection/>
    </xf>
    <xf numFmtId="3" fontId="5" fillId="0" borderId="46" xfId="21" applyNumberFormat="1" applyFont="1" applyFill="1" applyBorder="1" applyAlignment="1">
      <alignment horizontal="right" vertical="center" indent="1"/>
      <protection/>
    </xf>
    <xf numFmtId="3" fontId="5" fillId="0" borderId="68" xfId="21" applyNumberFormat="1" applyFont="1" applyFill="1" applyBorder="1" applyAlignment="1">
      <alignment horizontal="right" vertical="center" indent="1"/>
      <protection/>
    </xf>
    <xf numFmtId="3" fontId="5" fillId="0" borderId="65" xfId="21" applyNumberFormat="1" applyFont="1" applyFill="1" applyBorder="1" applyAlignment="1">
      <alignment horizontal="right" vertical="center" indent="1"/>
      <protection/>
    </xf>
    <xf numFmtId="3" fontId="10" fillId="0" borderId="63" xfId="21" applyNumberFormat="1" applyFont="1" applyFill="1" applyBorder="1" applyAlignment="1">
      <alignment horizontal="right" vertical="center" indent="1"/>
      <protection/>
    </xf>
    <xf numFmtId="3" fontId="9" fillId="0" borderId="50" xfId="21" applyNumberFormat="1" applyFont="1" applyFill="1" applyBorder="1" applyAlignment="1">
      <alignment horizontal="right" vertical="center" indent="1"/>
      <protection/>
    </xf>
    <xf numFmtId="3" fontId="10" fillId="0" borderId="20" xfId="21" applyNumberFormat="1" applyFont="1" applyFill="1" applyBorder="1" applyAlignment="1">
      <alignment horizontal="right" vertical="center" indent="1"/>
      <protection/>
    </xf>
    <xf numFmtId="3" fontId="10" fillId="0" borderId="21" xfId="21" applyNumberFormat="1" applyFont="1" applyFill="1" applyBorder="1" applyAlignment="1">
      <alignment horizontal="right" vertical="center" indent="1"/>
      <protection/>
    </xf>
    <xf numFmtId="3" fontId="5" fillId="0" borderId="29" xfId="21" applyNumberFormat="1" applyFont="1" applyFill="1" applyBorder="1" applyAlignment="1">
      <alignment horizontal="right" vertical="center" indent="1"/>
      <protection/>
    </xf>
    <xf numFmtId="3" fontId="9" fillId="0" borderId="29" xfId="21" applyNumberFormat="1" applyFont="1" applyFill="1" applyBorder="1" applyAlignment="1">
      <alignment horizontal="right" vertical="center" indent="1"/>
      <protection/>
    </xf>
    <xf numFmtId="3" fontId="9" fillId="0" borderId="25" xfId="21" applyNumberFormat="1" applyFont="1" applyFill="1" applyBorder="1" applyAlignment="1">
      <alignment horizontal="right" vertical="center" indent="1"/>
      <protection/>
    </xf>
    <xf numFmtId="3" fontId="10" fillId="0" borderId="69" xfId="21" applyNumberFormat="1" applyFont="1" applyFill="1" applyBorder="1" applyAlignment="1">
      <alignment horizontal="right" vertical="center" indent="1"/>
      <protection/>
    </xf>
    <xf numFmtId="3" fontId="5" fillId="0" borderId="25" xfId="21" applyNumberFormat="1" applyFont="1" applyFill="1" applyBorder="1" applyAlignment="1">
      <alignment horizontal="right" vertical="center" indent="1"/>
      <protection/>
    </xf>
    <xf numFmtId="2" fontId="5" fillId="0" borderId="3" xfId="21" applyNumberFormat="1" applyFont="1" applyFill="1" applyBorder="1" applyAlignment="1">
      <alignment horizontal="right" vertical="center" indent="2"/>
      <protection/>
    </xf>
    <xf numFmtId="3" fontId="5" fillId="0" borderId="67" xfId="21" applyNumberFormat="1" applyFont="1" applyFill="1" applyBorder="1" applyAlignment="1">
      <alignment horizontal="right" vertical="center" indent="1"/>
      <protection/>
    </xf>
    <xf numFmtId="2" fontId="5" fillId="0" borderId="3" xfId="21" applyNumberFormat="1" applyFont="1" applyFill="1" applyBorder="1" applyAlignment="1">
      <alignment horizontal="right" vertical="center" wrapText="1" indent="2"/>
      <protection/>
    </xf>
    <xf numFmtId="2" fontId="5" fillId="0" borderId="3" xfId="21" applyNumberFormat="1" applyFont="1" applyFill="1" applyBorder="1" applyAlignment="1">
      <alignment horizontal="right" vertical="center" wrapText="1" indent="2"/>
      <protection/>
    </xf>
    <xf numFmtId="3" fontId="5" fillId="0" borderId="29" xfId="21" applyNumberFormat="1" applyFont="1" applyFill="1" applyBorder="1" applyAlignment="1">
      <alignment horizontal="right" vertical="center" indent="1"/>
      <protection/>
    </xf>
    <xf numFmtId="3" fontId="5" fillId="0" borderId="66" xfId="21" applyNumberFormat="1" applyFont="1" applyFill="1" applyBorder="1" applyAlignment="1">
      <alignment horizontal="right" vertical="center" indent="1"/>
      <protection/>
    </xf>
    <xf numFmtId="1" fontId="5" fillId="0" borderId="37" xfId="21" applyNumberFormat="1" applyFont="1" applyFill="1" applyBorder="1" applyAlignment="1">
      <alignment horizontal="right" vertical="center" wrapText="1" indent="2"/>
      <protection/>
    </xf>
    <xf numFmtId="3" fontId="5" fillId="0" borderId="46" xfId="21" applyNumberFormat="1" applyFont="1" applyFill="1" applyBorder="1" applyAlignment="1">
      <alignment horizontal="right" vertical="center" indent="1"/>
      <protection/>
    </xf>
    <xf numFmtId="3" fontId="5" fillId="0" borderId="64" xfId="21" applyNumberFormat="1" applyFont="1" applyFill="1" applyBorder="1" applyAlignment="1">
      <alignment horizontal="right" vertical="center" indent="1"/>
      <protection/>
    </xf>
    <xf numFmtId="3" fontId="5" fillId="0" borderId="42" xfId="21" applyNumberFormat="1" applyFont="1" applyFill="1" applyBorder="1" applyAlignment="1">
      <alignment horizontal="right" vertical="center" indent="1"/>
      <protection/>
    </xf>
    <xf numFmtId="3" fontId="5" fillId="0" borderId="68" xfId="21" applyNumberFormat="1" applyFont="1" applyFill="1" applyBorder="1" applyAlignment="1">
      <alignment horizontal="right" vertical="center" indent="1"/>
      <protection/>
    </xf>
    <xf numFmtId="3" fontId="5" fillId="0" borderId="52" xfId="21" applyNumberFormat="1" applyFont="1" applyFill="1" applyBorder="1" applyAlignment="1">
      <alignment horizontal="right" vertical="center" indent="1"/>
      <protection/>
    </xf>
    <xf numFmtId="3" fontId="5" fillId="0" borderId="70" xfId="21" applyNumberFormat="1" applyFont="1" applyFill="1" applyBorder="1" applyAlignment="1">
      <alignment horizontal="right" vertical="center" indent="1"/>
      <protection/>
    </xf>
    <xf numFmtId="3" fontId="5" fillId="0" borderId="58" xfId="21" applyNumberFormat="1" applyFont="1" applyFill="1" applyBorder="1" applyAlignment="1">
      <alignment horizontal="right" vertical="center" indent="1"/>
      <protection/>
    </xf>
    <xf numFmtId="1" fontId="5" fillId="0" borderId="30" xfId="21" applyNumberFormat="1" applyFont="1" applyFill="1" applyBorder="1" applyAlignment="1">
      <alignment horizontal="right" vertical="center" indent="2"/>
      <protection/>
    </xf>
    <xf numFmtId="2" fontId="5" fillId="0" borderId="42" xfId="21" applyNumberFormat="1" applyFont="1" applyFill="1" applyBorder="1" applyAlignment="1">
      <alignment horizontal="right" vertical="center" indent="2"/>
      <protection/>
    </xf>
    <xf numFmtId="1" fontId="5" fillId="0" borderId="71" xfId="21" applyNumberFormat="1" applyFont="1" applyFill="1" applyBorder="1" applyAlignment="1">
      <alignment horizontal="right" vertical="center" indent="2"/>
      <protection/>
    </xf>
    <xf numFmtId="2" fontId="5" fillId="0" borderId="68" xfId="21" applyNumberFormat="1" applyFont="1" applyFill="1" applyBorder="1" applyAlignment="1">
      <alignment horizontal="right" vertical="center" wrapText="1" indent="2"/>
      <protection/>
    </xf>
    <xf numFmtId="2" fontId="5" fillId="0" borderId="18" xfId="21" applyNumberFormat="1" applyFont="1" applyFill="1" applyBorder="1" applyAlignment="1">
      <alignment horizontal="right" vertical="center" wrapText="1" indent="2"/>
      <protection/>
    </xf>
    <xf numFmtId="2" fontId="5" fillId="0" borderId="24" xfId="21" applyNumberFormat="1" applyFont="1" applyFill="1" applyBorder="1" applyAlignment="1">
      <alignment horizontal="right" vertical="center" wrapText="1" indent="2"/>
      <protection/>
    </xf>
    <xf numFmtId="2" fontId="11" fillId="0" borderId="17" xfId="21" applyNumberFormat="1" applyFont="1" applyBorder="1" applyAlignment="1">
      <alignment horizontal="right" vertical="center" indent="1"/>
      <protection/>
    </xf>
    <xf numFmtId="2" fontId="11" fillId="0" borderId="56" xfId="21" applyNumberFormat="1" applyFont="1" applyBorder="1" applyAlignment="1">
      <alignment horizontal="center" vertical="center"/>
      <protection/>
    </xf>
    <xf numFmtId="2" fontId="11" fillId="0" borderId="57" xfId="21" applyNumberFormat="1" applyFont="1" applyBorder="1" applyAlignment="1">
      <alignment horizontal="right" vertical="center" indent="1"/>
      <protection/>
    </xf>
    <xf numFmtId="2" fontId="11" fillId="0" borderId="56" xfId="21" applyNumberFormat="1" applyFont="1" applyBorder="1" applyAlignment="1">
      <alignment horizontal="right" vertical="center" indent="1"/>
      <protection/>
    </xf>
    <xf numFmtId="2" fontId="11" fillId="0" borderId="11" xfId="21" applyNumberFormat="1" applyFont="1" applyBorder="1" applyAlignment="1">
      <alignment horizontal="right" vertical="center" indent="1"/>
      <protection/>
    </xf>
    <xf numFmtId="2" fontId="11" fillId="0" borderId="14" xfId="21" applyNumberFormat="1" applyFont="1" applyBorder="1" applyAlignment="1">
      <alignment horizontal="right" vertical="center" indent="1"/>
      <protection/>
    </xf>
    <xf numFmtId="2" fontId="11" fillId="0" borderId="39" xfId="21" applyNumberFormat="1" applyFont="1" applyBorder="1" applyAlignment="1">
      <alignment horizontal="right" vertical="center" indent="1"/>
      <protection/>
    </xf>
    <xf numFmtId="0" fontId="31" fillId="0" borderId="0" xfId="0" applyFont="1" applyAlignment="1">
      <alignment horizontal="right" vertical="center"/>
    </xf>
    <xf numFmtId="2" fontId="11" fillId="0" borderId="0" xfId="21" applyNumberFormat="1" applyFont="1" applyBorder="1" applyAlignment="1">
      <alignment horizontal="right" vertical="center" indent="1"/>
      <protection/>
    </xf>
    <xf numFmtId="2" fontId="5" fillId="0" borderId="68" xfId="21" applyNumberFormat="1" applyFont="1" applyFill="1" applyBorder="1" applyAlignment="1">
      <alignment horizontal="right" vertical="center" indent="2"/>
      <protection/>
    </xf>
    <xf numFmtId="2" fontId="5" fillId="0" borderId="7" xfId="21" applyNumberFormat="1" applyFont="1" applyFill="1" applyBorder="1" applyAlignment="1">
      <alignment horizontal="right" vertical="center" wrapText="1" indent="2"/>
      <protection/>
    </xf>
    <xf numFmtId="0" fontId="25" fillId="0" borderId="21" xfId="0" applyFont="1" applyFill="1" applyBorder="1" applyAlignment="1">
      <alignment horizontal="left" vertical="center"/>
    </xf>
    <xf numFmtId="0" fontId="0" fillId="0" borderId="0" xfId="21" applyFont="1" applyBorder="1" applyAlignment="1">
      <alignment horizontal="left" vertical="center"/>
      <protection/>
    </xf>
    <xf numFmtId="2" fontId="11" fillId="0" borderId="3" xfId="21" applyNumberFormat="1" applyFont="1" applyBorder="1" applyAlignment="1">
      <alignment horizontal="right" vertical="center" indent="1"/>
      <protection/>
    </xf>
    <xf numFmtId="0" fontId="7" fillId="0" borderId="62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ILANCE pro Plzeňský kraj 2006" xfId="20"/>
    <cellStyle name="normální_Krajské normativy 2006oficiální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d_EK\cizek\DataKraj\KUPK%20v&#253;kony02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d_EK\cizek\DataKraj\Podklady\Rozpo&#269;et\Z&#225;lohy%20Celkem%20ekonom.%20odd&#283;len&#237;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_účtů"/>
      <sheetName val="Záloha na rok 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="87" zoomScaleNormal="87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8" sqref="H8"/>
    </sheetView>
  </sheetViews>
  <sheetFormatPr defaultColWidth="9.140625" defaultRowHeight="12.75"/>
  <cols>
    <col min="1" max="1" width="4.00390625" style="8" customWidth="1"/>
    <col min="2" max="2" width="47.28125" style="9" customWidth="1"/>
    <col min="3" max="4" width="22.00390625" style="1" customWidth="1"/>
    <col min="5" max="6" width="13.140625" style="1" customWidth="1"/>
    <col min="7" max="8" width="12.28125" style="1" customWidth="1"/>
    <col min="9" max="9" width="10.57421875" style="1" customWidth="1"/>
    <col min="10" max="16384" width="9.140625" style="1" customWidth="1"/>
  </cols>
  <sheetData>
    <row r="1" spans="1:2" ht="31.5" customHeight="1" thickBot="1">
      <c r="A1" s="236" t="s">
        <v>622</v>
      </c>
      <c r="B1" s="1"/>
    </row>
    <row r="2" spans="1:9" ht="22.5" customHeight="1" thickBot="1">
      <c r="A2" s="132"/>
      <c r="B2" s="59"/>
      <c r="C2" s="81" t="s">
        <v>605</v>
      </c>
      <c r="D2" s="81"/>
      <c r="E2" s="81" t="s">
        <v>606</v>
      </c>
      <c r="F2" s="82"/>
      <c r="G2" s="83" t="s">
        <v>607</v>
      </c>
      <c r="H2" s="193" t="s">
        <v>17</v>
      </c>
      <c r="I2" s="82"/>
    </row>
    <row r="3" spans="1:9" ht="41.25" customHeight="1">
      <c r="A3" s="136" t="s">
        <v>86</v>
      </c>
      <c r="B3" s="137" t="s">
        <v>87</v>
      </c>
      <c r="C3" s="189" t="s">
        <v>392</v>
      </c>
      <c r="D3" s="190" t="s">
        <v>393</v>
      </c>
      <c r="E3" s="189" t="s">
        <v>609</v>
      </c>
      <c r="F3" s="265" t="s">
        <v>0</v>
      </c>
      <c r="G3" s="138" t="s">
        <v>611</v>
      </c>
      <c r="H3" s="279" t="s">
        <v>612</v>
      </c>
      <c r="I3" s="265" t="s">
        <v>613</v>
      </c>
    </row>
    <row r="4" spans="1:9" ht="11.25" customHeight="1" thickBot="1">
      <c r="A4" s="133"/>
      <c r="B4" s="134" t="s">
        <v>614</v>
      </c>
      <c r="C4" s="191" t="s">
        <v>615</v>
      </c>
      <c r="D4" s="192" t="s">
        <v>616</v>
      </c>
      <c r="E4" s="200" t="s">
        <v>602</v>
      </c>
      <c r="F4" s="266" t="s">
        <v>602</v>
      </c>
      <c r="G4" s="135" t="s">
        <v>602</v>
      </c>
      <c r="H4" s="135" t="s">
        <v>602</v>
      </c>
      <c r="I4" s="266" t="s">
        <v>602</v>
      </c>
    </row>
    <row r="5" spans="1:9" ht="17.25" customHeight="1">
      <c r="A5" s="22" t="s">
        <v>88</v>
      </c>
      <c r="B5" s="17" t="s">
        <v>89</v>
      </c>
      <c r="C5" s="23"/>
      <c r="D5" s="23"/>
      <c r="E5" s="280"/>
      <c r="F5" s="267"/>
      <c r="G5" s="24"/>
      <c r="H5" s="280"/>
      <c r="I5" s="267"/>
    </row>
    <row r="6" spans="1:9" ht="45" customHeight="1">
      <c r="A6" s="2" t="s">
        <v>90</v>
      </c>
      <c r="B6" s="10" t="s">
        <v>145</v>
      </c>
      <c r="C6" s="256">
        <v>9</v>
      </c>
      <c r="D6" s="257">
        <v>32.35</v>
      </c>
      <c r="E6" s="281">
        <v>18540</v>
      </c>
      <c r="F6" s="293">
        <v>10850</v>
      </c>
      <c r="G6" s="174">
        <f>ROUND(12*1.37*(1/C6*E6+1/D6*F6)+I6,0)</f>
        <v>39680</v>
      </c>
      <c r="H6" s="281">
        <f>ROUND(12*(1/C6*E6+1/D6*F6),0)</f>
        <v>28745</v>
      </c>
      <c r="I6" s="268">
        <v>300</v>
      </c>
    </row>
    <row r="7" spans="1:9" ht="45" customHeight="1">
      <c r="A7" s="2" t="s">
        <v>90</v>
      </c>
      <c r="B7" s="10" t="s">
        <v>180</v>
      </c>
      <c r="C7" s="14" t="s">
        <v>146</v>
      </c>
      <c r="D7" s="14" t="s">
        <v>634</v>
      </c>
      <c r="E7" s="281">
        <v>18540</v>
      </c>
      <c r="F7" s="293">
        <v>10850</v>
      </c>
      <c r="G7" s="175" t="s">
        <v>617</v>
      </c>
      <c r="H7" s="282" t="s">
        <v>617</v>
      </c>
      <c r="I7" s="268">
        <v>300</v>
      </c>
    </row>
    <row r="8" spans="1:9" ht="45" customHeight="1">
      <c r="A8" s="2" t="s">
        <v>90</v>
      </c>
      <c r="B8" s="10" t="s">
        <v>181</v>
      </c>
      <c r="C8" s="14" t="s">
        <v>147</v>
      </c>
      <c r="D8" s="14" t="s">
        <v>633</v>
      </c>
      <c r="E8" s="281">
        <v>18540</v>
      </c>
      <c r="F8" s="293">
        <v>10850</v>
      </c>
      <c r="G8" s="175" t="s">
        <v>617</v>
      </c>
      <c r="H8" s="282" t="s">
        <v>617</v>
      </c>
      <c r="I8" s="268">
        <v>300</v>
      </c>
    </row>
    <row r="9" spans="1:9" ht="45" customHeight="1">
      <c r="A9" s="2" t="s">
        <v>90</v>
      </c>
      <c r="B9" s="10" t="s">
        <v>182</v>
      </c>
      <c r="C9" s="14" t="s">
        <v>91</v>
      </c>
      <c r="D9" s="14" t="s">
        <v>633</v>
      </c>
      <c r="E9" s="281">
        <v>18540</v>
      </c>
      <c r="F9" s="293">
        <v>10850</v>
      </c>
      <c r="G9" s="175" t="s">
        <v>617</v>
      </c>
      <c r="H9" s="282" t="s">
        <v>617</v>
      </c>
      <c r="I9" s="268">
        <v>300</v>
      </c>
    </row>
    <row r="10" spans="1:9" ht="45" customHeight="1">
      <c r="A10" s="2" t="s">
        <v>90</v>
      </c>
      <c r="B10" s="10" t="s">
        <v>194</v>
      </c>
      <c r="C10" s="14" t="s">
        <v>92</v>
      </c>
      <c r="D10" s="14" t="s">
        <v>633</v>
      </c>
      <c r="E10" s="281">
        <v>18540</v>
      </c>
      <c r="F10" s="293">
        <v>10850</v>
      </c>
      <c r="G10" s="175" t="s">
        <v>617</v>
      </c>
      <c r="H10" s="282" t="s">
        <v>617</v>
      </c>
      <c r="I10" s="268">
        <v>300</v>
      </c>
    </row>
    <row r="11" spans="1:9" ht="45" customHeight="1">
      <c r="A11" s="2" t="s">
        <v>90</v>
      </c>
      <c r="B11" s="10" t="s">
        <v>148</v>
      </c>
      <c r="C11" s="14" t="s">
        <v>92</v>
      </c>
      <c r="D11" s="257">
        <v>37.08</v>
      </c>
      <c r="E11" s="281">
        <v>18540</v>
      </c>
      <c r="F11" s="293">
        <v>10850</v>
      </c>
      <c r="G11" s="175" t="s">
        <v>617</v>
      </c>
      <c r="H11" s="282" t="s">
        <v>617</v>
      </c>
      <c r="I11" s="268">
        <v>300</v>
      </c>
    </row>
    <row r="12" spans="1:9" ht="45" customHeight="1">
      <c r="A12" s="2" t="s">
        <v>90</v>
      </c>
      <c r="B12" s="10" t="s">
        <v>183</v>
      </c>
      <c r="C12" s="256">
        <v>18</v>
      </c>
      <c r="D12" s="257">
        <v>64.7</v>
      </c>
      <c r="E12" s="281">
        <v>18540</v>
      </c>
      <c r="F12" s="293">
        <v>10850</v>
      </c>
      <c r="G12" s="174">
        <f>ROUND(12*1.37*(1/C12*E12+1/D12*F12)+I12,0)</f>
        <v>19840</v>
      </c>
      <c r="H12" s="281">
        <f>ROUND(12*(1/C12*E12+1/D12*F12),0)</f>
        <v>14372</v>
      </c>
      <c r="I12" s="268">
        <v>150</v>
      </c>
    </row>
    <row r="13" spans="1:9" ht="45" customHeight="1">
      <c r="A13" s="2" t="s">
        <v>90</v>
      </c>
      <c r="B13" s="10" t="s">
        <v>184</v>
      </c>
      <c r="C13" s="14" t="s">
        <v>149</v>
      </c>
      <c r="D13" s="14" t="s">
        <v>150</v>
      </c>
      <c r="E13" s="281">
        <v>18540</v>
      </c>
      <c r="F13" s="293">
        <v>10850</v>
      </c>
      <c r="G13" s="175" t="s">
        <v>1</v>
      </c>
      <c r="H13" s="282" t="s">
        <v>1</v>
      </c>
      <c r="I13" s="268">
        <v>150</v>
      </c>
    </row>
    <row r="14" spans="1:9" ht="45" customHeight="1">
      <c r="A14" s="2" t="s">
        <v>90</v>
      </c>
      <c r="B14" s="10" t="s">
        <v>185</v>
      </c>
      <c r="C14" s="14" t="s">
        <v>151</v>
      </c>
      <c r="D14" s="14" t="s">
        <v>150</v>
      </c>
      <c r="E14" s="281">
        <v>18540</v>
      </c>
      <c r="F14" s="293">
        <v>10850</v>
      </c>
      <c r="G14" s="175" t="s">
        <v>1</v>
      </c>
      <c r="H14" s="282" t="s">
        <v>1</v>
      </c>
      <c r="I14" s="268">
        <v>150</v>
      </c>
    </row>
    <row r="15" spans="1:9" ht="45" customHeight="1">
      <c r="A15" s="2" t="s">
        <v>90</v>
      </c>
      <c r="B15" s="10" t="s">
        <v>186</v>
      </c>
      <c r="C15" s="14" t="s">
        <v>93</v>
      </c>
      <c r="D15" s="14" t="s">
        <v>150</v>
      </c>
      <c r="E15" s="281">
        <v>18540</v>
      </c>
      <c r="F15" s="293">
        <v>10850</v>
      </c>
      <c r="G15" s="175" t="s">
        <v>1</v>
      </c>
      <c r="H15" s="282" t="s">
        <v>1</v>
      </c>
      <c r="I15" s="268">
        <v>150</v>
      </c>
    </row>
    <row r="16" spans="1:9" ht="45" customHeight="1">
      <c r="A16" s="2" t="s">
        <v>90</v>
      </c>
      <c r="B16" s="10" t="s">
        <v>187</v>
      </c>
      <c r="C16" s="14" t="s">
        <v>94</v>
      </c>
      <c r="D16" s="14" t="s">
        <v>150</v>
      </c>
      <c r="E16" s="281">
        <v>18540</v>
      </c>
      <c r="F16" s="293">
        <v>10850</v>
      </c>
      <c r="G16" s="175" t="s">
        <v>1</v>
      </c>
      <c r="H16" s="282" t="s">
        <v>1</v>
      </c>
      <c r="I16" s="268">
        <v>150</v>
      </c>
    </row>
    <row r="17" spans="1:9" ht="45" customHeight="1">
      <c r="A17" s="2" t="s">
        <v>90</v>
      </c>
      <c r="B17" s="10" t="s">
        <v>188</v>
      </c>
      <c r="C17" s="14" t="s">
        <v>94</v>
      </c>
      <c r="D17" s="257">
        <v>74.16</v>
      </c>
      <c r="E17" s="281">
        <v>18540</v>
      </c>
      <c r="F17" s="293">
        <v>10850</v>
      </c>
      <c r="G17" s="175" t="s">
        <v>1</v>
      </c>
      <c r="H17" s="282" t="s">
        <v>1</v>
      </c>
      <c r="I17" s="268">
        <v>150</v>
      </c>
    </row>
    <row r="18" spans="1:9" ht="45" customHeight="1">
      <c r="A18" s="2" t="s">
        <v>95</v>
      </c>
      <c r="B18" s="10" t="s">
        <v>189</v>
      </c>
      <c r="C18" s="256">
        <v>22.5</v>
      </c>
      <c r="D18" s="257">
        <v>80.875</v>
      </c>
      <c r="E18" s="281">
        <v>18540</v>
      </c>
      <c r="F18" s="293">
        <v>10850</v>
      </c>
      <c r="G18" s="255">
        <f>ROUND(12*1.37*(1/C18*E18+1/D18*F18)+I18,0)</f>
        <v>15902</v>
      </c>
      <c r="H18" s="283">
        <f>ROUND(12*(1/C18*E18+1/D18*F18),0)</f>
        <v>11498</v>
      </c>
      <c r="I18" s="268">
        <v>150</v>
      </c>
    </row>
    <row r="19" spans="1:9" ht="45" customHeight="1">
      <c r="A19" s="2" t="s">
        <v>95</v>
      </c>
      <c r="B19" s="10" t="s">
        <v>190</v>
      </c>
      <c r="C19" s="14" t="s">
        <v>152</v>
      </c>
      <c r="D19" s="14" t="s">
        <v>153</v>
      </c>
      <c r="E19" s="281">
        <v>18540</v>
      </c>
      <c r="F19" s="293">
        <v>10850</v>
      </c>
      <c r="G19" s="175" t="s">
        <v>2</v>
      </c>
      <c r="H19" s="282" t="s">
        <v>2</v>
      </c>
      <c r="I19" s="268">
        <v>120</v>
      </c>
    </row>
    <row r="20" spans="1:9" ht="45" customHeight="1">
      <c r="A20" s="2" t="s">
        <v>95</v>
      </c>
      <c r="B20" s="10" t="s">
        <v>191</v>
      </c>
      <c r="C20" s="14" t="s">
        <v>154</v>
      </c>
      <c r="D20" s="14" t="s">
        <v>153</v>
      </c>
      <c r="E20" s="281">
        <v>18540</v>
      </c>
      <c r="F20" s="293">
        <v>10850</v>
      </c>
      <c r="G20" s="175" t="s">
        <v>2</v>
      </c>
      <c r="H20" s="282" t="s">
        <v>2</v>
      </c>
      <c r="I20" s="268">
        <v>120</v>
      </c>
    </row>
    <row r="21" spans="1:9" ht="45" customHeight="1">
      <c r="A21" s="2" t="s">
        <v>95</v>
      </c>
      <c r="B21" s="10" t="s">
        <v>192</v>
      </c>
      <c r="C21" s="14" t="s">
        <v>96</v>
      </c>
      <c r="D21" s="14" t="s">
        <v>153</v>
      </c>
      <c r="E21" s="281">
        <v>18540</v>
      </c>
      <c r="F21" s="293">
        <v>10850</v>
      </c>
      <c r="G21" s="175" t="s">
        <v>2</v>
      </c>
      <c r="H21" s="282" t="s">
        <v>2</v>
      </c>
      <c r="I21" s="268">
        <v>120</v>
      </c>
    </row>
    <row r="22" spans="1:9" ht="45" customHeight="1">
      <c r="A22" s="2" t="s">
        <v>95</v>
      </c>
      <c r="B22" s="10" t="s">
        <v>155</v>
      </c>
      <c r="C22" s="14" t="s">
        <v>97</v>
      </c>
      <c r="D22" s="14" t="s">
        <v>153</v>
      </c>
      <c r="E22" s="281">
        <v>18540</v>
      </c>
      <c r="F22" s="293">
        <v>10850</v>
      </c>
      <c r="G22" s="175" t="s">
        <v>2</v>
      </c>
      <c r="H22" s="282" t="s">
        <v>2</v>
      </c>
      <c r="I22" s="268">
        <v>120</v>
      </c>
    </row>
    <row r="23" spans="1:9" ht="45" customHeight="1" thickBot="1">
      <c r="A23" s="4" t="s">
        <v>95</v>
      </c>
      <c r="B23" s="25" t="s">
        <v>193</v>
      </c>
      <c r="C23" s="26" t="s">
        <v>97</v>
      </c>
      <c r="D23" s="333">
        <v>92.7</v>
      </c>
      <c r="E23" s="281">
        <v>18540</v>
      </c>
      <c r="F23" s="293">
        <v>10850</v>
      </c>
      <c r="G23" s="175" t="s">
        <v>2</v>
      </c>
      <c r="H23" s="282" t="s">
        <v>2</v>
      </c>
      <c r="I23" s="268">
        <v>120</v>
      </c>
    </row>
    <row r="24" spans="1:9" ht="13.5" customHeight="1">
      <c r="A24" s="22"/>
      <c r="B24" s="17" t="s">
        <v>98</v>
      </c>
      <c r="C24" s="18"/>
      <c r="D24" s="18"/>
      <c r="E24" s="297"/>
      <c r="F24" s="294"/>
      <c r="G24" s="176"/>
      <c r="H24" s="284"/>
      <c r="I24" s="269"/>
    </row>
    <row r="25" spans="1:9" ht="45" customHeight="1">
      <c r="A25" s="2" t="s">
        <v>99</v>
      </c>
      <c r="B25" s="11" t="s">
        <v>156</v>
      </c>
      <c r="C25" s="256">
        <v>7.57</v>
      </c>
      <c r="D25" s="257">
        <v>21.565</v>
      </c>
      <c r="E25" s="298">
        <v>23400</v>
      </c>
      <c r="F25" s="270">
        <v>10920</v>
      </c>
      <c r="G25" s="174">
        <f>ROUND(12*1.37*(1/C25*E25+1/D25*F25)+I25,0)</f>
        <v>60093</v>
      </c>
      <c r="H25" s="281">
        <f>ROUND(12*(1/C25*E25+1/D25*F25),0)</f>
        <v>43170</v>
      </c>
      <c r="I25" s="270">
        <v>950</v>
      </c>
    </row>
    <row r="26" spans="1:9" ht="45" customHeight="1">
      <c r="A26" s="2" t="s">
        <v>99</v>
      </c>
      <c r="B26" s="11" t="s">
        <v>157</v>
      </c>
      <c r="C26" s="14" t="s">
        <v>100</v>
      </c>
      <c r="D26" s="14" t="s">
        <v>158</v>
      </c>
      <c r="E26" s="298">
        <v>23400</v>
      </c>
      <c r="F26" s="270">
        <v>10920</v>
      </c>
      <c r="G26" s="177" t="s">
        <v>3</v>
      </c>
      <c r="H26" s="285" t="s">
        <v>3</v>
      </c>
      <c r="I26" s="270">
        <v>950</v>
      </c>
    </row>
    <row r="27" spans="1:9" ht="45" customHeight="1">
      <c r="A27" s="2" t="s">
        <v>99</v>
      </c>
      <c r="B27" s="11" t="s">
        <v>159</v>
      </c>
      <c r="C27" s="14" t="s">
        <v>101</v>
      </c>
      <c r="D27" s="14" t="s">
        <v>158</v>
      </c>
      <c r="E27" s="298">
        <v>23400</v>
      </c>
      <c r="F27" s="270">
        <v>10920</v>
      </c>
      <c r="G27" s="177" t="s">
        <v>3</v>
      </c>
      <c r="H27" s="285" t="s">
        <v>3</v>
      </c>
      <c r="I27" s="271">
        <v>950</v>
      </c>
    </row>
    <row r="28" spans="1:9" ht="45" customHeight="1">
      <c r="A28" s="2" t="s">
        <v>99</v>
      </c>
      <c r="B28" s="11" t="s">
        <v>160</v>
      </c>
      <c r="C28" s="14" t="s">
        <v>102</v>
      </c>
      <c r="D28" s="14" t="s">
        <v>158</v>
      </c>
      <c r="E28" s="298">
        <v>23400</v>
      </c>
      <c r="F28" s="270">
        <v>10920</v>
      </c>
      <c r="G28" s="177" t="s">
        <v>3</v>
      </c>
      <c r="H28" s="285" t="s">
        <v>3</v>
      </c>
      <c r="I28" s="271">
        <v>950</v>
      </c>
    </row>
    <row r="29" spans="1:9" ht="45" customHeight="1">
      <c r="A29" s="2" t="s">
        <v>99</v>
      </c>
      <c r="B29" s="11" t="s">
        <v>161</v>
      </c>
      <c r="C29" s="15" t="s">
        <v>103</v>
      </c>
      <c r="D29" s="15" t="s">
        <v>158</v>
      </c>
      <c r="E29" s="298">
        <v>23400</v>
      </c>
      <c r="F29" s="270">
        <v>10920</v>
      </c>
      <c r="G29" s="177" t="s">
        <v>3</v>
      </c>
      <c r="H29" s="285" t="s">
        <v>3</v>
      </c>
      <c r="I29" s="271">
        <v>950</v>
      </c>
    </row>
    <row r="30" spans="1:9" ht="45" customHeight="1">
      <c r="A30" s="2" t="s">
        <v>99</v>
      </c>
      <c r="B30" s="11" t="s">
        <v>162</v>
      </c>
      <c r="C30" s="256">
        <v>15.2</v>
      </c>
      <c r="D30" s="257">
        <v>48.2</v>
      </c>
      <c r="E30" s="298">
        <v>23400</v>
      </c>
      <c r="F30" s="270">
        <v>10920</v>
      </c>
      <c r="G30" s="177" t="s">
        <v>3</v>
      </c>
      <c r="H30" s="285" t="s">
        <v>3</v>
      </c>
      <c r="I30" s="271">
        <v>950</v>
      </c>
    </row>
    <row r="31" spans="1:9" ht="45" customHeight="1">
      <c r="A31" s="2" t="s">
        <v>104</v>
      </c>
      <c r="B31" s="11" t="s">
        <v>163</v>
      </c>
      <c r="C31" s="256">
        <v>13.078</v>
      </c>
      <c r="D31" s="187"/>
      <c r="E31" s="298">
        <v>23400</v>
      </c>
      <c r="F31" s="270"/>
      <c r="G31" s="255">
        <f>ROUND(12*1.37*(1/C31*E31)+I31,0)</f>
        <v>30116</v>
      </c>
      <c r="H31" s="283">
        <f>ROUND(12*(1/C31*E31),0)</f>
        <v>21471</v>
      </c>
      <c r="I31" s="271">
        <v>700</v>
      </c>
    </row>
    <row r="32" spans="1:9" ht="45" customHeight="1">
      <c r="A32" s="2" t="s">
        <v>104</v>
      </c>
      <c r="B32" s="11" t="s">
        <v>164</v>
      </c>
      <c r="C32" s="14" t="s">
        <v>105</v>
      </c>
      <c r="D32" s="14"/>
      <c r="E32" s="298">
        <v>23400</v>
      </c>
      <c r="F32" s="270"/>
      <c r="G32" s="177" t="s">
        <v>5</v>
      </c>
      <c r="H32" s="285" t="s">
        <v>5</v>
      </c>
      <c r="I32" s="271">
        <v>700</v>
      </c>
    </row>
    <row r="33" spans="1:9" ht="45" customHeight="1">
      <c r="A33" s="2" t="s">
        <v>104</v>
      </c>
      <c r="B33" s="11" t="s">
        <v>165</v>
      </c>
      <c r="C33" s="14" t="s">
        <v>106</v>
      </c>
      <c r="D33" s="14"/>
      <c r="E33" s="298">
        <v>23400</v>
      </c>
      <c r="F33" s="270"/>
      <c r="G33" s="177" t="s">
        <v>5</v>
      </c>
      <c r="H33" s="285" t="s">
        <v>5</v>
      </c>
      <c r="I33" s="271">
        <v>700</v>
      </c>
    </row>
    <row r="34" spans="1:9" ht="45" customHeight="1">
      <c r="A34" s="2" t="s">
        <v>104</v>
      </c>
      <c r="B34" s="11" t="s">
        <v>166</v>
      </c>
      <c r="C34" s="14" t="s">
        <v>107</v>
      </c>
      <c r="D34" s="14"/>
      <c r="E34" s="298">
        <v>23400</v>
      </c>
      <c r="F34" s="270"/>
      <c r="G34" s="177" t="s">
        <v>5</v>
      </c>
      <c r="H34" s="285" t="s">
        <v>5</v>
      </c>
      <c r="I34" s="271">
        <v>700</v>
      </c>
    </row>
    <row r="35" spans="1:9" ht="45" customHeight="1">
      <c r="A35" s="2" t="s">
        <v>104</v>
      </c>
      <c r="B35" s="11" t="s">
        <v>167</v>
      </c>
      <c r="C35" s="14" t="s">
        <v>108</v>
      </c>
      <c r="D35" s="14"/>
      <c r="E35" s="298">
        <v>23400</v>
      </c>
      <c r="F35" s="270"/>
      <c r="G35" s="177" t="s">
        <v>5</v>
      </c>
      <c r="H35" s="285" t="s">
        <v>5</v>
      </c>
      <c r="I35" s="271">
        <v>700</v>
      </c>
    </row>
    <row r="36" spans="1:9" ht="45" customHeight="1">
      <c r="A36" s="2" t="s">
        <v>104</v>
      </c>
      <c r="B36" s="11" t="s">
        <v>168</v>
      </c>
      <c r="C36" s="14" t="s">
        <v>109</v>
      </c>
      <c r="D36" s="14"/>
      <c r="E36" s="298">
        <v>23400</v>
      </c>
      <c r="F36" s="270"/>
      <c r="G36" s="177" t="s">
        <v>5</v>
      </c>
      <c r="H36" s="285" t="s">
        <v>5</v>
      </c>
      <c r="I36" s="271">
        <v>700</v>
      </c>
    </row>
    <row r="37" spans="1:9" ht="45" customHeight="1">
      <c r="A37" s="2" t="s">
        <v>110</v>
      </c>
      <c r="B37" s="12" t="s">
        <v>169</v>
      </c>
      <c r="C37" s="14" t="s">
        <v>170</v>
      </c>
      <c r="D37" s="14"/>
      <c r="E37" s="298">
        <v>23400</v>
      </c>
      <c r="F37" s="270"/>
      <c r="G37" s="177" t="s">
        <v>7</v>
      </c>
      <c r="H37" s="285" t="s">
        <v>7</v>
      </c>
      <c r="I37" s="271">
        <v>650</v>
      </c>
    </row>
    <row r="38" spans="1:9" ht="45" customHeight="1">
      <c r="A38" s="2" t="s">
        <v>110</v>
      </c>
      <c r="B38" s="12" t="s">
        <v>171</v>
      </c>
      <c r="C38" s="14" t="s">
        <v>111</v>
      </c>
      <c r="D38" s="14"/>
      <c r="E38" s="298">
        <v>23400</v>
      </c>
      <c r="F38" s="270"/>
      <c r="G38" s="177" t="s">
        <v>7</v>
      </c>
      <c r="H38" s="285" t="s">
        <v>7</v>
      </c>
      <c r="I38" s="271">
        <v>650</v>
      </c>
    </row>
    <row r="39" spans="1:9" ht="45" customHeight="1">
      <c r="A39" s="2" t="s">
        <v>110</v>
      </c>
      <c r="B39" s="12" t="s">
        <v>172</v>
      </c>
      <c r="C39" s="256">
        <v>13.46</v>
      </c>
      <c r="D39" s="187"/>
      <c r="E39" s="298">
        <v>23400</v>
      </c>
      <c r="F39" s="270"/>
      <c r="G39" s="255">
        <f>ROUND(12*1.37*(1/C39*E39)+I39,0)</f>
        <v>29231</v>
      </c>
      <c r="H39" s="283">
        <f>ROUND(12*(1/C39*E39),0)</f>
        <v>20862</v>
      </c>
      <c r="I39" s="271">
        <v>650</v>
      </c>
    </row>
    <row r="40" spans="1:9" ht="45" customHeight="1">
      <c r="A40" s="2" t="s">
        <v>110</v>
      </c>
      <c r="B40" s="12" t="s">
        <v>173</v>
      </c>
      <c r="C40" s="14" t="s">
        <v>112</v>
      </c>
      <c r="D40" s="14"/>
      <c r="E40" s="298">
        <v>23400</v>
      </c>
      <c r="F40" s="270"/>
      <c r="G40" s="177" t="s">
        <v>7</v>
      </c>
      <c r="H40" s="285" t="s">
        <v>7</v>
      </c>
      <c r="I40" s="271">
        <v>650</v>
      </c>
    </row>
    <row r="41" spans="1:9" ht="45" customHeight="1">
      <c r="A41" s="2" t="s">
        <v>110</v>
      </c>
      <c r="B41" s="12" t="s">
        <v>174</v>
      </c>
      <c r="C41" s="256">
        <v>14.19</v>
      </c>
      <c r="D41" s="257"/>
      <c r="E41" s="298">
        <v>23400</v>
      </c>
      <c r="F41" s="270"/>
      <c r="G41" s="255">
        <f>ROUND(12*1.37*(1/C41*E41)+I41,0)</f>
        <v>27760</v>
      </c>
      <c r="H41" s="283">
        <f>ROUND(12*(1/C41*E41),0)</f>
        <v>19789</v>
      </c>
      <c r="I41" s="271">
        <v>650</v>
      </c>
    </row>
    <row r="42" spans="1:9" ht="45" customHeight="1">
      <c r="A42" s="2" t="s">
        <v>110</v>
      </c>
      <c r="B42" s="12" t="s">
        <v>175</v>
      </c>
      <c r="C42" s="14" t="s">
        <v>113</v>
      </c>
      <c r="D42" s="14"/>
      <c r="E42" s="298">
        <v>23400</v>
      </c>
      <c r="F42" s="295"/>
      <c r="G42" s="177" t="s">
        <v>7</v>
      </c>
      <c r="H42" s="285" t="s">
        <v>7</v>
      </c>
      <c r="I42" s="271">
        <v>650</v>
      </c>
    </row>
    <row r="43" spans="1:9" ht="45" customHeight="1">
      <c r="A43" s="2" t="s">
        <v>110</v>
      </c>
      <c r="B43" s="11" t="s">
        <v>227</v>
      </c>
      <c r="C43" s="256"/>
      <c r="D43" s="257">
        <v>45.53</v>
      </c>
      <c r="E43" s="299"/>
      <c r="F43" s="270">
        <v>10920</v>
      </c>
      <c r="G43" s="255">
        <f>ROUND(12*1.37*(1/D43*F43)+I43,0)</f>
        <v>3943</v>
      </c>
      <c r="H43" s="283">
        <f>ROUND(12*(1/D43*F43),0)</f>
        <v>2878</v>
      </c>
      <c r="I43" s="271"/>
    </row>
    <row r="44" spans="1:9" ht="45" customHeight="1">
      <c r="A44" s="2" t="s">
        <v>114</v>
      </c>
      <c r="B44" s="11" t="s">
        <v>228</v>
      </c>
      <c r="C44" s="14"/>
      <c r="D44" s="14" t="s">
        <v>632</v>
      </c>
      <c r="E44" s="299"/>
      <c r="F44" s="270">
        <v>10920</v>
      </c>
      <c r="G44" s="177" t="s">
        <v>6</v>
      </c>
      <c r="H44" s="285" t="s">
        <v>6</v>
      </c>
      <c r="I44" s="271"/>
    </row>
    <row r="45" spans="1:9" ht="45" customHeight="1" thickBot="1">
      <c r="A45" s="123" t="s">
        <v>114</v>
      </c>
      <c r="B45" s="124" t="s">
        <v>229</v>
      </c>
      <c r="C45" s="188"/>
      <c r="D45" s="322">
        <v>72</v>
      </c>
      <c r="E45" s="312"/>
      <c r="F45" s="308">
        <v>10920</v>
      </c>
      <c r="G45" s="315">
        <f>ROUND(12*1.37*(1/D45*F45)+I45,0)</f>
        <v>2493</v>
      </c>
      <c r="H45" s="316">
        <f>ROUND(12*(1/D45*F45),0)</f>
        <v>1820</v>
      </c>
      <c r="I45" s="272"/>
    </row>
    <row r="46" spans="1:9" ht="45" customHeight="1" thickBot="1">
      <c r="A46" s="20" t="s">
        <v>581</v>
      </c>
      <c r="B46" s="27" t="s">
        <v>582</v>
      </c>
      <c r="C46" s="320">
        <v>4.25</v>
      </c>
      <c r="D46" s="321">
        <v>30</v>
      </c>
      <c r="E46" s="313">
        <v>23400</v>
      </c>
      <c r="F46" s="314">
        <v>10920</v>
      </c>
      <c r="G46" s="258">
        <f>ROUND(12*1.37*(1/C46*E46+1/D46*F46)+I46,0)</f>
        <v>97151</v>
      </c>
      <c r="H46" s="292">
        <f>ROUND(12*(1/C46*E46+1/D46*F46),0)</f>
        <v>70439</v>
      </c>
      <c r="I46" s="273">
        <v>650</v>
      </c>
    </row>
    <row r="47" spans="1:9" ht="45" customHeight="1" thickBot="1">
      <c r="A47" s="20" t="s">
        <v>115</v>
      </c>
      <c r="B47" s="27" t="s">
        <v>636</v>
      </c>
      <c r="C47" s="320">
        <v>18.25</v>
      </c>
      <c r="D47" s="321">
        <v>64.4</v>
      </c>
      <c r="E47" s="313">
        <v>23400</v>
      </c>
      <c r="F47" s="314">
        <v>10920</v>
      </c>
      <c r="G47" s="258">
        <f>ROUND(12*1.37*(1/C47*E47+1/D47*F47)+I47,0)</f>
        <v>24517</v>
      </c>
      <c r="H47" s="292">
        <f>ROUND(12*(1/C47*E47+1/D47*F47),0)</f>
        <v>17421</v>
      </c>
      <c r="I47" s="273">
        <v>650</v>
      </c>
    </row>
    <row r="48" spans="1:9" ht="45" customHeight="1" thickBot="1">
      <c r="A48" s="125" t="s">
        <v>583</v>
      </c>
      <c r="B48" s="126" t="s">
        <v>584</v>
      </c>
      <c r="C48" s="320">
        <v>4.25</v>
      </c>
      <c r="D48" s="321">
        <v>30</v>
      </c>
      <c r="E48" s="281">
        <v>23400</v>
      </c>
      <c r="F48" s="293">
        <v>10920</v>
      </c>
      <c r="G48" s="255">
        <f>ROUND(12*1.37*(1/C48*E48+1/D48*F48)+I48,0)</f>
        <v>97151</v>
      </c>
      <c r="H48" s="283">
        <f>ROUND(12*(1/C48*E48+1/D48*F48),0)</f>
        <v>70439</v>
      </c>
      <c r="I48" s="274">
        <v>650</v>
      </c>
    </row>
    <row r="49" spans="1:9" ht="13.5" customHeight="1">
      <c r="A49" s="22"/>
      <c r="B49" s="17" t="s">
        <v>116</v>
      </c>
      <c r="C49" s="18"/>
      <c r="D49" s="18"/>
      <c r="E49" s="297"/>
      <c r="F49" s="294"/>
      <c r="G49" s="176"/>
      <c r="H49" s="284"/>
      <c r="I49" s="275"/>
    </row>
    <row r="50" spans="1:9" ht="45" customHeight="1">
      <c r="A50" s="2" t="s">
        <v>117</v>
      </c>
      <c r="B50" s="13" t="s">
        <v>118</v>
      </c>
      <c r="C50" s="256">
        <v>21.66</v>
      </c>
      <c r="D50" s="317">
        <v>140</v>
      </c>
      <c r="E50" s="298">
        <v>22600</v>
      </c>
      <c r="F50" s="270">
        <v>11600</v>
      </c>
      <c r="G50" s="255">
        <f>ROUND(12*1.37*(1/C50*E50+1/D50*F50)+I50,0)</f>
        <v>18541</v>
      </c>
      <c r="H50" s="283">
        <f>ROUND(12*(1/C50*E50+1/D50*F50),0)</f>
        <v>13515</v>
      </c>
      <c r="I50" s="271">
        <v>25</v>
      </c>
    </row>
    <row r="51" spans="1:9" ht="45" customHeight="1">
      <c r="A51" s="2" t="s">
        <v>117</v>
      </c>
      <c r="B51" s="13" t="s">
        <v>119</v>
      </c>
      <c r="C51" s="256">
        <v>95.22</v>
      </c>
      <c r="D51" s="317">
        <v>430</v>
      </c>
      <c r="E51" s="298">
        <v>22600</v>
      </c>
      <c r="F51" s="270">
        <v>11600</v>
      </c>
      <c r="G51" s="255">
        <f>ROUND(12*1.37*(1/C51*E51+1/D51*F51)+I51,0)</f>
        <v>4370</v>
      </c>
      <c r="H51" s="283">
        <f>ROUND(12*(1/C51*E51+1/D51*F51),0)</f>
        <v>3172</v>
      </c>
      <c r="I51" s="271">
        <v>25</v>
      </c>
    </row>
    <row r="52" spans="1:9" ht="45" customHeight="1">
      <c r="A52" s="2" t="s">
        <v>117</v>
      </c>
      <c r="B52" s="13" t="s">
        <v>120</v>
      </c>
      <c r="C52" s="256">
        <v>64.09333333333332</v>
      </c>
      <c r="D52" s="317">
        <v>430</v>
      </c>
      <c r="E52" s="298">
        <v>22600</v>
      </c>
      <c r="F52" s="270">
        <v>11600</v>
      </c>
      <c r="G52" s="255">
        <f>ROUND(12*1.37*(1/C52*E52+1/D52*F52)+I52,0)</f>
        <v>6265</v>
      </c>
      <c r="H52" s="283">
        <f>ROUND(12*(1/C52*E52+1/D52*F52),0)</f>
        <v>4555</v>
      </c>
      <c r="I52" s="271">
        <v>25</v>
      </c>
    </row>
    <row r="53" spans="1:9" ht="45" customHeight="1">
      <c r="A53" s="2" t="s">
        <v>117</v>
      </c>
      <c r="B53" s="13" t="s">
        <v>121</v>
      </c>
      <c r="C53" s="256">
        <v>55.47</v>
      </c>
      <c r="D53" s="317">
        <v>430</v>
      </c>
      <c r="E53" s="298">
        <v>22600</v>
      </c>
      <c r="F53" s="270">
        <v>11600</v>
      </c>
      <c r="G53" s="255">
        <f>ROUND(12*1.37*(1/C53*E53+1/D53*F53)+I53,0)</f>
        <v>7167</v>
      </c>
      <c r="H53" s="283">
        <f>ROUND(12*(1/C53*E53+1/D53*F53),0)</f>
        <v>5213</v>
      </c>
      <c r="I53" s="271">
        <v>25</v>
      </c>
    </row>
    <row r="54" spans="1:9" ht="45" customHeight="1" thickBot="1">
      <c r="A54" s="123" t="s">
        <v>117</v>
      </c>
      <c r="B54" s="128" t="s">
        <v>122</v>
      </c>
      <c r="C54" s="318">
        <v>48.53</v>
      </c>
      <c r="D54" s="319">
        <v>430</v>
      </c>
      <c r="E54" s="312">
        <v>22600</v>
      </c>
      <c r="F54" s="308">
        <v>11600</v>
      </c>
      <c r="G54" s="315">
        <f>ROUND(12*1.37*(1/C54*E54+1/D54*F54)+I54,0)</f>
        <v>8124</v>
      </c>
      <c r="H54" s="316">
        <f>ROUND(12*(1/C54*E54+1/D54*F54),0)</f>
        <v>5912</v>
      </c>
      <c r="I54" s="272">
        <v>25</v>
      </c>
    </row>
    <row r="55" spans="1:9" ht="45" customHeight="1" thickBot="1">
      <c r="A55" s="20" t="s">
        <v>123</v>
      </c>
      <c r="B55" s="21" t="s">
        <v>176</v>
      </c>
      <c r="C55" s="206" t="s">
        <v>124</v>
      </c>
      <c r="D55" s="207"/>
      <c r="E55" s="313">
        <v>17420</v>
      </c>
      <c r="F55" s="314"/>
      <c r="G55" s="178" t="s">
        <v>618</v>
      </c>
      <c r="H55" s="287" t="s">
        <v>8</v>
      </c>
      <c r="I55" s="273">
        <v>77</v>
      </c>
    </row>
    <row r="56" spans="1:9" ht="45" customHeight="1" thickBot="1">
      <c r="A56" s="181" t="s">
        <v>125</v>
      </c>
      <c r="B56" s="21" t="s">
        <v>177</v>
      </c>
      <c r="C56" s="332">
        <v>86.8</v>
      </c>
      <c r="D56" s="207"/>
      <c r="E56" s="313">
        <v>17420</v>
      </c>
      <c r="F56" s="314"/>
      <c r="G56" s="313">
        <f>ROUND(12*1.37*(1/C56*E56)+I56,0)</f>
        <v>3353</v>
      </c>
      <c r="H56" s="313">
        <f>ROUND(12*(1/C56*E56),0)</f>
        <v>2408</v>
      </c>
      <c r="I56" s="273">
        <v>54</v>
      </c>
    </row>
    <row r="57" spans="1:9" ht="45" customHeight="1" thickBot="1">
      <c r="A57" s="182" t="s">
        <v>126</v>
      </c>
      <c r="B57" s="129" t="s">
        <v>178</v>
      </c>
      <c r="C57" s="309">
        <v>200</v>
      </c>
      <c r="D57" s="309">
        <v>439</v>
      </c>
      <c r="E57" s="310">
        <v>19600</v>
      </c>
      <c r="F57" s="311">
        <v>12100</v>
      </c>
      <c r="G57" s="255">
        <f>ROUND(12*1.37*(1/C57*E57+1/D57*F57)+I57,0)</f>
        <v>2074</v>
      </c>
      <c r="H57" s="283">
        <f>ROUND(12*(1/C57*E57+1/D57*F57),0)</f>
        <v>1507</v>
      </c>
      <c r="I57" s="311">
        <v>10</v>
      </c>
    </row>
    <row r="58" spans="1:9" s="3" customFormat="1" ht="15.75" customHeight="1">
      <c r="A58" s="183" t="s">
        <v>127</v>
      </c>
      <c r="B58" s="17" t="s">
        <v>128</v>
      </c>
      <c r="C58" s="18"/>
      <c r="D58" s="18"/>
      <c r="E58" s="297"/>
      <c r="F58" s="294"/>
      <c r="G58" s="176"/>
      <c r="H58" s="284"/>
      <c r="I58" s="275"/>
    </row>
    <row r="59" spans="1:9" s="3" customFormat="1" ht="45" customHeight="1">
      <c r="A59" s="184" t="s">
        <v>129</v>
      </c>
      <c r="B59" s="13" t="s">
        <v>195</v>
      </c>
      <c r="C59" s="16"/>
      <c r="D59" s="305">
        <v>22.57</v>
      </c>
      <c r="E59" s="298"/>
      <c r="F59" s="308">
        <v>11200</v>
      </c>
      <c r="G59" s="255">
        <f>ROUND(12*1.37*(1/D59*F59)+I59,0)</f>
        <v>8228</v>
      </c>
      <c r="H59" s="283">
        <f>ROUND(12*(1/D59*F59),0)</f>
        <v>5955</v>
      </c>
      <c r="I59" s="271">
        <v>70</v>
      </c>
    </row>
    <row r="60" spans="1:9" s="3" customFormat="1" ht="45" customHeight="1">
      <c r="A60" s="184" t="s">
        <v>129</v>
      </c>
      <c r="B60" s="13" t="s">
        <v>196</v>
      </c>
      <c r="C60" s="16"/>
      <c r="D60" s="16" t="s">
        <v>179</v>
      </c>
      <c r="E60" s="299"/>
      <c r="F60" s="270">
        <v>11200</v>
      </c>
      <c r="G60" s="254" t="s">
        <v>9</v>
      </c>
      <c r="H60" s="286" t="s">
        <v>9</v>
      </c>
      <c r="I60" s="271">
        <v>70</v>
      </c>
    </row>
    <row r="61" spans="1:9" s="3" customFormat="1" ht="45" customHeight="1">
      <c r="A61" s="184" t="s">
        <v>130</v>
      </c>
      <c r="B61" s="13" t="s">
        <v>197</v>
      </c>
      <c r="C61" s="16" t="s">
        <v>15</v>
      </c>
      <c r="D61" s="305">
        <v>37.22</v>
      </c>
      <c r="E61" s="299"/>
      <c r="F61" s="270">
        <v>11200</v>
      </c>
      <c r="G61" s="255">
        <f>ROUND(12*1.37*(1/D61*F61)+I61,0)</f>
        <v>5017</v>
      </c>
      <c r="H61" s="283">
        <f>ROUND(12*(1/D61*F61),0)</f>
        <v>3611</v>
      </c>
      <c r="I61" s="271">
        <v>70</v>
      </c>
    </row>
    <row r="62" spans="1:9" s="3" customFormat="1" ht="45" customHeight="1">
      <c r="A62" s="184" t="s">
        <v>130</v>
      </c>
      <c r="B62" s="13" t="s">
        <v>198</v>
      </c>
      <c r="C62" s="16" t="s">
        <v>15</v>
      </c>
      <c r="D62" s="16" t="s">
        <v>131</v>
      </c>
      <c r="E62" s="299"/>
      <c r="F62" s="270">
        <v>11200</v>
      </c>
      <c r="G62" s="254" t="s">
        <v>10</v>
      </c>
      <c r="H62" s="286" t="s">
        <v>10</v>
      </c>
      <c r="I62" s="271">
        <v>70</v>
      </c>
    </row>
    <row r="63" spans="1:9" s="3" customFormat="1" ht="45" customHeight="1">
      <c r="A63" s="184" t="s">
        <v>132</v>
      </c>
      <c r="B63" s="13" t="s">
        <v>199</v>
      </c>
      <c r="C63" s="16" t="s">
        <v>15</v>
      </c>
      <c r="D63" s="306">
        <v>18.61</v>
      </c>
      <c r="E63" s="307"/>
      <c r="F63" s="271">
        <v>11200</v>
      </c>
      <c r="G63" s="255">
        <f>ROUND(12*1.37*(1/D63*F63)+I63,0)</f>
        <v>9964</v>
      </c>
      <c r="H63" s="283">
        <f>ROUND(12*(1/D63*F63),0)</f>
        <v>7222</v>
      </c>
      <c r="I63" s="271">
        <v>70</v>
      </c>
    </row>
    <row r="64" spans="1:9" s="3" customFormat="1" ht="45" customHeight="1">
      <c r="A64" s="184" t="s">
        <v>132</v>
      </c>
      <c r="B64" s="13" t="s">
        <v>200</v>
      </c>
      <c r="C64" s="16" t="s">
        <v>15</v>
      </c>
      <c r="D64" s="16" t="s">
        <v>133</v>
      </c>
      <c r="E64" s="299"/>
      <c r="F64" s="270">
        <v>11200</v>
      </c>
      <c r="G64" s="254" t="s">
        <v>11</v>
      </c>
      <c r="H64" s="286" t="s">
        <v>11</v>
      </c>
      <c r="I64" s="271">
        <v>70</v>
      </c>
    </row>
    <row r="65" spans="1:9" s="3" customFormat="1" ht="45" customHeight="1">
      <c r="A65" s="184" t="s">
        <v>134</v>
      </c>
      <c r="B65" s="13" t="s">
        <v>201</v>
      </c>
      <c r="C65" s="16" t="s">
        <v>15</v>
      </c>
      <c r="D65" s="305">
        <v>62.05</v>
      </c>
      <c r="E65" s="298"/>
      <c r="F65" s="270">
        <v>11200</v>
      </c>
      <c r="G65" s="255">
        <f>ROUND(12*1.37*(1/D65*F65)+I65,0)</f>
        <v>3037</v>
      </c>
      <c r="H65" s="283">
        <f>ROUND(12*(1/D65*F65),0)</f>
        <v>2166</v>
      </c>
      <c r="I65" s="274">
        <v>70</v>
      </c>
    </row>
    <row r="66" spans="1:9" s="3" customFormat="1" ht="45" customHeight="1" thickBot="1">
      <c r="A66" s="185" t="s">
        <v>134</v>
      </c>
      <c r="B66" s="19" t="s">
        <v>202</v>
      </c>
      <c r="C66" s="16" t="s">
        <v>15</v>
      </c>
      <c r="D66" s="16" t="s">
        <v>635</v>
      </c>
      <c r="E66" s="300"/>
      <c r="F66" s="304">
        <v>11200</v>
      </c>
      <c r="G66" s="179" t="s">
        <v>12</v>
      </c>
      <c r="H66" s="288" t="s">
        <v>12</v>
      </c>
      <c r="I66" s="276">
        <v>70</v>
      </c>
    </row>
    <row r="67" spans="1:9" s="3" customFormat="1" ht="15.75" customHeight="1">
      <c r="A67" s="183"/>
      <c r="B67" s="17" t="s">
        <v>585</v>
      </c>
      <c r="C67" s="18"/>
      <c r="D67" s="18"/>
      <c r="E67" s="297"/>
      <c r="F67" s="294"/>
      <c r="G67" s="176"/>
      <c r="H67" s="284"/>
      <c r="I67" s="275"/>
    </row>
    <row r="68" spans="1:9" s="3" customFormat="1" ht="45" customHeight="1">
      <c r="A68" s="184" t="s">
        <v>586</v>
      </c>
      <c r="B68" s="13" t="s">
        <v>587</v>
      </c>
      <c r="C68" s="16" t="s">
        <v>588</v>
      </c>
      <c r="D68" s="303">
        <v>31.28</v>
      </c>
      <c r="E68" s="298">
        <v>18700</v>
      </c>
      <c r="F68" s="270">
        <v>11500</v>
      </c>
      <c r="G68" s="179" t="s">
        <v>13</v>
      </c>
      <c r="H68" s="288" t="s">
        <v>13</v>
      </c>
      <c r="I68" s="271">
        <v>200</v>
      </c>
    </row>
    <row r="69" spans="1:9" s="3" customFormat="1" ht="45" customHeight="1" thickBot="1">
      <c r="A69" s="184" t="s">
        <v>589</v>
      </c>
      <c r="B69" s="13" t="s">
        <v>590</v>
      </c>
      <c r="C69" s="16" t="s">
        <v>591</v>
      </c>
      <c r="D69" s="303">
        <v>34.72</v>
      </c>
      <c r="E69" s="298">
        <v>18700</v>
      </c>
      <c r="F69" s="270">
        <v>11500</v>
      </c>
      <c r="G69" s="179" t="s">
        <v>14</v>
      </c>
      <c r="H69" s="288" t="s">
        <v>14</v>
      </c>
      <c r="I69" s="271">
        <v>200</v>
      </c>
    </row>
    <row r="70" spans="1:9" s="3" customFormat="1" ht="15.75" customHeight="1" thickBot="1">
      <c r="A70" s="186"/>
      <c r="B70" s="127" t="s">
        <v>592</v>
      </c>
      <c r="C70" s="130"/>
      <c r="D70" s="130"/>
      <c r="E70" s="301"/>
      <c r="F70" s="296"/>
      <c r="G70" s="180"/>
      <c r="H70" s="289"/>
      <c r="I70" s="277"/>
    </row>
    <row r="71" spans="1:9" s="3" customFormat="1" ht="45" customHeight="1">
      <c r="A71" s="183" t="s">
        <v>593</v>
      </c>
      <c r="B71" s="131" t="s">
        <v>594</v>
      </c>
      <c r="C71" s="261">
        <v>5</v>
      </c>
      <c r="D71" s="261">
        <v>4.5</v>
      </c>
      <c r="E71" s="290">
        <v>18700</v>
      </c>
      <c r="F71" s="278">
        <v>11500</v>
      </c>
      <c r="G71" s="260">
        <f>ROUND(12*1.37*(1/C71*E71+1/D71*F71)+I71,0)</f>
        <v>103749</v>
      </c>
      <c r="H71" s="290">
        <f>ROUND(12*(1/C71*E71+1/D71*F71),0)</f>
        <v>75547</v>
      </c>
      <c r="I71" s="278">
        <v>250</v>
      </c>
    </row>
    <row r="72" spans="1:9" s="3" customFormat="1" ht="45" customHeight="1" thickBot="1">
      <c r="A72" s="185" t="s">
        <v>595</v>
      </c>
      <c r="B72" s="19" t="s">
        <v>596</v>
      </c>
      <c r="C72" s="262">
        <v>9.28</v>
      </c>
      <c r="D72" s="262">
        <v>13.76</v>
      </c>
      <c r="E72" s="302">
        <v>18700</v>
      </c>
      <c r="F72" s="276">
        <v>11500</v>
      </c>
      <c r="G72" s="259">
        <f>ROUND(12*1.37*(1/C72*E72+1/D72*F72)+I72,0)</f>
        <v>47118</v>
      </c>
      <c r="H72" s="291">
        <f>ROUND(12*(1/C72*E72+1/D72*F72),0)</f>
        <v>34210</v>
      </c>
      <c r="I72" s="276">
        <v>250</v>
      </c>
    </row>
    <row r="73" spans="1:9" ht="45" customHeight="1" thickBot="1">
      <c r="A73" s="181" t="s">
        <v>597</v>
      </c>
      <c r="B73" s="21" t="s">
        <v>598</v>
      </c>
      <c r="C73" s="263">
        <v>1.86</v>
      </c>
      <c r="D73" s="263">
        <v>4.78</v>
      </c>
      <c r="E73" s="292">
        <v>21200</v>
      </c>
      <c r="F73" s="273">
        <v>12700</v>
      </c>
      <c r="G73" s="260">
        <f>ROUND(12*1.37*(1/C73*E73+1/D73*F73)+I73,0)</f>
        <v>232310</v>
      </c>
      <c r="H73" s="290">
        <f>ROUND(12*(1/C73*E73+1/D73*F73),0)</f>
        <v>168657</v>
      </c>
      <c r="I73" s="273">
        <v>1250</v>
      </c>
    </row>
    <row r="74" spans="1:9" ht="45" customHeight="1" thickBot="1">
      <c r="A74" s="181" t="s">
        <v>599</v>
      </c>
      <c r="B74" s="21" t="s">
        <v>600</v>
      </c>
      <c r="C74" s="264">
        <v>206</v>
      </c>
      <c r="D74" s="264">
        <v>930</v>
      </c>
      <c r="E74" s="292">
        <v>22000</v>
      </c>
      <c r="F74" s="273">
        <v>13400</v>
      </c>
      <c r="G74" s="260">
        <f>ROUND(12*1.37*(1/C74*E74+1/D74*F74)+I74,0)</f>
        <v>2063</v>
      </c>
      <c r="H74" s="290">
        <f>ROUND(12*(1/C74*E74+1/D74*F74),0)</f>
        <v>1454</v>
      </c>
      <c r="I74" s="273">
        <v>70</v>
      </c>
    </row>
    <row r="75" spans="1:9" ht="45" customHeight="1" thickBot="1">
      <c r="A75" s="181" t="s">
        <v>599</v>
      </c>
      <c r="B75" s="21" t="s">
        <v>601</v>
      </c>
      <c r="C75" s="264">
        <v>80</v>
      </c>
      <c r="D75" s="263"/>
      <c r="E75" s="292">
        <v>21100</v>
      </c>
      <c r="F75" s="273"/>
      <c r="G75" s="258">
        <f>ROUND(12*1.37*(1/C75*E75)+I75,0)</f>
        <v>4376</v>
      </c>
      <c r="H75" s="292">
        <f>ROUND(12*(1/C75*E75),0)</f>
        <v>3165</v>
      </c>
      <c r="I75" s="273">
        <v>40</v>
      </c>
    </row>
    <row r="76" spans="1:9" s="7" customFormat="1" ht="21" customHeight="1">
      <c r="A76" s="5"/>
      <c r="B76" s="6"/>
      <c r="C76" s="6"/>
      <c r="D76" s="6"/>
      <c r="E76" s="28"/>
      <c r="F76" s="28"/>
      <c r="G76" s="28"/>
      <c r="H76" s="28"/>
      <c r="I76" s="119"/>
    </row>
    <row r="77" s="7" customFormat="1" ht="21" customHeight="1"/>
    <row r="78" s="7" customFormat="1" ht="21" customHeight="1"/>
    <row r="79" s="7" customFormat="1" ht="21" customHeight="1"/>
    <row r="80" s="7" customFormat="1" ht="21" customHeight="1"/>
    <row r="81" s="7" customFormat="1" ht="21" customHeight="1"/>
    <row r="82" s="7" customFormat="1" ht="21" customHeight="1"/>
    <row r="83" s="7" customFormat="1" ht="21" customHeight="1"/>
    <row r="84" s="7" customFormat="1" ht="21" customHeight="1"/>
    <row r="85" s="7" customFormat="1" ht="21" customHeight="1"/>
    <row r="86" s="7" customFormat="1" ht="21" customHeight="1"/>
    <row r="87" s="7" customFormat="1" ht="21" customHeight="1"/>
    <row r="88" s="7" customFormat="1" ht="21" customHeight="1"/>
    <row r="89" s="7" customFormat="1" ht="21" customHeight="1"/>
    <row r="90" s="7" customFormat="1" ht="21" customHeight="1"/>
    <row r="91" s="7" customFormat="1" ht="21" customHeight="1"/>
    <row r="92" s="7" customFormat="1" ht="21" customHeight="1"/>
    <row r="93" s="7" customFormat="1" ht="21" customHeight="1"/>
    <row r="94" s="7" customFormat="1" ht="21" customHeight="1"/>
    <row r="95" s="7" customFormat="1" ht="21" customHeight="1"/>
    <row r="96" s="7" customFormat="1" ht="21" customHeight="1"/>
    <row r="97" s="7" customFormat="1" ht="41.25" customHeight="1"/>
    <row r="98" s="7" customFormat="1" ht="21" customHeight="1"/>
    <row r="99" s="7" customFormat="1" ht="21" customHeight="1"/>
    <row r="100" s="7" customFormat="1" ht="21" customHeight="1"/>
    <row r="101" s="7" customFormat="1" ht="21" customHeight="1"/>
    <row r="102" s="7" customFormat="1" ht="21" customHeight="1"/>
    <row r="103" s="7" customFormat="1" ht="21" customHeight="1"/>
    <row r="104" s="7" customFormat="1" ht="21" customHeight="1"/>
    <row r="105" s="7" customFormat="1" ht="21" customHeight="1"/>
    <row r="106" s="7" customFormat="1" ht="21" customHeight="1"/>
    <row r="107" s="7" customFormat="1" ht="21" customHeight="1"/>
    <row r="108" s="7" customFormat="1" ht="21" customHeight="1"/>
    <row r="109" s="7" customFormat="1" ht="21" customHeight="1"/>
    <row r="110" s="7" customFormat="1" ht="21" customHeight="1"/>
    <row r="111" s="7" customFormat="1" ht="21" customHeight="1"/>
    <row r="112" s="7" customFormat="1" ht="21" customHeight="1"/>
    <row r="113" s="7" customFormat="1" ht="21" customHeight="1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ht="15" customHeight="1"/>
    <row r="127" ht="15" customHeight="1"/>
  </sheetData>
  <printOptions/>
  <pageMargins left="0.3937007874015748" right="0.3937007874015748" top="0.7874015748031497" bottom="0.3937007874015748" header="0.31496062992125984" footer="0.11811023622047245"/>
  <pageSetup fitToHeight="9" fitToWidth="1" horizontalDpi="600" verticalDpi="600" orientation="landscape" paperSize="9" scale="90" r:id="rId1"/>
  <headerFooter alignWithMargins="0">
    <oddHeader>&amp;L&amp;12Krajský úřad Plzeňského kraje&amp;RV Plzni
23.2.2007</oddHeader>
    <oddFooter>&amp;CStránka &amp;P z &amp;N</oddFooter>
  </headerFooter>
  <rowBreaks count="2" manualBreakCount="2">
    <brk id="23" max="255" man="1"/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1"/>
  <sheetViews>
    <sheetView workbookViewId="0" topLeftCell="A1">
      <selection activeCell="B13" sqref="B13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21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73</v>
      </c>
      <c r="B4" s="64"/>
      <c r="C4" s="64"/>
      <c r="D4" s="64"/>
      <c r="E4" s="64"/>
      <c r="F4" s="64"/>
      <c r="G4" s="64"/>
      <c r="I4" s="58"/>
    </row>
    <row r="5" spans="1:9" ht="5.2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E6" s="68" t="s">
        <v>393</v>
      </c>
      <c r="I6" s="58"/>
    </row>
    <row r="7" spans="1:9" ht="15.75">
      <c r="A7" s="69" t="s">
        <v>639</v>
      </c>
      <c r="B7" s="66"/>
      <c r="C7" s="104"/>
      <c r="D7" s="105"/>
      <c r="E7" s="104">
        <v>45.53</v>
      </c>
      <c r="I7" s="58"/>
    </row>
    <row r="8" spans="1:9" ht="17.25">
      <c r="A8" s="69" t="s">
        <v>640</v>
      </c>
      <c r="B8" s="66"/>
      <c r="C8" s="104"/>
      <c r="D8" s="105"/>
      <c r="E8" s="104" t="s">
        <v>27</v>
      </c>
      <c r="I8" s="58"/>
    </row>
    <row r="9" spans="1:9" ht="15.75">
      <c r="A9" s="69" t="s">
        <v>74</v>
      </c>
      <c r="B9" s="66"/>
      <c r="C9" s="104"/>
      <c r="D9" s="105"/>
      <c r="E9" s="104">
        <v>72</v>
      </c>
      <c r="I9" s="58"/>
    </row>
    <row r="10" spans="1:9" ht="6" customHeight="1" thickBot="1">
      <c r="A10" s="337"/>
      <c r="B10" s="337"/>
      <c r="C10" s="78"/>
      <c r="D10" s="79"/>
      <c r="E10" s="80"/>
      <c r="F10" s="80"/>
      <c r="G10" s="80"/>
      <c r="I10" s="58"/>
    </row>
    <row r="11" spans="1:8" ht="15.75">
      <c r="A11" s="59"/>
      <c r="B11" s="81" t="s">
        <v>605</v>
      </c>
      <c r="C11" s="82"/>
      <c r="D11" s="81" t="s">
        <v>606</v>
      </c>
      <c r="E11" s="82"/>
      <c r="F11" s="83" t="s">
        <v>607</v>
      </c>
      <c r="G11" s="84" t="s">
        <v>608</v>
      </c>
      <c r="H11" s="82"/>
    </row>
    <row r="12" spans="1:8" ht="45.75" thickBot="1">
      <c r="A12" s="85" t="s">
        <v>36</v>
      </c>
      <c r="B12" s="86" t="s">
        <v>392</v>
      </c>
      <c r="C12" s="87" t="s">
        <v>393</v>
      </c>
      <c r="D12" s="88" t="s">
        <v>609</v>
      </c>
      <c r="E12" s="89" t="s">
        <v>610</v>
      </c>
      <c r="F12" s="88" t="s">
        <v>607</v>
      </c>
      <c r="G12" s="90" t="s">
        <v>612</v>
      </c>
      <c r="H12" s="89" t="s">
        <v>613</v>
      </c>
    </row>
    <row r="13" spans="1:8" ht="12.75">
      <c r="A13" s="91" t="s">
        <v>641</v>
      </c>
      <c r="B13" s="102"/>
      <c r="C13" s="93">
        <v>45.53</v>
      </c>
      <c r="D13" s="94"/>
      <c r="E13" s="95">
        <v>10920</v>
      </c>
      <c r="F13" s="100">
        <f aca="true" t="shared" si="0" ref="F13:F39">ROUND(12*1.37*(1/C13*E13)+H13,0)</f>
        <v>3943</v>
      </c>
      <c r="G13" s="96">
        <f aca="true" t="shared" si="1" ref="G13:G39">ROUND(12*(1/C13*E13),0)</f>
        <v>2878</v>
      </c>
      <c r="H13" s="95"/>
    </row>
    <row r="14" spans="1:8" ht="12.75">
      <c r="A14" s="91">
        <v>153</v>
      </c>
      <c r="B14" s="102"/>
      <c r="C14" s="109">
        <f aca="true" t="shared" si="2" ref="C14:C40">ROUND((-0.0000491*POWER(A14,2)+0.0818939*A14+38.1)*0.928,2)</f>
        <v>45.92</v>
      </c>
      <c r="D14" s="94"/>
      <c r="E14" s="95">
        <v>10920</v>
      </c>
      <c r="F14" s="100">
        <f t="shared" si="0"/>
        <v>3910</v>
      </c>
      <c r="G14" s="96">
        <f t="shared" si="1"/>
        <v>2854</v>
      </c>
      <c r="H14" s="95"/>
    </row>
    <row r="15" spans="1:8" ht="12.75">
      <c r="A15" s="91">
        <v>154</v>
      </c>
      <c r="B15" s="102"/>
      <c r="C15" s="109">
        <f t="shared" si="2"/>
        <v>45.98</v>
      </c>
      <c r="D15" s="94"/>
      <c r="E15" s="95">
        <v>10920</v>
      </c>
      <c r="F15" s="100">
        <f t="shared" si="0"/>
        <v>3904</v>
      </c>
      <c r="G15" s="96">
        <f t="shared" si="1"/>
        <v>2850</v>
      </c>
      <c r="H15" s="95"/>
    </row>
    <row r="16" spans="1:8" ht="12.75">
      <c r="A16" s="91">
        <v>155</v>
      </c>
      <c r="B16" s="102"/>
      <c r="C16" s="109">
        <f t="shared" si="2"/>
        <v>46.04</v>
      </c>
      <c r="D16" s="94"/>
      <c r="E16" s="95">
        <v>10920</v>
      </c>
      <c r="F16" s="100">
        <f t="shared" si="0"/>
        <v>3899</v>
      </c>
      <c r="G16" s="96">
        <f t="shared" si="1"/>
        <v>2846</v>
      </c>
      <c r="H16" s="95"/>
    </row>
    <row r="17" spans="1:8" ht="12.75">
      <c r="A17" s="91">
        <v>156</v>
      </c>
      <c r="B17" s="102"/>
      <c r="C17" s="109">
        <f t="shared" si="2"/>
        <v>46.1</v>
      </c>
      <c r="D17" s="94"/>
      <c r="E17" s="95">
        <v>10920</v>
      </c>
      <c r="F17" s="100">
        <f t="shared" si="0"/>
        <v>3894</v>
      </c>
      <c r="G17" s="96">
        <f t="shared" si="1"/>
        <v>2843</v>
      </c>
      <c r="H17" s="95"/>
    </row>
    <row r="18" spans="1:8" ht="12.75">
      <c r="A18" s="91">
        <v>157</v>
      </c>
      <c r="B18" s="102"/>
      <c r="C18" s="109">
        <f t="shared" si="2"/>
        <v>46.17</v>
      </c>
      <c r="D18" s="94"/>
      <c r="E18" s="95">
        <v>10920</v>
      </c>
      <c r="F18" s="100">
        <f t="shared" si="0"/>
        <v>3888</v>
      </c>
      <c r="G18" s="96">
        <f t="shared" si="1"/>
        <v>2838</v>
      </c>
      <c r="H18" s="95"/>
    </row>
    <row r="19" spans="1:8" ht="12.75">
      <c r="A19" s="91">
        <v>158</v>
      </c>
      <c r="B19" s="102"/>
      <c r="C19" s="109">
        <f t="shared" si="2"/>
        <v>46.23</v>
      </c>
      <c r="D19" s="94"/>
      <c r="E19" s="95">
        <v>10920</v>
      </c>
      <c r="F19" s="100">
        <f t="shared" si="0"/>
        <v>3883</v>
      </c>
      <c r="G19" s="96">
        <f t="shared" si="1"/>
        <v>2835</v>
      </c>
      <c r="H19" s="95"/>
    </row>
    <row r="20" spans="1:8" ht="12.75">
      <c r="A20" s="91">
        <v>159</v>
      </c>
      <c r="B20" s="102"/>
      <c r="C20" s="109">
        <f t="shared" si="2"/>
        <v>46.29</v>
      </c>
      <c r="D20" s="94"/>
      <c r="E20" s="95">
        <v>10920</v>
      </c>
      <c r="F20" s="100">
        <f t="shared" si="0"/>
        <v>3878</v>
      </c>
      <c r="G20" s="96">
        <f t="shared" si="1"/>
        <v>2831</v>
      </c>
      <c r="H20" s="95"/>
    </row>
    <row r="21" spans="1:8" ht="12.75">
      <c r="A21" s="91">
        <v>160</v>
      </c>
      <c r="B21" s="102"/>
      <c r="C21" s="109">
        <f t="shared" si="2"/>
        <v>46.35</v>
      </c>
      <c r="D21" s="94"/>
      <c r="E21" s="95">
        <v>10920</v>
      </c>
      <c r="F21" s="100">
        <f t="shared" si="0"/>
        <v>3873</v>
      </c>
      <c r="G21" s="96">
        <f t="shared" si="1"/>
        <v>2827</v>
      </c>
      <c r="H21" s="95"/>
    </row>
    <row r="22" spans="1:8" ht="12.75">
      <c r="A22" s="91">
        <v>161</v>
      </c>
      <c r="B22" s="102"/>
      <c r="C22" s="109">
        <f t="shared" si="2"/>
        <v>46.41</v>
      </c>
      <c r="D22" s="94"/>
      <c r="E22" s="95">
        <v>10920</v>
      </c>
      <c r="F22" s="100">
        <f t="shared" si="0"/>
        <v>3868</v>
      </c>
      <c r="G22" s="96">
        <f t="shared" si="1"/>
        <v>2824</v>
      </c>
      <c r="H22" s="95"/>
    </row>
    <row r="23" spans="1:8" ht="12.75">
      <c r="A23" s="91">
        <v>162</v>
      </c>
      <c r="B23" s="102"/>
      <c r="C23" s="109">
        <f t="shared" si="2"/>
        <v>46.47</v>
      </c>
      <c r="D23" s="94"/>
      <c r="E23" s="95">
        <v>10920</v>
      </c>
      <c r="F23" s="100">
        <f t="shared" si="0"/>
        <v>3863</v>
      </c>
      <c r="G23" s="96">
        <f t="shared" si="1"/>
        <v>2820</v>
      </c>
      <c r="H23" s="95"/>
    </row>
    <row r="24" spans="1:8" ht="12.75">
      <c r="A24" s="91">
        <v>163</v>
      </c>
      <c r="B24" s="102"/>
      <c r="C24" s="109">
        <f t="shared" si="2"/>
        <v>46.53</v>
      </c>
      <c r="D24" s="94"/>
      <c r="E24" s="95">
        <v>10920</v>
      </c>
      <c r="F24" s="100">
        <f t="shared" si="0"/>
        <v>3858</v>
      </c>
      <c r="G24" s="96">
        <f t="shared" si="1"/>
        <v>2816</v>
      </c>
      <c r="H24" s="95"/>
    </row>
    <row r="25" spans="1:8" ht="12.75">
      <c r="A25" s="91">
        <v>164</v>
      </c>
      <c r="B25" s="102"/>
      <c r="C25" s="109">
        <f t="shared" si="2"/>
        <v>46.59</v>
      </c>
      <c r="D25" s="94"/>
      <c r="E25" s="95">
        <v>10920</v>
      </c>
      <c r="F25" s="100">
        <f t="shared" si="0"/>
        <v>3853</v>
      </c>
      <c r="G25" s="96">
        <f t="shared" si="1"/>
        <v>2813</v>
      </c>
      <c r="H25" s="95"/>
    </row>
    <row r="26" spans="1:8" ht="12.75">
      <c r="A26" s="91">
        <v>165</v>
      </c>
      <c r="B26" s="102"/>
      <c r="C26" s="109">
        <f t="shared" si="2"/>
        <v>46.66</v>
      </c>
      <c r="D26" s="94"/>
      <c r="E26" s="95">
        <v>10920</v>
      </c>
      <c r="F26" s="100">
        <f t="shared" si="0"/>
        <v>3848</v>
      </c>
      <c r="G26" s="96">
        <f t="shared" si="1"/>
        <v>2808</v>
      </c>
      <c r="H26" s="95"/>
    </row>
    <row r="27" spans="1:8" ht="12.75">
      <c r="A27" s="91">
        <v>166</v>
      </c>
      <c r="B27" s="102"/>
      <c r="C27" s="109">
        <f t="shared" si="2"/>
        <v>46.72</v>
      </c>
      <c r="D27" s="94"/>
      <c r="E27" s="95">
        <v>10920</v>
      </c>
      <c r="F27" s="100">
        <f t="shared" si="0"/>
        <v>3843</v>
      </c>
      <c r="G27" s="96">
        <f t="shared" si="1"/>
        <v>2805</v>
      </c>
      <c r="H27" s="95"/>
    </row>
    <row r="28" spans="1:8" ht="12.75">
      <c r="A28" s="91">
        <v>167</v>
      </c>
      <c r="B28" s="102"/>
      <c r="C28" s="109">
        <f t="shared" si="2"/>
        <v>46.78</v>
      </c>
      <c r="D28" s="94"/>
      <c r="E28" s="95">
        <v>10920</v>
      </c>
      <c r="F28" s="100">
        <f t="shared" si="0"/>
        <v>3838</v>
      </c>
      <c r="G28" s="96">
        <f t="shared" si="1"/>
        <v>2801</v>
      </c>
      <c r="H28" s="95"/>
    </row>
    <row r="29" spans="1:8" ht="12.75">
      <c r="A29" s="91">
        <v>168</v>
      </c>
      <c r="B29" s="102"/>
      <c r="C29" s="109">
        <f t="shared" si="2"/>
        <v>46.84</v>
      </c>
      <c r="D29" s="94"/>
      <c r="E29" s="95">
        <v>10920</v>
      </c>
      <c r="F29" s="100">
        <f t="shared" si="0"/>
        <v>3833</v>
      </c>
      <c r="G29" s="96">
        <f t="shared" si="1"/>
        <v>2798</v>
      </c>
      <c r="H29" s="95"/>
    </row>
    <row r="30" spans="1:8" ht="12.75">
      <c r="A30" s="91">
        <v>169</v>
      </c>
      <c r="B30" s="102"/>
      <c r="C30" s="109">
        <f t="shared" si="2"/>
        <v>46.9</v>
      </c>
      <c r="D30" s="94"/>
      <c r="E30" s="95">
        <v>10920</v>
      </c>
      <c r="F30" s="100">
        <f t="shared" si="0"/>
        <v>3828</v>
      </c>
      <c r="G30" s="96">
        <f t="shared" si="1"/>
        <v>2794</v>
      </c>
      <c r="H30" s="95"/>
    </row>
    <row r="31" spans="1:8" ht="12.75">
      <c r="A31" s="91">
        <v>170</v>
      </c>
      <c r="B31" s="102"/>
      <c r="C31" s="109">
        <f t="shared" si="2"/>
        <v>46.96</v>
      </c>
      <c r="D31" s="94"/>
      <c r="E31" s="95">
        <v>10920</v>
      </c>
      <c r="F31" s="100">
        <f t="shared" si="0"/>
        <v>3823</v>
      </c>
      <c r="G31" s="96">
        <f t="shared" si="1"/>
        <v>2790</v>
      </c>
      <c r="H31" s="95"/>
    </row>
    <row r="32" spans="1:8" ht="12.75">
      <c r="A32" s="91">
        <v>171</v>
      </c>
      <c r="B32" s="102"/>
      <c r="C32" s="109">
        <f t="shared" si="2"/>
        <v>47.02</v>
      </c>
      <c r="D32" s="94"/>
      <c r="E32" s="95">
        <v>10920</v>
      </c>
      <c r="F32" s="100">
        <f t="shared" si="0"/>
        <v>3818</v>
      </c>
      <c r="G32" s="96">
        <f t="shared" si="1"/>
        <v>2787</v>
      </c>
      <c r="H32" s="95"/>
    </row>
    <row r="33" spans="1:8" ht="12.75">
      <c r="A33" s="91">
        <v>172</v>
      </c>
      <c r="B33" s="102"/>
      <c r="C33" s="109">
        <f t="shared" si="2"/>
        <v>47.08</v>
      </c>
      <c r="D33" s="94"/>
      <c r="E33" s="95">
        <v>10920</v>
      </c>
      <c r="F33" s="100">
        <f t="shared" si="0"/>
        <v>3813</v>
      </c>
      <c r="G33" s="96">
        <f t="shared" si="1"/>
        <v>2783</v>
      </c>
      <c r="H33" s="95"/>
    </row>
    <row r="34" spans="1:8" ht="12.75">
      <c r="A34" s="91">
        <v>173</v>
      </c>
      <c r="B34" s="102"/>
      <c r="C34" s="109">
        <f t="shared" si="2"/>
        <v>47.14</v>
      </c>
      <c r="D34" s="94"/>
      <c r="E34" s="95">
        <v>10920</v>
      </c>
      <c r="F34" s="100">
        <f t="shared" si="0"/>
        <v>3808</v>
      </c>
      <c r="G34" s="96">
        <f t="shared" si="1"/>
        <v>2780</v>
      </c>
      <c r="H34" s="95"/>
    </row>
    <row r="35" spans="1:8" ht="12.75">
      <c r="A35" s="91">
        <v>174</v>
      </c>
      <c r="B35" s="102"/>
      <c r="C35" s="109">
        <f t="shared" si="2"/>
        <v>47.2</v>
      </c>
      <c r="D35" s="94"/>
      <c r="E35" s="95">
        <v>10920</v>
      </c>
      <c r="F35" s="100">
        <f t="shared" si="0"/>
        <v>3803</v>
      </c>
      <c r="G35" s="96">
        <f t="shared" si="1"/>
        <v>2776</v>
      </c>
      <c r="H35" s="95"/>
    </row>
    <row r="36" spans="1:8" ht="12.75">
      <c r="A36" s="91">
        <v>175</v>
      </c>
      <c r="B36" s="102"/>
      <c r="C36" s="109">
        <f t="shared" si="2"/>
        <v>47.26</v>
      </c>
      <c r="D36" s="94"/>
      <c r="E36" s="95">
        <v>10920</v>
      </c>
      <c r="F36" s="100">
        <f t="shared" si="0"/>
        <v>3799</v>
      </c>
      <c r="G36" s="96">
        <f t="shared" si="1"/>
        <v>2773</v>
      </c>
      <c r="H36" s="95"/>
    </row>
    <row r="37" spans="1:8" ht="12.75">
      <c r="A37" s="91">
        <v>176</v>
      </c>
      <c r="B37" s="102"/>
      <c r="C37" s="109">
        <f t="shared" si="2"/>
        <v>47.32</v>
      </c>
      <c r="D37" s="94"/>
      <c r="E37" s="95">
        <v>10920</v>
      </c>
      <c r="F37" s="100">
        <f t="shared" si="0"/>
        <v>3794</v>
      </c>
      <c r="G37" s="96">
        <f t="shared" si="1"/>
        <v>2769</v>
      </c>
      <c r="H37" s="95"/>
    </row>
    <row r="38" spans="1:8" ht="12.75">
      <c r="A38" s="91">
        <v>177</v>
      </c>
      <c r="B38" s="102"/>
      <c r="C38" s="109">
        <f t="shared" si="2"/>
        <v>47.38</v>
      </c>
      <c r="D38" s="94"/>
      <c r="E38" s="95">
        <v>10920</v>
      </c>
      <c r="F38" s="100">
        <f t="shared" si="0"/>
        <v>3789</v>
      </c>
      <c r="G38" s="96">
        <f t="shared" si="1"/>
        <v>2766</v>
      </c>
      <c r="H38" s="95"/>
    </row>
    <row r="39" spans="1:8" ht="12.75">
      <c r="A39" s="91">
        <v>178</v>
      </c>
      <c r="B39" s="102"/>
      <c r="C39" s="109">
        <f t="shared" si="2"/>
        <v>47.44</v>
      </c>
      <c r="D39" s="94"/>
      <c r="E39" s="95">
        <v>10920</v>
      </c>
      <c r="F39" s="100">
        <f t="shared" si="0"/>
        <v>3784</v>
      </c>
      <c r="G39" s="96">
        <f t="shared" si="1"/>
        <v>2762</v>
      </c>
      <c r="H39" s="95"/>
    </row>
    <row r="40" spans="1:8" ht="12.75">
      <c r="A40" s="91">
        <v>179</v>
      </c>
      <c r="B40" s="102"/>
      <c r="C40" s="109">
        <f t="shared" si="2"/>
        <v>47.5</v>
      </c>
      <c r="D40" s="94"/>
      <c r="E40" s="95">
        <v>10920</v>
      </c>
      <c r="F40" s="100">
        <f aca="true" t="shared" si="3" ref="F40:F103">ROUND(12*1.37*(1/C40*E40)+H40,0)</f>
        <v>3779</v>
      </c>
      <c r="G40" s="96">
        <f aca="true" t="shared" si="4" ref="G40:G103">ROUND(12*(1/C40*E40),0)</f>
        <v>2759</v>
      </c>
      <c r="H40" s="95"/>
    </row>
    <row r="41" spans="1:8" ht="12.75">
      <c r="A41" s="91">
        <v>180</v>
      </c>
      <c r="B41" s="102"/>
      <c r="C41" s="109">
        <f aca="true" t="shared" si="5" ref="C41:C104">ROUND((-0.0000491*POWER(A41,2)+0.0818939*A41+38.1)*0.928,2)</f>
        <v>47.56</v>
      </c>
      <c r="D41" s="94"/>
      <c r="E41" s="95">
        <v>10920</v>
      </c>
      <c r="F41" s="100">
        <f t="shared" si="3"/>
        <v>3775</v>
      </c>
      <c r="G41" s="96">
        <f t="shared" si="4"/>
        <v>2755</v>
      </c>
      <c r="H41" s="95"/>
    </row>
    <row r="42" spans="1:8" ht="12.75">
      <c r="A42" s="91">
        <v>181</v>
      </c>
      <c r="B42" s="102"/>
      <c r="C42" s="109">
        <f t="shared" si="5"/>
        <v>47.62</v>
      </c>
      <c r="D42" s="94"/>
      <c r="E42" s="95">
        <v>10920</v>
      </c>
      <c r="F42" s="100">
        <f t="shared" si="3"/>
        <v>3770</v>
      </c>
      <c r="G42" s="96">
        <f t="shared" si="4"/>
        <v>2752</v>
      </c>
      <c r="H42" s="95"/>
    </row>
    <row r="43" spans="1:8" ht="12.75">
      <c r="A43" s="91">
        <v>182</v>
      </c>
      <c r="B43" s="102"/>
      <c r="C43" s="109">
        <f t="shared" si="5"/>
        <v>47.68</v>
      </c>
      <c r="D43" s="94"/>
      <c r="E43" s="95">
        <v>10920</v>
      </c>
      <c r="F43" s="100">
        <f t="shared" si="3"/>
        <v>3765</v>
      </c>
      <c r="G43" s="96">
        <f t="shared" si="4"/>
        <v>2748</v>
      </c>
      <c r="H43" s="95"/>
    </row>
    <row r="44" spans="1:8" ht="12.75">
      <c r="A44" s="91">
        <v>183</v>
      </c>
      <c r="B44" s="102"/>
      <c r="C44" s="109">
        <f t="shared" si="5"/>
        <v>47.74</v>
      </c>
      <c r="D44" s="94"/>
      <c r="E44" s="95">
        <v>10920</v>
      </c>
      <c r="F44" s="100">
        <f t="shared" si="3"/>
        <v>3760</v>
      </c>
      <c r="G44" s="96">
        <f t="shared" si="4"/>
        <v>2745</v>
      </c>
      <c r="H44" s="95"/>
    </row>
    <row r="45" spans="1:8" ht="12.75">
      <c r="A45" s="91">
        <v>184</v>
      </c>
      <c r="B45" s="102"/>
      <c r="C45" s="109">
        <f t="shared" si="5"/>
        <v>47.8</v>
      </c>
      <c r="D45" s="94"/>
      <c r="E45" s="95">
        <v>10920</v>
      </c>
      <c r="F45" s="100">
        <f t="shared" si="3"/>
        <v>3756</v>
      </c>
      <c r="G45" s="96">
        <f t="shared" si="4"/>
        <v>2741</v>
      </c>
      <c r="H45" s="95"/>
    </row>
    <row r="46" spans="1:8" ht="12.75">
      <c r="A46" s="91">
        <v>185</v>
      </c>
      <c r="B46" s="102"/>
      <c r="C46" s="109">
        <f t="shared" si="5"/>
        <v>47.86</v>
      </c>
      <c r="D46" s="94"/>
      <c r="E46" s="95">
        <v>10920</v>
      </c>
      <c r="F46" s="100">
        <f t="shared" si="3"/>
        <v>3751</v>
      </c>
      <c r="G46" s="96">
        <f t="shared" si="4"/>
        <v>2738</v>
      </c>
      <c r="H46" s="95"/>
    </row>
    <row r="47" spans="1:8" ht="12.75">
      <c r="A47" s="91">
        <v>186</v>
      </c>
      <c r="B47" s="102"/>
      <c r="C47" s="109">
        <f t="shared" si="5"/>
        <v>47.92</v>
      </c>
      <c r="D47" s="94"/>
      <c r="E47" s="95">
        <v>10920</v>
      </c>
      <c r="F47" s="100">
        <f t="shared" si="3"/>
        <v>3746</v>
      </c>
      <c r="G47" s="96">
        <f t="shared" si="4"/>
        <v>2735</v>
      </c>
      <c r="H47" s="95"/>
    </row>
    <row r="48" spans="1:8" ht="12.75">
      <c r="A48" s="91">
        <v>187</v>
      </c>
      <c r="B48" s="102"/>
      <c r="C48" s="109">
        <f t="shared" si="5"/>
        <v>47.97</v>
      </c>
      <c r="D48" s="94"/>
      <c r="E48" s="95">
        <v>10920</v>
      </c>
      <c r="F48" s="100">
        <f t="shared" si="3"/>
        <v>3742</v>
      </c>
      <c r="G48" s="96">
        <f t="shared" si="4"/>
        <v>2732</v>
      </c>
      <c r="H48" s="95"/>
    </row>
    <row r="49" spans="1:8" ht="12.75">
      <c r="A49" s="91">
        <v>188</v>
      </c>
      <c r="B49" s="102"/>
      <c r="C49" s="109">
        <f t="shared" si="5"/>
        <v>48.03</v>
      </c>
      <c r="D49" s="94"/>
      <c r="E49" s="95">
        <v>10920</v>
      </c>
      <c r="F49" s="100">
        <f t="shared" si="3"/>
        <v>3738</v>
      </c>
      <c r="G49" s="96">
        <f t="shared" si="4"/>
        <v>2728</v>
      </c>
      <c r="H49" s="95"/>
    </row>
    <row r="50" spans="1:8" ht="12.75">
      <c r="A50" s="91">
        <v>189</v>
      </c>
      <c r="B50" s="102"/>
      <c r="C50" s="109">
        <f t="shared" si="5"/>
        <v>48.09</v>
      </c>
      <c r="D50" s="94"/>
      <c r="E50" s="95">
        <v>10920</v>
      </c>
      <c r="F50" s="100">
        <f t="shared" si="3"/>
        <v>3733</v>
      </c>
      <c r="G50" s="96">
        <f t="shared" si="4"/>
        <v>2725</v>
      </c>
      <c r="H50" s="95"/>
    </row>
    <row r="51" spans="1:8" ht="12.75">
      <c r="A51" s="91">
        <v>190</v>
      </c>
      <c r="B51" s="102"/>
      <c r="C51" s="109">
        <f t="shared" si="5"/>
        <v>48.15</v>
      </c>
      <c r="D51" s="94"/>
      <c r="E51" s="95">
        <v>10920</v>
      </c>
      <c r="F51" s="100">
        <f t="shared" si="3"/>
        <v>3728</v>
      </c>
      <c r="G51" s="96">
        <f t="shared" si="4"/>
        <v>2721</v>
      </c>
      <c r="H51" s="95"/>
    </row>
    <row r="52" spans="1:8" ht="12.75">
      <c r="A52" s="91">
        <v>191</v>
      </c>
      <c r="B52" s="102"/>
      <c r="C52" s="109">
        <f t="shared" si="5"/>
        <v>48.21</v>
      </c>
      <c r="D52" s="94"/>
      <c r="E52" s="95">
        <v>10920</v>
      </c>
      <c r="F52" s="100">
        <f t="shared" si="3"/>
        <v>3724</v>
      </c>
      <c r="G52" s="96">
        <f t="shared" si="4"/>
        <v>2718</v>
      </c>
      <c r="H52" s="95"/>
    </row>
    <row r="53" spans="1:8" ht="12.75">
      <c r="A53" s="91">
        <v>192</v>
      </c>
      <c r="B53" s="102"/>
      <c r="C53" s="109">
        <f t="shared" si="5"/>
        <v>48.27</v>
      </c>
      <c r="D53" s="94"/>
      <c r="E53" s="95">
        <v>10920</v>
      </c>
      <c r="F53" s="100">
        <f t="shared" si="3"/>
        <v>3719</v>
      </c>
      <c r="G53" s="96">
        <f t="shared" si="4"/>
        <v>2715</v>
      </c>
      <c r="H53" s="95"/>
    </row>
    <row r="54" spans="1:8" ht="12.75">
      <c r="A54" s="91">
        <v>193</v>
      </c>
      <c r="B54" s="102"/>
      <c r="C54" s="109">
        <f t="shared" si="5"/>
        <v>48.33</v>
      </c>
      <c r="D54" s="94"/>
      <c r="E54" s="95">
        <v>10920</v>
      </c>
      <c r="F54" s="100">
        <f t="shared" si="3"/>
        <v>3715</v>
      </c>
      <c r="G54" s="96">
        <f t="shared" si="4"/>
        <v>2711</v>
      </c>
      <c r="H54" s="95"/>
    </row>
    <row r="55" spans="1:8" ht="12.75">
      <c r="A55" s="91">
        <v>194</v>
      </c>
      <c r="B55" s="102"/>
      <c r="C55" s="109">
        <f t="shared" si="5"/>
        <v>48.39</v>
      </c>
      <c r="D55" s="94"/>
      <c r="E55" s="95">
        <v>10920</v>
      </c>
      <c r="F55" s="100">
        <f t="shared" si="3"/>
        <v>3710</v>
      </c>
      <c r="G55" s="96">
        <f t="shared" si="4"/>
        <v>2708</v>
      </c>
      <c r="H55" s="95"/>
    </row>
    <row r="56" spans="1:8" ht="12.75">
      <c r="A56" s="91">
        <v>195</v>
      </c>
      <c r="B56" s="102"/>
      <c r="C56" s="109">
        <f t="shared" si="5"/>
        <v>48.44</v>
      </c>
      <c r="D56" s="94"/>
      <c r="E56" s="95">
        <v>10920</v>
      </c>
      <c r="F56" s="100">
        <f t="shared" si="3"/>
        <v>3706</v>
      </c>
      <c r="G56" s="96">
        <f t="shared" si="4"/>
        <v>2705</v>
      </c>
      <c r="H56" s="95"/>
    </row>
    <row r="57" spans="1:8" ht="12.75">
      <c r="A57" s="91">
        <v>196</v>
      </c>
      <c r="B57" s="102"/>
      <c r="C57" s="109">
        <f t="shared" si="5"/>
        <v>48.5</v>
      </c>
      <c r="D57" s="94"/>
      <c r="E57" s="95">
        <v>10920</v>
      </c>
      <c r="F57" s="100">
        <f t="shared" si="3"/>
        <v>3702</v>
      </c>
      <c r="G57" s="96">
        <f t="shared" si="4"/>
        <v>2702</v>
      </c>
      <c r="H57" s="95"/>
    </row>
    <row r="58" spans="1:8" ht="12.75">
      <c r="A58" s="91">
        <v>197</v>
      </c>
      <c r="B58" s="102"/>
      <c r="C58" s="109">
        <f t="shared" si="5"/>
        <v>48.56</v>
      </c>
      <c r="D58" s="94"/>
      <c r="E58" s="95">
        <v>10920</v>
      </c>
      <c r="F58" s="100">
        <f t="shared" si="3"/>
        <v>3697</v>
      </c>
      <c r="G58" s="96">
        <f t="shared" si="4"/>
        <v>2699</v>
      </c>
      <c r="H58" s="95"/>
    </row>
    <row r="59" spans="1:8" ht="12.75">
      <c r="A59" s="91">
        <v>198</v>
      </c>
      <c r="B59" s="102"/>
      <c r="C59" s="109">
        <f t="shared" si="5"/>
        <v>48.62</v>
      </c>
      <c r="D59" s="94"/>
      <c r="E59" s="95">
        <v>10920</v>
      </c>
      <c r="F59" s="100">
        <f t="shared" si="3"/>
        <v>3692</v>
      </c>
      <c r="G59" s="96">
        <f t="shared" si="4"/>
        <v>2695</v>
      </c>
      <c r="H59" s="95"/>
    </row>
    <row r="60" spans="1:8" ht="12.75">
      <c r="A60" s="91">
        <v>199</v>
      </c>
      <c r="B60" s="102"/>
      <c r="C60" s="109">
        <f t="shared" si="5"/>
        <v>48.68</v>
      </c>
      <c r="D60" s="94"/>
      <c r="E60" s="95">
        <v>10920</v>
      </c>
      <c r="F60" s="100">
        <f t="shared" si="3"/>
        <v>3688</v>
      </c>
      <c r="G60" s="96">
        <f t="shared" si="4"/>
        <v>2692</v>
      </c>
      <c r="H60" s="95"/>
    </row>
    <row r="61" spans="1:8" ht="12.75">
      <c r="A61" s="91">
        <v>200</v>
      </c>
      <c r="B61" s="102"/>
      <c r="C61" s="109">
        <f t="shared" si="5"/>
        <v>48.73</v>
      </c>
      <c r="D61" s="94"/>
      <c r="E61" s="95">
        <v>10920</v>
      </c>
      <c r="F61" s="100">
        <f t="shared" si="3"/>
        <v>3684</v>
      </c>
      <c r="G61" s="96">
        <f t="shared" si="4"/>
        <v>2689</v>
      </c>
      <c r="H61" s="95"/>
    </row>
    <row r="62" spans="1:8" ht="12.75">
      <c r="A62" s="91">
        <v>201</v>
      </c>
      <c r="B62" s="102"/>
      <c r="C62" s="109">
        <f t="shared" si="5"/>
        <v>48.79</v>
      </c>
      <c r="D62" s="94"/>
      <c r="E62" s="95">
        <v>10920</v>
      </c>
      <c r="F62" s="100">
        <f t="shared" si="3"/>
        <v>3680</v>
      </c>
      <c r="G62" s="96">
        <f t="shared" si="4"/>
        <v>2686</v>
      </c>
      <c r="H62" s="95"/>
    </row>
    <row r="63" spans="1:8" ht="12.75">
      <c r="A63" s="91">
        <v>202</v>
      </c>
      <c r="B63" s="102"/>
      <c r="C63" s="109">
        <f t="shared" si="5"/>
        <v>48.85</v>
      </c>
      <c r="D63" s="94"/>
      <c r="E63" s="95">
        <v>10920</v>
      </c>
      <c r="F63" s="100">
        <f t="shared" si="3"/>
        <v>3675</v>
      </c>
      <c r="G63" s="96">
        <f t="shared" si="4"/>
        <v>2682</v>
      </c>
      <c r="H63" s="95"/>
    </row>
    <row r="64" spans="1:8" ht="12.75">
      <c r="A64" s="91">
        <v>203</v>
      </c>
      <c r="B64" s="102"/>
      <c r="C64" s="109">
        <f t="shared" si="5"/>
        <v>48.91</v>
      </c>
      <c r="D64" s="94"/>
      <c r="E64" s="95">
        <v>10920</v>
      </c>
      <c r="F64" s="100">
        <f t="shared" si="3"/>
        <v>3671</v>
      </c>
      <c r="G64" s="96">
        <f t="shared" si="4"/>
        <v>2679</v>
      </c>
      <c r="H64" s="95"/>
    </row>
    <row r="65" spans="1:8" ht="12.75">
      <c r="A65" s="91">
        <v>204</v>
      </c>
      <c r="B65" s="102"/>
      <c r="C65" s="109">
        <f t="shared" si="5"/>
        <v>48.96</v>
      </c>
      <c r="D65" s="94"/>
      <c r="E65" s="95">
        <v>10920</v>
      </c>
      <c r="F65" s="100">
        <f t="shared" si="3"/>
        <v>3667</v>
      </c>
      <c r="G65" s="96">
        <f t="shared" si="4"/>
        <v>2676</v>
      </c>
      <c r="H65" s="95"/>
    </row>
    <row r="66" spans="1:8" ht="12.75">
      <c r="A66" s="91">
        <v>205</v>
      </c>
      <c r="B66" s="102"/>
      <c r="C66" s="109">
        <f t="shared" si="5"/>
        <v>49.02</v>
      </c>
      <c r="D66" s="94"/>
      <c r="E66" s="95">
        <v>10920</v>
      </c>
      <c r="F66" s="100">
        <f t="shared" si="3"/>
        <v>3662</v>
      </c>
      <c r="G66" s="96">
        <f t="shared" si="4"/>
        <v>2673</v>
      </c>
      <c r="H66" s="95"/>
    </row>
    <row r="67" spans="1:8" ht="12.75">
      <c r="A67" s="91">
        <v>206</v>
      </c>
      <c r="B67" s="102"/>
      <c r="C67" s="109">
        <f t="shared" si="5"/>
        <v>49.08</v>
      </c>
      <c r="D67" s="94"/>
      <c r="E67" s="95">
        <v>10920</v>
      </c>
      <c r="F67" s="100">
        <f t="shared" si="3"/>
        <v>3658</v>
      </c>
      <c r="G67" s="96">
        <f t="shared" si="4"/>
        <v>2670</v>
      </c>
      <c r="H67" s="95"/>
    </row>
    <row r="68" spans="1:8" ht="12.75">
      <c r="A68" s="91">
        <v>207</v>
      </c>
      <c r="B68" s="102"/>
      <c r="C68" s="109">
        <f t="shared" si="5"/>
        <v>49.14</v>
      </c>
      <c r="D68" s="94"/>
      <c r="E68" s="95">
        <v>10920</v>
      </c>
      <c r="F68" s="100">
        <f t="shared" si="3"/>
        <v>3653</v>
      </c>
      <c r="G68" s="96">
        <f t="shared" si="4"/>
        <v>2667</v>
      </c>
      <c r="H68" s="95"/>
    </row>
    <row r="69" spans="1:8" ht="12.75">
      <c r="A69" s="91">
        <v>208</v>
      </c>
      <c r="B69" s="102"/>
      <c r="C69" s="109">
        <f t="shared" si="5"/>
        <v>49.19</v>
      </c>
      <c r="D69" s="94"/>
      <c r="E69" s="95">
        <v>10920</v>
      </c>
      <c r="F69" s="100">
        <f t="shared" si="3"/>
        <v>3650</v>
      </c>
      <c r="G69" s="96">
        <f t="shared" si="4"/>
        <v>2664</v>
      </c>
      <c r="H69" s="95"/>
    </row>
    <row r="70" spans="1:8" ht="12.75">
      <c r="A70" s="91">
        <v>209</v>
      </c>
      <c r="B70" s="102"/>
      <c r="C70" s="109">
        <f t="shared" si="5"/>
        <v>49.25</v>
      </c>
      <c r="D70" s="94"/>
      <c r="E70" s="95">
        <v>10920</v>
      </c>
      <c r="F70" s="100">
        <f t="shared" si="3"/>
        <v>3645</v>
      </c>
      <c r="G70" s="96">
        <f t="shared" si="4"/>
        <v>2661</v>
      </c>
      <c r="H70" s="95"/>
    </row>
    <row r="71" spans="1:8" ht="12.75">
      <c r="A71" s="91">
        <v>210</v>
      </c>
      <c r="B71" s="102"/>
      <c r="C71" s="109">
        <f t="shared" si="5"/>
        <v>49.31</v>
      </c>
      <c r="D71" s="94"/>
      <c r="E71" s="95">
        <v>10920</v>
      </c>
      <c r="F71" s="100">
        <f t="shared" si="3"/>
        <v>3641</v>
      </c>
      <c r="G71" s="96">
        <f t="shared" si="4"/>
        <v>2657</v>
      </c>
      <c r="H71" s="95"/>
    </row>
    <row r="72" spans="1:8" ht="12.75">
      <c r="A72" s="91">
        <v>211</v>
      </c>
      <c r="B72" s="102"/>
      <c r="C72" s="109">
        <f t="shared" si="5"/>
        <v>49.36</v>
      </c>
      <c r="D72" s="94"/>
      <c r="E72" s="95">
        <v>10920</v>
      </c>
      <c r="F72" s="100">
        <f t="shared" si="3"/>
        <v>3637</v>
      </c>
      <c r="G72" s="96">
        <f t="shared" si="4"/>
        <v>2655</v>
      </c>
      <c r="H72" s="95"/>
    </row>
    <row r="73" spans="1:8" ht="12.75">
      <c r="A73" s="91">
        <v>212</v>
      </c>
      <c r="B73" s="102"/>
      <c r="C73" s="109">
        <f t="shared" si="5"/>
        <v>49.42</v>
      </c>
      <c r="D73" s="94"/>
      <c r="E73" s="95">
        <v>10920</v>
      </c>
      <c r="F73" s="100">
        <f t="shared" si="3"/>
        <v>3633</v>
      </c>
      <c r="G73" s="96">
        <f t="shared" si="4"/>
        <v>2652</v>
      </c>
      <c r="H73" s="95"/>
    </row>
    <row r="74" spans="1:8" ht="12.75">
      <c r="A74" s="91">
        <v>213</v>
      </c>
      <c r="B74" s="102"/>
      <c r="C74" s="109">
        <f t="shared" si="5"/>
        <v>49.48</v>
      </c>
      <c r="D74" s="94"/>
      <c r="E74" s="95">
        <v>10920</v>
      </c>
      <c r="F74" s="100">
        <f t="shared" si="3"/>
        <v>3628</v>
      </c>
      <c r="G74" s="96">
        <f t="shared" si="4"/>
        <v>2648</v>
      </c>
      <c r="H74" s="95"/>
    </row>
    <row r="75" spans="1:8" ht="12.75">
      <c r="A75" s="91">
        <v>214</v>
      </c>
      <c r="B75" s="102"/>
      <c r="C75" s="109">
        <f t="shared" si="5"/>
        <v>49.53</v>
      </c>
      <c r="D75" s="94"/>
      <c r="E75" s="95">
        <v>10920</v>
      </c>
      <c r="F75" s="100">
        <f t="shared" si="3"/>
        <v>3625</v>
      </c>
      <c r="G75" s="96">
        <f t="shared" si="4"/>
        <v>2646</v>
      </c>
      <c r="H75" s="95"/>
    </row>
    <row r="76" spans="1:8" ht="12.75">
      <c r="A76" s="91">
        <v>215</v>
      </c>
      <c r="B76" s="102"/>
      <c r="C76" s="109">
        <f t="shared" si="5"/>
        <v>49.59</v>
      </c>
      <c r="D76" s="94"/>
      <c r="E76" s="95">
        <v>10920</v>
      </c>
      <c r="F76" s="100">
        <f t="shared" si="3"/>
        <v>3620</v>
      </c>
      <c r="G76" s="96">
        <f t="shared" si="4"/>
        <v>2642</v>
      </c>
      <c r="H76" s="95"/>
    </row>
    <row r="77" spans="1:8" ht="12.75">
      <c r="A77" s="91">
        <v>216</v>
      </c>
      <c r="B77" s="102"/>
      <c r="C77" s="109">
        <f t="shared" si="5"/>
        <v>49.65</v>
      </c>
      <c r="D77" s="94"/>
      <c r="E77" s="95">
        <v>10920</v>
      </c>
      <c r="F77" s="100">
        <f t="shared" si="3"/>
        <v>3616</v>
      </c>
      <c r="G77" s="96">
        <f t="shared" si="4"/>
        <v>2639</v>
      </c>
      <c r="H77" s="95"/>
    </row>
    <row r="78" spans="1:8" ht="12.75">
      <c r="A78" s="91">
        <v>217</v>
      </c>
      <c r="B78" s="102"/>
      <c r="C78" s="109">
        <f t="shared" si="5"/>
        <v>49.7</v>
      </c>
      <c r="D78" s="94"/>
      <c r="E78" s="95">
        <v>10920</v>
      </c>
      <c r="F78" s="100">
        <f t="shared" si="3"/>
        <v>3612</v>
      </c>
      <c r="G78" s="96">
        <f t="shared" si="4"/>
        <v>2637</v>
      </c>
      <c r="H78" s="95"/>
    </row>
    <row r="79" spans="1:8" ht="12.75">
      <c r="A79" s="91">
        <v>218</v>
      </c>
      <c r="B79" s="102"/>
      <c r="C79" s="109">
        <f t="shared" si="5"/>
        <v>49.76</v>
      </c>
      <c r="D79" s="94"/>
      <c r="E79" s="95">
        <v>10920</v>
      </c>
      <c r="F79" s="100">
        <f t="shared" si="3"/>
        <v>3608</v>
      </c>
      <c r="G79" s="96">
        <f t="shared" si="4"/>
        <v>2633</v>
      </c>
      <c r="H79" s="95"/>
    </row>
    <row r="80" spans="1:8" ht="12.75">
      <c r="A80" s="91">
        <v>219</v>
      </c>
      <c r="B80" s="102"/>
      <c r="C80" s="109">
        <f t="shared" si="5"/>
        <v>49.81</v>
      </c>
      <c r="D80" s="94"/>
      <c r="E80" s="95">
        <v>10920</v>
      </c>
      <c r="F80" s="100">
        <f t="shared" si="3"/>
        <v>3604</v>
      </c>
      <c r="G80" s="96">
        <f t="shared" si="4"/>
        <v>2631</v>
      </c>
      <c r="H80" s="95"/>
    </row>
    <row r="81" spans="1:8" ht="12.75">
      <c r="A81" s="91">
        <v>220</v>
      </c>
      <c r="B81" s="102"/>
      <c r="C81" s="109">
        <f t="shared" si="5"/>
        <v>49.87</v>
      </c>
      <c r="D81" s="94"/>
      <c r="E81" s="95">
        <v>10920</v>
      </c>
      <c r="F81" s="100">
        <f t="shared" si="3"/>
        <v>3600</v>
      </c>
      <c r="G81" s="96">
        <f t="shared" si="4"/>
        <v>2628</v>
      </c>
      <c r="H81" s="95"/>
    </row>
    <row r="82" spans="1:8" ht="12.75">
      <c r="A82" s="91">
        <v>221</v>
      </c>
      <c r="B82" s="102"/>
      <c r="C82" s="109">
        <f t="shared" si="5"/>
        <v>49.93</v>
      </c>
      <c r="D82" s="94"/>
      <c r="E82" s="95">
        <v>10920</v>
      </c>
      <c r="F82" s="100">
        <f t="shared" si="3"/>
        <v>3596</v>
      </c>
      <c r="G82" s="96">
        <f t="shared" si="4"/>
        <v>2624</v>
      </c>
      <c r="H82" s="95"/>
    </row>
    <row r="83" spans="1:8" ht="12.75">
      <c r="A83" s="91">
        <v>222</v>
      </c>
      <c r="B83" s="102"/>
      <c r="C83" s="109">
        <f t="shared" si="5"/>
        <v>49.98</v>
      </c>
      <c r="D83" s="94"/>
      <c r="E83" s="95">
        <v>10920</v>
      </c>
      <c r="F83" s="100">
        <f t="shared" si="3"/>
        <v>3592</v>
      </c>
      <c r="G83" s="96">
        <f t="shared" si="4"/>
        <v>2622</v>
      </c>
      <c r="H83" s="95"/>
    </row>
    <row r="84" spans="1:8" ht="12.75">
      <c r="A84" s="91">
        <v>223</v>
      </c>
      <c r="B84" s="102"/>
      <c r="C84" s="109">
        <f t="shared" si="5"/>
        <v>50.04</v>
      </c>
      <c r="D84" s="94"/>
      <c r="E84" s="95">
        <v>10920</v>
      </c>
      <c r="F84" s="100">
        <f t="shared" si="3"/>
        <v>3588</v>
      </c>
      <c r="G84" s="96">
        <f t="shared" si="4"/>
        <v>2619</v>
      </c>
      <c r="H84" s="95"/>
    </row>
    <row r="85" spans="1:8" ht="12.75">
      <c r="A85" s="91">
        <v>224</v>
      </c>
      <c r="B85" s="102"/>
      <c r="C85" s="109">
        <f t="shared" si="5"/>
        <v>50.09</v>
      </c>
      <c r="D85" s="94"/>
      <c r="E85" s="95">
        <v>10920</v>
      </c>
      <c r="F85" s="100">
        <f t="shared" si="3"/>
        <v>3584</v>
      </c>
      <c r="G85" s="96">
        <f t="shared" si="4"/>
        <v>2616</v>
      </c>
      <c r="H85" s="95"/>
    </row>
    <row r="86" spans="1:8" ht="12.75">
      <c r="A86" s="91">
        <v>225</v>
      </c>
      <c r="B86" s="102"/>
      <c r="C86" s="109">
        <f t="shared" si="5"/>
        <v>50.15</v>
      </c>
      <c r="D86" s="94"/>
      <c r="E86" s="95">
        <v>10920</v>
      </c>
      <c r="F86" s="100">
        <f t="shared" si="3"/>
        <v>3580</v>
      </c>
      <c r="G86" s="96">
        <f t="shared" si="4"/>
        <v>2613</v>
      </c>
      <c r="H86" s="95"/>
    </row>
    <row r="87" spans="1:8" ht="12.75">
      <c r="A87" s="91">
        <v>226</v>
      </c>
      <c r="B87" s="102"/>
      <c r="C87" s="109">
        <f t="shared" si="5"/>
        <v>50.2</v>
      </c>
      <c r="D87" s="94"/>
      <c r="E87" s="95">
        <v>10920</v>
      </c>
      <c r="F87" s="100">
        <f t="shared" si="3"/>
        <v>3576</v>
      </c>
      <c r="G87" s="96">
        <f t="shared" si="4"/>
        <v>2610</v>
      </c>
      <c r="H87" s="95"/>
    </row>
    <row r="88" spans="1:8" ht="12.75">
      <c r="A88" s="91">
        <v>227</v>
      </c>
      <c r="B88" s="102"/>
      <c r="C88" s="109">
        <f t="shared" si="5"/>
        <v>50.26</v>
      </c>
      <c r="D88" s="94"/>
      <c r="E88" s="95">
        <v>10920</v>
      </c>
      <c r="F88" s="100">
        <f t="shared" si="3"/>
        <v>3572</v>
      </c>
      <c r="G88" s="96">
        <f t="shared" si="4"/>
        <v>2607</v>
      </c>
      <c r="H88" s="95"/>
    </row>
    <row r="89" spans="1:8" ht="12.75">
      <c r="A89" s="91">
        <v>228</v>
      </c>
      <c r="B89" s="102"/>
      <c r="C89" s="109">
        <f t="shared" si="5"/>
        <v>50.32</v>
      </c>
      <c r="D89" s="94"/>
      <c r="E89" s="95">
        <v>10920</v>
      </c>
      <c r="F89" s="100">
        <f t="shared" si="3"/>
        <v>3568</v>
      </c>
      <c r="G89" s="96">
        <f t="shared" si="4"/>
        <v>2604</v>
      </c>
      <c r="H89" s="95"/>
    </row>
    <row r="90" spans="1:8" ht="12.75">
      <c r="A90" s="91">
        <v>229</v>
      </c>
      <c r="B90" s="102"/>
      <c r="C90" s="109">
        <f t="shared" si="5"/>
        <v>50.37</v>
      </c>
      <c r="D90" s="94"/>
      <c r="E90" s="95">
        <v>10920</v>
      </c>
      <c r="F90" s="100">
        <f t="shared" si="3"/>
        <v>3564</v>
      </c>
      <c r="G90" s="96">
        <f t="shared" si="4"/>
        <v>2602</v>
      </c>
      <c r="H90" s="95"/>
    </row>
    <row r="91" spans="1:8" ht="12.75">
      <c r="A91" s="91">
        <v>230</v>
      </c>
      <c r="B91" s="102"/>
      <c r="C91" s="109">
        <f t="shared" si="5"/>
        <v>50.43</v>
      </c>
      <c r="D91" s="94"/>
      <c r="E91" s="95">
        <v>10920</v>
      </c>
      <c r="F91" s="100">
        <f t="shared" si="3"/>
        <v>3560</v>
      </c>
      <c r="G91" s="96">
        <f t="shared" si="4"/>
        <v>2598</v>
      </c>
      <c r="H91" s="95"/>
    </row>
    <row r="92" spans="1:8" ht="12.75">
      <c r="A92" s="91">
        <v>231</v>
      </c>
      <c r="B92" s="102"/>
      <c r="C92" s="109">
        <f t="shared" si="5"/>
        <v>50.48</v>
      </c>
      <c r="D92" s="94"/>
      <c r="E92" s="95">
        <v>10920</v>
      </c>
      <c r="F92" s="100">
        <f t="shared" si="3"/>
        <v>3556</v>
      </c>
      <c r="G92" s="96">
        <f t="shared" si="4"/>
        <v>2596</v>
      </c>
      <c r="H92" s="95"/>
    </row>
    <row r="93" spans="1:8" ht="12.75">
      <c r="A93" s="91">
        <v>232</v>
      </c>
      <c r="B93" s="102"/>
      <c r="C93" s="109">
        <f t="shared" si="5"/>
        <v>50.54</v>
      </c>
      <c r="D93" s="94"/>
      <c r="E93" s="95">
        <v>10920</v>
      </c>
      <c r="F93" s="100">
        <f t="shared" si="3"/>
        <v>3552</v>
      </c>
      <c r="G93" s="96">
        <f t="shared" si="4"/>
        <v>2593</v>
      </c>
      <c r="H93" s="95"/>
    </row>
    <row r="94" spans="1:8" ht="12.75">
      <c r="A94" s="91">
        <v>233</v>
      </c>
      <c r="B94" s="102"/>
      <c r="C94" s="109">
        <f t="shared" si="5"/>
        <v>50.59</v>
      </c>
      <c r="D94" s="94"/>
      <c r="E94" s="95">
        <v>10920</v>
      </c>
      <c r="F94" s="100">
        <f t="shared" si="3"/>
        <v>3549</v>
      </c>
      <c r="G94" s="96">
        <f t="shared" si="4"/>
        <v>2590</v>
      </c>
      <c r="H94" s="95"/>
    </row>
    <row r="95" spans="1:8" ht="12.75">
      <c r="A95" s="91">
        <v>234</v>
      </c>
      <c r="B95" s="102"/>
      <c r="C95" s="109">
        <f t="shared" si="5"/>
        <v>50.65</v>
      </c>
      <c r="D95" s="94"/>
      <c r="E95" s="95">
        <v>10920</v>
      </c>
      <c r="F95" s="100">
        <f t="shared" si="3"/>
        <v>3544</v>
      </c>
      <c r="G95" s="96">
        <f t="shared" si="4"/>
        <v>2587</v>
      </c>
      <c r="H95" s="95"/>
    </row>
    <row r="96" spans="1:8" ht="12.75">
      <c r="A96" s="91">
        <v>235</v>
      </c>
      <c r="B96" s="102"/>
      <c r="C96" s="109">
        <f t="shared" si="5"/>
        <v>50.7</v>
      </c>
      <c r="D96" s="94"/>
      <c r="E96" s="95">
        <v>10920</v>
      </c>
      <c r="F96" s="100">
        <f t="shared" si="3"/>
        <v>3541</v>
      </c>
      <c r="G96" s="96">
        <f t="shared" si="4"/>
        <v>2585</v>
      </c>
      <c r="H96" s="95"/>
    </row>
    <row r="97" spans="1:8" ht="12.75">
      <c r="A97" s="91">
        <v>236</v>
      </c>
      <c r="B97" s="102"/>
      <c r="C97" s="109">
        <f t="shared" si="5"/>
        <v>50.75</v>
      </c>
      <c r="D97" s="94"/>
      <c r="E97" s="95">
        <v>10920</v>
      </c>
      <c r="F97" s="100">
        <f t="shared" si="3"/>
        <v>3537</v>
      </c>
      <c r="G97" s="96">
        <f t="shared" si="4"/>
        <v>2582</v>
      </c>
      <c r="H97" s="95"/>
    </row>
    <row r="98" spans="1:8" ht="12.75">
      <c r="A98" s="91">
        <v>237</v>
      </c>
      <c r="B98" s="102"/>
      <c r="C98" s="109">
        <f t="shared" si="5"/>
        <v>50.81</v>
      </c>
      <c r="D98" s="94"/>
      <c r="E98" s="95">
        <v>10920</v>
      </c>
      <c r="F98" s="100">
        <f t="shared" si="3"/>
        <v>3533</v>
      </c>
      <c r="G98" s="96">
        <f t="shared" si="4"/>
        <v>2579</v>
      </c>
      <c r="H98" s="95"/>
    </row>
    <row r="99" spans="1:8" ht="12.75">
      <c r="A99" s="91">
        <v>238</v>
      </c>
      <c r="B99" s="102"/>
      <c r="C99" s="109">
        <f t="shared" si="5"/>
        <v>50.86</v>
      </c>
      <c r="D99" s="94"/>
      <c r="E99" s="95">
        <v>10920</v>
      </c>
      <c r="F99" s="100">
        <f t="shared" si="3"/>
        <v>3530</v>
      </c>
      <c r="G99" s="96">
        <f t="shared" si="4"/>
        <v>2576</v>
      </c>
      <c r="H99" s="95"/>
    </row>
    <row r="100" spans="1:8" ht="12.75">
      <c r="A100" s="91">
        <v>239</v>
      </c>
      <c r="B100" s="102"/>
      <c r="C100" s="109">
        <f t="shared" si="5"/>
        <v>50.92</v>
      </c>
      <c r="D100" s="94"/>
      <c r="E100" s="95">
        <v>10920</v>
      </c>
      <c r="F100" s="100">
        <f t="shared" si="3"/>
        <v>3526</v>
      </c>
      <c r="G100" s="96">
        <f t="shared" si="4"/>
        <v>2573</v>
      </c>
      <c r="H100" s="95"/>
    </row>
    <row r="101" spans="1:8" ht="12.75">
      <c r="A101" s="91">
        <v>240</v>
      </c>
      <c r="B101" s="102"/>
      <c r="C101" s="109">
        <f t="shared" si="5"/>
        <v>50.97</v>
      </c>
      <c r="D101" s="94"/>
      <c r="E101" s="95">
        <v>10920</v>
      </c>
      <c r="F101" s="100">
        <f t="shared" si="3"/>
        <v>3522</v>
      </c>
      <c r="G101" s="96">
        <f t="shared" si="4"/>
        <v>2571</v>
      </c>
      <c r="H101" s="95"/>
    </row>
    <row r="102" spans="1:8" ht="12.75">
      <c r="A102" s="91">
        <v>241</v>
      </c>
      <c r="B102" s="102"/>
      <c r="C102" s="109">
        <f t="shared" si="5"/>
        <v>51.03</v>
      </c>
      <c r="D102" s="94"/>
      <c r="E102" s="95">
        <v>10920</v>
      </c>
      <c r="F102" s="100">
        <f t="shared" si="3"/>
        <v>3518</v>
      </c>
      <c r="G102" s="96">
        <f t="shared" si="4"/>
        <v>2568</v>
      </c>
      <c r="H102" s="95"/>
    </row>
    <row r="103" spans="1:8" ht="12.75">
      <c r="A103" s="91">
        <v>242</v>
      </c>
      <c r="B103" s="102"/>
      <c r="C103" s="109">
        <f t="shared" si="5"/>
        <v>51.08</v>
      </c>
      <c r="D103" s="94"/>
      <c r="E103" s="95">
        <v>10920</v>
      </c>
      <c r="F103" s="100">
        <f t="shared" si="3"/>
        <v>3515</v>
      </c>
      <c r="G103" s="96">
        <f t="shared" si="4"/>
        <v>2565</v>
      </c>
      <c r="H103" s="95"/>
    </row>
    <row r="104" spans="1:8" ht="12.75">
      <c r="A104" s="91">
        <v>243</v>
      </c>
      <c r="B104" s="102"/>
      <c r="C104" s="109">
        <f t="shared" si="5"/>
        <v>51.13</v>
      </c>
      <c r="D104" s="94"/>
      <c r="E104" s="95">
        <v>10920</v>
      </c>
      <c r="F104" s="100">
        <f aca="true" t="shared" si="6" ref="F104:F167">ROUND(12*1.37*(1/C104*E104)+H104,0)</f>
        <v>3511</v>
      </c>
      <c r="G104" s="96">
        <f aca="true" t="shared" si="7" ref="G104:G167">ROUND(12*(1/C104*E104),0)</f>
        <v>2563</v>
      </c>
      <c r="H104" s="95"/>
    </row>
    <row r="105" spans="1:8" ht="12.75">
      <c r="A105" s="91">
        <v>244</v>
      </c>
      <c r="B105" s="102"/>
      <c r="C105" s="109">
        <f aca="true" t="shared" si="8" ref="C105:C168">ROUND((-0.0000491*POWER(A105,2)+0.0818939*A105+38.1)*0.928,2)</f>
        <v>51.19</v>
      </c>
      <c r="D105" s="94"/>
      <c r="E105" s="95">
        <v>10920</v>
      </c>
      <c r="F105" s="100">
        <f t="shared" si="6"/>
        <v>3507</v>
      </c>
      <c r="G105" s="96">
        <f t="shared" si="7"/>
        <v>2560</v>
      </c>
      <c r="H105" s="95"/>
    </row>
    <row r="106" spans="1:8" ht="12.75">
      <c r="A106" s="91">
        <v>245</v>
      </c>
      <c r="B106" s="102"/>
      <c r="C106" s="109">
        <f t="shared" si="8"/>
        <v>51.24</v>
      </c>
      <c r="D106" s="94"/>
      <c r="E106" s="95">
        <v>10920</v>
      </c>
      <c r="F106" s="100">
        <f t="shared" si="6"/>
        <v>3504</v>
      </c>
      <c r="G106" s="96">
        <f t="shared" si="7"/>
        <v>2557</v>
      </c>
      <c r="H106" s="95"/>
    </row>
    <row r="107" spans="1:8" ht="12.75">
      <c r="A107" s="91">
        <v>246</v>
      </c>
      <c r="B107" s="102"/>
      <c r="C107" s="109">
        <f t="shared" si="8"/>
        <v>51.29</v>
      </c>
      <c r="D107" s="94"/>
      <c r="E107" s="95">
        <v>10920</v>
      </c>
      <c r="F107" s="100">
        <f t="shared" si="6"/>
        <v>3500</v>
      </c>
      <c r="G107" s="96">
        <f t="shared" si="7"/>
        <v>2555</v>
      </c>
      <c r="H107" s="95"/>
    </row>
    <row r="108" spans="1:8" ht="12.75">
      <c r="A108" s="91">
        <v>247</v>
      </c>
      <c r="B108" s="102"/>
      <c r="C108" s="109">
        <f t="shared" si="8"/>
        <v>51.35</v>
      </c>
      <c r="D108" s="94"/>
      <c r="E108" s="95">
        <v>10920</v>
      </c>
      <c r="F108" s="100">
        <f t="shared" si="6"/>
        <v>3496</v>
      </c>
      <c r="G108" s="96">
        <f t="shared" si="7"/>
        <v>2552</v>
      </c>
      <c r="H108" s="95"/>
    </row>
    <row r="109" spans="1:8" ht="12.75">
      <c r="A109" s="91">
        <v>248</v>
      </c>
      <c r="B109" s="102"/>
      <c r="C109" s="109">
        <f t="shared" si="8"/>
        <v>51.4</v>
      </c>
      <c r="D109" s="94"/>
      <c r="E109" s="95">
        <v>10920</v>
      </c>
      <c r="F109" s="100">
        <f t="shared" si="6"/>
        <v>3493</v>
      </c>
      <c r="G109" s="96">
        <f t="shared" si="7"/>
        <v>2549</v>
      </c>
      <c r="H109" s="95"/>
    </row>
    <row r="110" spans="1:8" ht="12.75">
      <c r="A110" s="91">
        <v>249</v>
      </c>
      <c r="B110" s="102"/>
      <c r="C110" s="109">
        <f t="shared" si="8"/>
        <v>51.46</v>
      </c>
      <c r="D110" s="94"/>
      <c r="E110" s="95">
        <v>10920</v>
      </c>
      <c r="F110" s="100">
        <f t="shared" si="6"/>
        <v>3489</v>
      </c>
      <c r="G110" s="96">
        <f t="shared" si="7"/>
        <v>2546</v>
      </c>
      <c r="H110" s="95"/>
    </row>
    <row r="111" spans="1:8" ht="12.75">
      <c r="A111" s="91">
        <v>250</v>
      </c>
      <c r="B111" s="102"/>
      <c r="C111" s="109">
        <f t="shared" si="8"/>
        <v>51.51</v>
      </c>
      <c r="D111" s="94"/>
      <c r="E111" s="95">
        <v>10920</v>
      </c>
      <c r="F111" s="100">
        <f t="shared" si="6"/>
        <v>3485</v>
      </c>
      <c r="G111" s="96">
        <f t="shared" si="7"/>
        <v>2544</v>
      </c>
      <c r="H111" s="95"/>
    </row>
    <row r="112" spans="1:8" ht="12.75">
      <c r="A112" s="91">
        <v>251</v>
      </c>
      <c r="B112" s="102"/>
      <c r="C112" s="109">
        <f t="shared" si="8"/>
        <v>51.56</v>
      </c>
      <c r="D112" s="94"/>
      <c r="E112" s="95">
        <v>10920</v>
      </c>
      <c r="F112" s="100">
        <f t="shared" si="6"/>
        <v>3482</v>
      </c>
      <c r="G112" s="96">
        <f t="shared" si="7"/>
        <v>2542</v>
      </c>
      <c r="H112" s="95"/>
    </row>
    <row r="113" spans="1:8" ht="12.75">
      <c r="A113" s="91">
        <v>252</v>
      </c>
      <c r="B113" s="102"/>
      <c r="C113" s="109">
        <f t="shared" si="8"/>
        <v>51.61</v>
      </c>
      <c r="D113" s="94"/>
      <c r="E113" s="95">
        <v>10920</v>
      </c>
      <c r="F113" s="100">
        <f t="shared" si="6"/>
        <v>3478</v>
      </c>
      <c r="G113" s="96">
        <f t="shared" si="7"/>
        <v>2539</v>
      </c>
      <c r="H113" s="95"/>
    </row>
    <row r="114" spans="1:8" ht="12.75">
      <c r="A114" s="91">
        <v>253</v>
      </c>
      <c r="B114" s="102"/>
      <c r="C114" s="109">
        <f t="shared" si="8"/>
        <v>51.67</v>
      </c>
      <c r="D114" s="94"/>
      <c r="E114" s="95">
        <v>10920</v>
      </c>
      <c r="F114" s="100">
        <f t="shared" si="6"/>
        <v>3474</v>
      </c>
      <c r="G114" s="96">
        <f t="shared" si="7"/>
        <v>2536</v>
      </c>
      <c r="H114" s="95"/>
    </row>
    <row r="115" spans="1:8" ht="12.75">
      <c r="A115" s="91">
        <v>254</v>
      </c>
      <c r="B115" s="102"/>
      <c r="C115" s="109">
        <f t="shared" si="8"/>
        <v>51.72</v>
      </c>
      <c r="D115" s="94"/>
      <c r="E115" s="95">
        <v>10920</v>
      </c>
      <c r="F115" s="100">
        <f t="shared" si="6"/>
        <v>3471</v>
      </c>
      <c r="G115" s="96">
        <f t="shared" si="7"/>
        <v>2534</v>
      </c>
      <c r="H115" s="95"/>
    </row>
    <row r="116" spans="1:8" ht="12.75">
      <c r="A116" s="91">
        <v>255</v>
      </c>
      <c r="B116" s="102"/>
      <c r="C116" s="109">
        <f t="shared" si="8"/>
        <v>51.77</v>
      </c>
      <c r="D116" s="94"/>
      <c r="E116" s="95">
        <v>10920</v>
      </c>
      <c r="F116" s="100">
        <f t="shared" si="6"/>
        <v>3468</v>
      </c>
      <c r="G116" s="96">
        <f t="shared" si="7"/>
        <v>2531</v>
      </c>
      <c r="H116" s="95"/>
    </row>
    <row r="117" spans="1:8" ht="12.75">
      <c r="A117" s="91">
        <v>256</v>
      </c>
      <c r="B117" s="102"/>
      <c r="C117" s="109">
        <f t="shared" si="8"/>
        <v>51.83</v>
      </c>
      <c r="D117" s="94"/>
      <c r="E117" s="95">
        <v>10920</v>
      </c>
      <c r="F117" s="100">
        <f t="shared" si="6"/>
        <v>3464</v>
      </c>
      <c r="G117" s="96">
        <f t="shared" si="7"/>
        <v>2528</v>
      </c>
      <c r="H117" s="95"/>
    </row>
    <row r="118" spans="1:8" ht="12.75">
      <c r="A118" s="91">
        <v>257</v>
      </c>
      <c r="B118" s="102"/>
      <c r="C118" s="109">
        <f t="shared" si="8"/>
        <v>51.88</v>
      </c>
      <c r="D118" s="94"/>
      <c r="E118" s="95">
        <v>10920</v>
      </c>
      <c r="F118" s="100">
        <f t="shared" si="6"/>
        <v>3460</v>
      </c>
      <c r="G118" s="96">
        <f t="shared" si="7"/>
        <v>2526</v>
      </c>
      <c r="H118" s="95"/>
    </row>
    <row r="119" spans="1:8" ht="12.75">
      <c r="A119" s="91">
        <v>258</v>
      </c>
      <c r="B119" s="102"/>
      <c r="C119" s="109">
        <f t="shared" si="8"/>
        <v>51.93</v>
      </c>
      <c r="D119" s="94"/>
      <c r="E119" s="95">
        <v>10920</v>
      </c>
      <c r="F119" s="100">
        <f t="shared" si="6"/>
        <v>3457</v>
      </c>
      <c r="G119" s="96">
        <f t="shared" si="7"/>
        <v>2523</v>
      </c>
      <c r="H119" s="95"/>
    </row>
    <row r="120" spans="1:8" ht="12.75">
      <c r="A120" s="91">
        <v>259</v>
      </c>
      <c r="B120" s="102"/>
      <c r="C120" s="109">
        <f t="shared" si="8"/>
        <v>51.98</v>
      </c>
      <c r="D120" s="94"/>
      <c r="E120" s="95">
        <v>10920</v>
      </c>
      <c r="F120" s="100">
        <f t="shared" si="6"/>
        <v>3454</v>
      </c>
      <c r="G120" s="96">
        <f t="shared" si="7"/>
        <v>2521</v>
      </c>
      <c r="H120" s="95"/>
    </row>
    <row r="121" spans="1:8" ht="12.75">
      <c r="A121" s="91">
        <v>260</v>
      </c>
      <c r="B121" s="102"/>
      <c r="C121" s="109">
        <f t="shared" si="8"/>
        <v>52.04</v>
      </c>
      <c r="D121" s="94"/>
      <c r="E121" s="95">
        <v>10920</v>
      </c>
      <c r="F121" s="100">
        <f t="shared" si="6"/>
        <v>3450</v>
      </c>
      <c r="G121" s="96">
        <f t="shared" si="7"/>
        <v>2518</v>
      </c>
      <c r="H121" s="95"/>
    </row>
    <row r="122" spans="1:8" ht="12.75">
      <c r="A122" s="91">
        <v>261</v>
      </c>
      <c r="B122" s="102"/>
      <c r="C122" s="109">
        <f t="shared" si="8"/>
        <v>52.09</v>
      </c>
      <c r="D122" s="94"/>
      <c r="E122" s="95">
        <v>10920</v>
      </c>
      <c r="F122" s="100">
        <f t="shared" si="6"/>
        <v>3446</v>
      </c>
      <c r="G122" s="96">
        <f t="shared" si="7"/>
        <v>2516</v>
      </c>
      <c r="H122" s="95"/>
    </row>
    <row r="123" spans="1:8" ht="12.75">
      <c r="A123" s="91">
        <v>262</v>
      </c>
      <c r="B123" s="102"/>
      <c r="C123" s="109">
        <f t="shared" si="8"/>
        <v>52.14</v>
      </c>
      <c r="D123" s="94"/>
      <c r="E123" s="95">
        <v>10920</v>
      </c>
      <c r="F123" s="100">
        <f t="shared" si="6"/>
        <v>3443</v>
      </c>
      <c r="G123" s="96">
        <f t="shared" si="7"/>
        <v>2513</v>
      </c>
      <c r="H123" s="95"/>
    </row>
    <row r="124" spans="1:8" ht="12.75">
      <c r="A124" s="91">
        <v>263</v>
      </c>
      <c r="B124" s="102"/>
      <c r="C124" s="109">
        <f t="shared" si="8"/>
        <v>52.19</v>
      </c>
      <c r="D124" s="94"/>
      <c r="E124" s="95">
        <v>10920</v>
      </c>
      <c r="F124" s="100">
        <f t="shared" si="6"/>
        <v>3440</v>
      </c>
      <c r="G124" s="96">
        <f t="shared" si="7"/>
        <v>2511</v>
      </c>
      <c r="H124" s="95"/>
    </row>
    <row r="125" spans="1:8" ht="12.75">
      <c r="A125" s="91">
        <v>264</v>
      </c>
      <c r="B125" s="102"/>
      <c r="C125" s="109">
        <f t="shared" si="8"/>
        <v>52.24</v>
      </c>
      <c r="D125" s="94"/>
      <c r="E125" s="95">
        <v>10920</v>
      </c>
      <c r="F125" s="100">
        <f t="shared" si="6"/>
        <v>3437</v>
      </c>
      <c r="G125" s="96">
        <f t="shared" si="7"/>
        <v>2508</v>
      </c>
      <c r="H125" s="95"/>
    </row>
    <row r="126" spans="1:8" ht="12.75">
      <c r="A126" s="91">
        <v>265</v>
      </c>
      <c r="B126" s="102"/>
      <c r="C126" s="109">
        <f t="shared" si="8"/>
        <v>52.3</v>
      </c>
      <c r="D126" s="94"/>
      <c r="E126" s="95">
        <v>10920</v>
      </c>
      <c r="F126" s="100">
        <f t="shared" si="6"/>
        <v>3433</v>
      </c>
      <c r="G126" s="96">
        <f t="shared" si="7"/>
        <v>2506</v>
      </c>
      <c r="H126" s="95"/>
    </row>
    <row r="127" spans="1:8" ht="12.75">
      <c r="A127" s="91">
        <v>266</v>
      </c>
      <c r="B127" s="102"/>
      <c r="C127" s="109">
        <f t="shared" si="8"/>
        <v>52.35</v>
      </c>
      <c r="D127" s="94"/>
      <c r="E127" s="95">
        <v>10920</v>
      </c>
      <c r="F127" s="100">
        <f t="shared" si="6"/>
        <v>3429</v>
      </c>
      <c r="G127" s="96">
        <f t="shared" si="7"/>
        <v>2503</v>
      </c>
      <c r="H127" s="95"/>
    </row>
    <row r="128" spans="1:8" ht="12.75">
      <c r="A128" s="91">
        <v>267</v>
      </c>
      <c r="B128" s="102"/>
      <c r="C128" s="109">
        <f t="shared" si="8"/>
        <v>52.4</v>
      </c>
      <c r="D128" s="94"/>
      <c r="E128" s="95">
        <v>10920</v>
      </c>
      <c r="F128" s="100">
        <f t="shared" si="6"/>
        <v>3426</v>
      </c>
      <c r="G128" s="96">
        <f t="shared" si="7"/>
        <v>2501</v>
      </c>
      <c r="H128" s="95"/>
    </row>
    <row r="129" spans="1:8" ht="12.75">
      <c r="A129" s="91">
        <v>268</v>
      </c>
      <c r="B129" s="102"/>
      <c r="C129" s="109">
        <f t="shared" si="8"/>
        <v>52.45</v>
      </c>
      <c r="D129" s="94"/>
      <c r="E129" s="95">
        <v>10920</v>
      </c>
      <c r="F129" s="100">
        <f t="shared" si="6"/>
        <v>3423</v>
      </c>
      <c r="G129" s="96">
        <f t="shared" si="7"/>
        <v>2498</v>
      </c>
      <c r="H129" s="95"/>
    </row>
    <row r="130" spans="1:8" ht="12.75">
      <c r="A130" s="91">
        <v>269</v>
      </c>
      <c r="B130" s="102"/>
      <c r="C130" s="109">
        <f t="shared" si="8"/>
        <v>52.5</v>
      </c>
      <c r="D130" s="94"/>
      <c r="E130" s="95">
        <v>10920</v>
      </c>
      <c r="F130" s="100">
        <f t="shared" si="6"/>
        <v>3420</v>
      </c>
      <c r="G130" s="96">
        <f t="shared" si="7"/>
        <v>2496</v>
      </c>
      <c r="H130" s="95"/>
    </row>
    <row r="131" spans="1:8" ht="12.75">
      <c r="A131" s="91">
        <v>270</v>
      </c>
      <c r="B131" s="102"/>
      <c r="C131" s="109">
        <f t="shared" si="8"/>
        <v>52.55</v>
      </c>
      <c r="D131" s="94"/>
      <c r="E131" s="95">
        <v>10920</v>
      </c>
      <c r="F131" s="100">
        <f t="shared" si="6"/>
        <v>3416</v>
      </c>
      <c r="G131" s="96">
        <f t="shared" si="7"/>
        <v>2494</v>
      </c>
      <c r="H131" s="95"/>
    </row>
    <row r="132" spans="1:8" ht="12.75">
      <c r="A132" s="91">
        <v>271</v>
      </c>
      <c r="B132" s="102"/>
      <c r="C132" s="109">
        <f t="shared" si="8"/>
        <v>52.61</v>
      </c>
      <c r="D132" s="94"/>
      <c r="E132" s="95">
        <v>10920</v>
      </c>
      <c r="F132" s="100">
        <f t="shared" si="6"/>
        <v>3412</v>
      </c>
      <c r="G132" s="96">
        <f t="shared" si="7"/>
        <v>2491</v>
      </c>
      <c r="H132" s="95"/>
    </row>
    <row r="133" spans="1:8" ht="12.75">
      <c r="A133" s="91">
        <v>272</v>
      </c>
      <c r="B133" s="102"/>
      <c r="C133" s="109">
        <f t="shared" si="8"/>
        <v>52.66</v>
      </c>
      <c r="D133" s="94"/>
      <c r="E133" s="95">
        <v>10920</v>
      </c>
      <c r="F133" s="100">
        <f t="shared" si="6"/>
        <v>3409</v>
      </c>
      <c r="G133" s="96">
        <f t="shared" si="7"/>
        <v>2488</v>
      </c>
      <c r="H133" s="95"/>
    </row>
    <row r="134" spans="1:8" ht="12.75">
      <c r="A134" s="91">
        <v>273</v>
      </c>
      <c r="B134" s="102"/>
      <c r="C134" s="109">
        <f t="shared" si="8"/>
        <v>52.71</v>
      </c>
      <c r="D134" s="94"/>
      <c r="E134" s="95">
        <v>10920</v>
      </c>
      <c r="F134" s="100">
        <f t="shared" si="6"/>
        <v>3406</v>
      </c>
      <c r="G134" s="96">
        <f t="shared" si="7"/>
        <v>2486</v>
      </c>
      <c r="H134" s="95"/>
    </row>
    <row r="135" spans="1:8" ht="12.75">
      <c r="A135" s="91">
        <v>274</v>
      </c>
      <c r="B135" s="102"/>
      <c r="C135" s="109">
        <f t="shared" si="8"/>
        <v>52.76</v>
      </c>
      <c r="D135" s="94"/>
      <c r="E135" s="95">
        <v>10920</v>
      </c>
      <c r="F135" s="100">
        <f t="shared" si="6"/>
        <v>3403</v>
      </c>
      <c r="G135" s="96">
        <f t="shared" si="7"/>
        <v>2484</v>
      </c>
      <c r="H135" s="95"/>
    </row>
    <row r="136" spans="1:8" ht="12.75">
      <c r="A136" s="91">
        <v>275</v>
      </c>
      <c r="B136" s="102"/>
      <c r="C136" s="109">
        <f t="shared" si="8"/>
        <v>52.81</v>
      </c>
      <c r="D136" s="94"/>
      <c r="E136" s="95">
        <v>10920</v>
      </c>
      <c r="F136" s="100">
        <f t="shared" si="6"/>
        <v>3399</v>
      </c>
      <c r="G136" s="96">
        <f t="shared" si="7"/>
        <v>2481</v>
      </c>
      <c r="H136" s="95"/>
    </row>
    <row r="137" spans="1:8" ht="12.75">
      <c r="A137" s="91">
        <v>276</v>
      </c>
      <c r="B137" s="102"/>
      <c r="C137" s="109">
        <f t="shared" si="8"/>
        <v>52.86</v>
      </c>
      <c r="D137" s="94"/>
      <c r="E137" s="95">
        <v>10920</v>
      </c>
      <c r="F137" s="100">
        <f t="shared" si="6"/>
        <v>3396</v>
      </c>
      <c r="G137" s="96">
        <f t="shared" si="7"/>
        <v>2479</v>
      </c>
      <c r="H137" s="95"/>
    </row>
    <row r="138" spans="1:8" ht="12.75">
      <c r="A138" s="91">
        <v>277</v>
      </c>
      <c r="B138" s="102"/>
      <c r="C138" s="109">
        <f t="shared" si="8"/>
        <v>52.91</v>
      </c>
      <c r="D138" s="94"/>
      <c r="E138" s="95">
        <v>10920</v>
      </c>
      <c r="F138" s="100">
        <f t="shared" si="6"/>
        <v>3393</v>
      </c>
      <c r="G138" s="96">
        <f t="shared" si="7"/>
        <v>2477</v>
      </c>
      <c r="H138" s="95"/>
    </row>
    <row r="139" spans="1:8" ht="12.75">
      <c r="A139" s="91">
        <v>278</v>
      </c>
      <c r="B139" s="102"/>
      <c r="C139" s="109">
        <f t="shared" si="8"/>
        <v>52.96</v>
      </c>
      <c r="D139" s="94"/>
      <c r="E139" s="95">
        <v>10920</v>
      </c>
      <c r="F139" s="100">
        <f t="shared" si="6"/>
        <v>3390</v>
      </c>
      <c r="G139" s="96">
        <f t="shared" si="7"/>
        <v>2474</v>
      </c>
      <c r="H139" s="95"/>
    </row>
    <row r="140" spans="1:8" ht="12.75">
      <c r="A140" s="91">
        <v>279</v>
      </c>
      <c r="B140" s="102"/>
      <c r="C140" s="109">
        <f t="shared" si="8"/>
        <v>53.01</v>
      </c>
      <c r="D140" s="94"/>
      <c r="E140" s="95">
        <v>10920</v>
      </c>
      <c r="F140" s="100">
        <f t="shared" si="6"/>
        <v>3387</v>
      </c>
      <c r="G140" s="96">
        <f t="shared" si="7"/>
        <v>2472</v>
      </c>
      <c r="H140" s="95"/>
    </row>
    <row r="141" spans="1:8" ht="12.75">
      <c r="A141" s="91">
        <v>280</v>
      </c>
      <c r="B141" s="102"/>
      <c r="C141" s="109">
        <f t="shared" si="8"/>
        <v>53.06</v>
      </c>
      <c r="D141" s="94"/>
      <c r="E141" s="95">
        <v>10920</v>
      </c>
      <c r="F141" s="100">
        <f t="shared" si="6"/>
        <v>3383</v>
      </c>
      <c r="G141" s="96">
        <f t="shared" si="7"/>
        <v>2470</v>
      </c>
      <c r="H141" s="95"/>
    </row>
    <row r="142" spans="1:8" ht="12.75">
      <c r="A142" s="91">
        <v>281</v>
      </c>
      <c r="B142" s="102"/>
      <c r="C142" s="109">
        <f t="shared" si="8"/>
        <v>53.11</v>
      </c>
      <c r="D142" s="94"/>
      <c r="E142" s="95">
        <v>10920</v>
      </c>
      <c r="F142" s="100">
        <f t="shared" si="6"/>
        <v>3380</v>
      </c>
      <c r="G142" s="96">
        <f t="shared" si="7"/>
        <v>2467</v>
      </c>
      <c r="H142" s="95"/>
    </row>
    <row r="143" spans="1:8" ht="12.75">
      <c r="A143" s="91">
        <v>282</v>
      </c>
      <c r="B143" s="102"/>
      <c r="C143" s="109">
        <f t="shared" si="8"/>
        <v>53.16</v>
      </c>
      <c r="D143" s="94"/>
      <c r="E143" s="95">
        <v>10920</v>
      </c>
      <c r="F143" s="100">
        <f t="shared" si="6"/>
        <v>3377</v>
      </c>
      <c r="G143" s="96">
        <f t="shared" si="7"/>
        <v>2465</v>
      </c>
      <c r="H143" s="95"/>
    </row>
    <row r="144" spans="1:8" ht="12.75">
      <c r="A144" s="91">
        <v>283</v>
      </c>
      <c r="B144" s="102"/>
      <c r="C144" s="109">
        <f t="shared" si="8"/>
        <v>53.21</v>
      </c>
      <c r="D144" s="94"/>
      <c r="E144" s="95">
        <v>10920</v>
      </c>
      <c r="F144" s="100">
        <f t="shared" si="6"/>
        <v>3374</v>
      </c>
      <c r="G144" s="96">
        <f t="shared" si="7"/>
        <v>2463</v>
      </c>
      <c r="H144" s="95"/>
    </row>
    <row r="145" spans="1:8" ht="12.75">
      <c r="A145" s="91">
        <v>284</v>
      </c>
      <c r="B145" s="102"/>
      <c r="C145" s="109">
        <f t="shared" si="8"/>
        <v>53.27</v>
      </c>
      <c r="D145" s="94"/>
      <c r="E145" s="95">
        <v>10920</v>
      </c>
      <c r="F145" s="100">
        <f t="shared" si="6"/>
        <v>3370</v>
      </c>
      <c r="G145" s="96">
        <f t="shared" si="7"/>
        <v>2460</v>
      </c>
      <c r="H145" s="95"/>
    </row>
    <row r="146" spans="1:8" ht="12.75">
      <c r="A146" s="91">
        <v>285</v>
      </c>
      <c r="B146" s="102"/>
      <c r="C146" s="109">
        <f t="shared" si="8"/>
        <v>53.32</v>
      </c>
      <c r="D146" s="94"/>
      <c r="E146" s="95">
        <v>10920</v>
      </c>
      <c r="F146" s="100">
        <f t="shared" si="6"/>
        <v>3367</v>
      </c>
      <c r="G146" s="96">
        <f t="shared" si="7"/>
        <v>2458</v>
      </c>
      <c r="H146" s="95"/>
    </row>
    <row r="147" spans="1:8" ht="12.75">
      <c r="A147" s="91">
        <v>286</v>
      </c>
      <c r="B147" s="102"/>
      <c r="C147" s="109">
        <f t="shared" si="8"/>
        <v>53.37</v>
      </c>
      <c r="D147" s="94"/>
      <c r="E147" s="95">
        <v>10920</v>
      </c>
      <c r="F147" s="100">
        <f t="shared" si="6"/>
        <v>3364</v>
      </c>
      <c r="G147" s="96">
        <f t="shared" si="7"/>
        <v>2455</v>
      </c>
      <c r="H147" s="95"/>
    </row>
    <row r="148" spans="1:8" ht="12.75">
      <c r="A148" s="91">
        <v>287</v>
      </c>
      <c r="B148" s="102"/>
      <c r="C148" s="109">
        <f t="shared" si="8"/>
        <v>53.41</v>
      </c>
      <c r="D148" s="94"/>
      <c r="E148" s="95">
        <v>10920</v>
      </c>
      <c r="F148" s="100">
        <f t="shared" si="6"/>
        <v>3361</v>
      </c>
      <c r="G148" s="96">
        <f t="shared" si="7"/>
        <v>2453</v>
      </c>
      <c r="H148" s="95"/>
    </row>
    <row r="149" spans="1:8" ht="12.75">
      <c r="A149" s="91">
        <v>288</v>
      </c>
      <c r="B149" s="102"/>
      <c r="C149" s="109">
        <f t="shared" si="8"/>
        <v>53.46</v>
      </c>
      <c r="D149" s="94"/>
      <c r="E149" s="95">
        <v>10920</v>
      </c>
      <c r="F149" s="100">
        <f t="shared" si="6"/>
        <v>3358</v>
      </c>
      <c r="G149" s="96">
        <f t="shared" si="7"/>
        <v>2451</v>
      </c>
      <c r="H149" s="95"/>
    </row>
    <row r="150" spans="1:8" ht="12.75">
      <c r="A150" s="91">
        <v>289</v>
      </c>
      <c r="B150" s="102"/>
      <c r="C150" s="109">
        <f t="shared" si="8"/>
        <v>53.51</v>
      </c>
      <c r="D150" s="94"/>
      <c r="E150" s="95">
        <v>10920</v>
      </c>
      <c r="F150" s="100">
        <f t="shared" si="6"/>
        <v>3355</v>
      </c>
      <c r="G150" s="96">
        <f t="shared" si="7"/>
        <v>2449</v>
      </c>
      <c r="H150" s="95"/>
    </row>
    <row r="151" spans="1:8" ht="12.75">
      <c r="A151" s="91">
        <v>290</v>
      </c>
      <c r="B151" s="102"/>
      <c r="C151" s="109">
        <f t="shared" si="8"/>
        <v>53.56</v>
      </c>
      <c r="D151" s="94"/>
      <c r="E151" s="95">
        <v>10920</v>
      </c>
      <c r="F151" s="100">
        <f t="shared" si="6"/>
        <v>3352</v>
      </c>
      <c r="G151" s="96">
        <f t="shared" si="7"/>
        <v>2447</v>
      </c>
      <c r="H151" s="95"/>
    </row>
    <row r="152" spans="1:8" ht="12.75">
      <c r="A152" s="91">
        <v>291</v>
      </c>
      <c r="B152" s="102"/>
      <c r="C152" s="109">
        <f t="shared" si="8"/>
        <v>53.61</v>
      </c>
      <c r="D152" s="94"/>
      <c r="E152" s="95">
        <v>10920</v>
      </c>
      <c r="F152" s="100">
        <f t="shared" si="6"/>
        <v>3349</v>
      </c>
      <c r="G152" s="96">
        <f t="shared" si="7"/>
        <v>2444</v>
      </c>
      <c r="H152" s="95"/>
    </row>
    <row r="153" spans="1:8" ht="12.75">
      <c r="A153" s="91">
        <v>292</v>
      </c>
      <c r="B153" s="102"/>
      <c r="C153" s="109">
        <f t="shared" si="8"/>
        <v>53.66</v>
      </c>
      <c r="D153" s="94"/>
      <c r="E153" s="95">
        <v>10920</v>
      </c>
      <c r="F153" s="100">
        <f t="shared" si="6"/>
        <v>3346</v>
      </c>
      <c r="G153" s="96">
        <f t="shared" si="7"/>
        <v>2442</v>
      </c>
      <c r="H153" s="95"/>
    </row>
    <row r="154" spans="1:8" ht="12.75">
      <c r="A154" s="91">
        <v>293</v>
      </c>
      <c r="B154" s="102"/>
      <c r="C154" s="109">
        <f t="shared" si="8"/>
        <v>53.71</v>
      </c>
      <c r="D154" s="94"/>
      <c r="E154" s="95">
        <v>10920</v>
      </c>
      <c r="F154" s="100">
        <f t="shared" si="6"/>
        <v>3342</v>
      </c>
      <c r="G154" s="96">
        <f t="shared" si="7"/>
        <v>2440</v>
      </c>
      <c r="H154" s="95"/>
    </row>
    <row r="155" spans="1:8" ht="12.75">
      <c r="A155" s="91">
        <v>294</v>
      </c>
      <c r="B155" s="102"/>
      <c r="C155" s="109">
        <f t="shared" si="8"/>
        <v>53.76</v>
      </c>
      <c r="D155" s="94"/>
      <c r="E155" s="95">
        <v>10920</v>
      </c>
      <c r="F155" s="100">
        <f t="shared" si="6"/>
        <v>3339</v>
      </c>
      <c r="G155" s="96">
        <f t="shared" si="7"/>
        <v>2438</v>
      </c>
      <c r="H155" s="95"/>
    </row>
    <row r="156" spans="1:8" ht="12.75">
      <c r="A156" s="91">
        <v>295</v>
      </c>
      <c r="B156" s="102"/>
      <c r="C156" s="109">
        <f t="shared" si="8"/>
        <v>53.81</v>
      </c>
      <c r="D156" s="94"/>
      <c r="E156" s="95">
        <v>10920</v>
      </c>
      <c r="F156" s="100">
        <f t="shared" si="6"/>
        <v>3336</v>
      </c>
      <c r="G156" s="96">
        <f t="shared" si="7"/>
        <v>2435</v>
      </c>
      <c r="H156" s="95"/>
    </row>
    <row r="157" spans="1:8" ht="12.75">
      <c r="A157" s="91">
        <v>296</v>
      </c>
      <c r="B157" s="102"/>
      <c r="C157" s="109">
        <f t="shared" si="8"/>
        <v>53.86</v>
      </c>
      <c r="D157" s="94"/>
      <c r="E157" s="95">
        <v>10920</v>
      </c>
      <c r="F157" s="100">
        <f t="shared" si="6"/>
        <v>3333</v>
      </c>
      <c r="G157" s="96">
        <f t="shared" si="7"/>
        <v>2433</v>
      </c>
      <c r="H157" s="95"/>
    </row>
    <row r="158" spans="1:8" ht="12.75">
      <c r="A158" s="91">
        <v>297</v>
      </c>
      <c r="B158" s="102"/>
      <c r="C158" s="109">
        <f t="shared" si="8"/>
        <v>53.91</v>
      </c>
      <c r="D158" s="94"/>
      <c r="E158" s="95">
        <v>10920</v>
      </c>
      <c r="F158" s="100">
        <f t="shared" si="6"/>
        <v>3330</v>
      </c>
      <c r="G158" s="96">
        <f t="shared" si="7"/>
        <v>2431</v>
      </c>
      <c r="H158" s="95"/>
    </row>
    <row r="159" spans="1:8" ht="12.75">
      <c r="A159" s="91">
        <v>298</v>
      </c>
      <c r="B159" s="102"/>
      <c r="C159" s="109">
        <f t="shared" si="8"/>
        <v>53.96</v>
      </c>
      <c r="D159" s="94"/>
      <c r="E159" s="95">
        <v>10920</v>
      </c>
      <c r="F159" s="100">
        <f t="shared" si="6"/>
        <v>3327</v>
      </c>
      <c r="G159" s="96">
        <f t="shared" si="7"/>
        <v>2428</v>
      </c>
      <c r="H159" s="95"/>
    </row>
    <row r="160" spans="1:8" ht="12.75">
      <c r="A160" s="91">
        <v>299</v>
      </c>
      <c r="B160" s="102"/>
      <c r="C160" s="109">
        <f t="shared" si="8"/>
        <v>54.01</v>
      </c>
      <c r="D160" s="94"/>
      <c r="E160" s="95">
        <v>10920</v>
      </c>
      <c r="F160" s="100">
        <f t="shared" si="6"/>
        <v>3324</v>
      </c>
      <c r="G160" s="96">
        <f t="shared" si="7"/>
        <v>2426</v>
      </c>
      <c r="H160" s="95"/>
    </row>
    <row r="161" spans="1:8" ht="12.75">
      <c r="A161" s="91">
        <v>300</v>
      </c>
      <c r="B161" s="102"/>
      <c r="C161" s="109">
        <f t="shared" si="8"/>
        <v>54.06</v>
      </c>
      <c r="D161" s="94"/>
      <c r="E161" s="95">
        <v>10920</v>
      </c>
      <c r="F161" s="100">
        <f t="shared" si="6"/>
        <v>3321</v>
      </c>
      <c r="G161" s="96">
        <f t="shared" si="7"/>
        <v>2424</v>
      </c>
      <c r="H161" s="95"/>
    </row>
    <row r="162" spans="1:8" ht="12.75">
      <c r="A162" s="91">
        <v>301</v>
      </c>
      <c r="B162" s="102"/>
      <c r="C162" s="109">
        <f t="shared" si="8"/>
        <v>54.1</v>
      </c>
      <c r="D162" s="94"/>
      <c r="E162" s="95">
        <v>10920</v>
      </c>
      <c r="F162" s="100">
        <f t="shared" si="6"/>
        <v>3318</v>
      </c>
      <c r="G162" s="96">
        <f t="shared" si="7"/>
        <v>2422</v>
      </c>
      <c r="H162" s="95"/>
    </row>
    <row r="163" spans="1:8" ht="12.75">
      <c r="A163" s="91">
        <v>302</v>
      </c>
      <c r="B163" s="102"/>
      <c r="C163" s="109">
        <f t="shared" si="8"/>
        <v>54.15</v>
      </c>
      <c r="D163" s="94"/>
      <c r="E163" s="95">
        <v>10920</v>
      </c>
      <c r="F163" s="100">
        <f t="shared" si="6"/>
        <v>3315</v>
      </c>
      <c r="G163" s="96">
        <f t="shared" si="7"/>
        <v>2420</v>
      </c>
      <c r="H163" s="95"/>
    </row>
    <row r="164" spans="1:8" ht="12.75">
      <c r="A164" s="91">
        <v>303</v>
      </c>
      <c r="B164" s="102"/>
      <c r="C164" s="109">
        <f t="shared" si="8"/>
        <v>54.2</v>
      </c>
      <c r="D164" s="94"/>
      <c r="E164" s="95">
        <v>10920</v>
      </c>
      <c r="F164" s="100">
        <f t="shared" si="6"/>
        <v>3312</v>
      </c>
      <c r="G164" s="96">
        <f t="shared" si="7"/>
        <v>2418</v>
      </c>
      <c r="H164" s="95"/>
    </row>
    <row r="165" spans="1:8" ht="12.75">
      <c r="A165" s="91">
        <v>304</v>
      </c>
      <c r="B165" s="102"/>
      <c r="C165" s="109">
        <f t="shared" si="8"/>
        <v>54.25</v>
      </c>
      <c r="D165" s="94"/>
      <c r="E165" s="95">
        <v>10920</v>
      </c>
      <c r="F165" s="100">
        <f t="shared" si="6"/>
        <v>3309</v>
      </c>
      <c r="G165" s="96">
        <f t="shared" si="7"/>
        <v>2415</v>
      </c>
      <c r="H165" s="95"/>
    </row>
    <row r="166" spans="1:8" ht="12.75">
      <c r="A166" s="91">
        <v>305</v>
      </c>
      <c r="B166" s="102"/>
      <c r="C166" s="109">
        <f t="shared" si="8"/>
        <v>54.3</v>
      </c>
      <c r="D166" s="94"/>
      <c r="E166" s="95">
        <v>10920</v>
      </c>
      <c r="F166" s="100">
        <f t="shared" si="6"/>
        <v>3306</v>
      </c>
      <c r="G166" s="96">
        <f t="shared" si="7"/>
        <v>2413</v>
      </c>
      <c r="H166" s="95"/>
    </row>
    <row r="167" spans="1:8" ht="12.75">
      <c r="A167" s="91">
        <v>306</v>
      </c>
      <c r="B167" s="102"/>
      <c r="C167" s="109">
        <f t="shared" si="8"/>
        <v>54.35</v>
      </c>
      <c r="D167" s="94"/>
      <c r="E167" s="95">
        <v>10920</v>
      </c>
      <c r="F167" s="100">
        <f t="shared" si="6"/>
        <v>3303</v>
      </c>
      <c r="G167" s="96">
        <f t="shared" si="7"/>
        <v>2411</v>
      </c>
      <c r="H167" s="95"/>
    </row>
    <row r="168" spans="1:8" ht="12.75">
      <c r="A168" s="91">
        <v>307</v>
      </c>
      <c r="B168" s="102"/>
      <c r="C168" s="109">
        <f t="shared" si="8"/>
        <v>54.39</v>
      </c>
      <c r="D168" s="94"/>
      <c r="E168" s="95">
        <v>10920</v>
      </c>
      <c r="F168" s="100">
        <f aca="true" t="shared" si="9" ref="F168:F231">ROUND(12*1.37*(1/C168*E168)+H168,0)</f>
        <v>3301</v>
      </c>
      <c r="G168" s="96">
        <f aca="true" t="shared" si="10" ref="G168:G231">ROUND(12*(1/C168*E168),0)</f>
        <v>2409</v>
      </c>
      <c r="H168" s="95"/>
    </row>
    <row r="169" spans="1:8" ht="12.75">
      <c r="A169" s="91">
        <v>308</v>
      </c>
      <c r="B169" s="102"/>
      <c r="C169" s="109">
        <f aca="true" t="shared" si="11" ref="C169:C232">ROUND((-0.0000491*POWER(A169,2)+0.0818939*A169+38.1)*0.928,2)</f>
        <v>54.44</v>
      </c>
      <c r="D169" s="94"/>
      <c r="E169" s="95">
        <v>10920</v>
      </c>
      <c r="F169" s="100">
        <f t="shared" si="9"/>
        <v>3298</v>
      </c>
      <c r="G169" s="96">
        <f t="shared" si="10"/>
        <v>2407</v>
      </c>
      <c r="H169" s="95"/>
    </row>
    <row r="170" spans="1:8" ht="12.75">
      <c r="A170" s="91">
        <v>309</v>
      </c>
      <c r="B170" s="102"/>
      <c r="C170" s="109">
        <f t="shared" si="11"/>
        <v>54.49</v>
      </c>
      <c r="D170" s="94"/>
      <c r="E170" s="95">
        <v>10920</v>
      </c>
      <c r="F170" s="100">
        <f t="shared" si="9"/>
        <v>3295</v>
      </c>
      <c r="G170" s="96">
        <f t="shared" si="10"/>
        <v>2405</v>
      </c>
      <c r="H170" s="95"/>
    </row>
    <row r="171" spans="1:8" ht="12.75">
      <c r="A171" s="91">
        <v>310</v>
      </c>
      <c r="B171" s="102"/>
      <c r="C171" s="109">
        <f t="shared" si="11"/>
        <v>54.54</v>
      </c>
      <c r="D171" s="94"/>
      <c r="E171" s="95">
        <v>10920</v>
      </c>
      <c r="F171" s="100">
        <f t="shared" si="9"/>
        <v>3292</v>
      </c>
      <c r="G171" s="96">
        <f t="shared" si="10"/>
        <v>2403</v>
      </c>
      <c r="H171" s="95"/>
    </row>
    <row r="172" spans="1:8" ht="12.75">
      <c r="A172" s="91">
        <v>311</v>
      </c>
      <c r="B172" s="102"/>
      <c r="C172" s="109">
        <f t="shared" si="11"/>
        <v>54.58</v>
      </c>
      <c r="D172" s="94"/>
      <c r="E172" s="95">
        <v>10920</v>
      </c>
      <c r="F172" s="100">
        <f t="shared" si="9"/>
        <v>3289</v>
      </c>
      <c r="G172" s="96">
        <f t="shared" si="10"/>
        <v>2401</v>
      </c>
      <c r="H172" s="95"/>
    </row>
    <row r="173" spans="1:8" ht="12.75">
      <c r="A173" s="91">
        <v>312</v>
      </c>
      <c r="B173" s="102"/>
      <c r="C173" s="109">
        <f t="shared" si="11"/>
        <v>54.63</v>
      </c>
      <c r="D173" s="94"/>
      <c r="E173" s="95">
        <v>10920</v>
      </c>
      <c r="F173" s="100">
        <f t="shared" si="9"/>
        <v>3286</v>
      </c>
      <c r="G173" s="96">
        <f t="shared" si="10"/>
        <v>2399</v>
      </c>
      <c r="H173" s="95"/>
    </row>
    <row r="174" spans="1:8" ht="12.75">
      <c r="A174" s="91">
        <v>313</v>
      </c>
      <c r="B174" s="102"/>
      <c r="C174" s="109">
        <f t="shared" si="11"/>
        <v>54.68</v>
      </c>
      <c r="D174" s="94"/>
      <c r="E174" s="95">
        <v>10920</v>
      </c>
      <c r="F174" s="100">
        <f t="shared" si="9"/>
        <v>3283</v>
      </c>
      <c r="G174" s="96">
        <f t="shared" si="10"/>
        <v>2396</v>
      </c>
      <c r="H174" s="95"/>
    </row>
    <row r="175" spans="1:8" ht="12.75">
      <c r="A175" s="91">
        <v>314</v>
      </c>
      <c r="B175" s="102"/>
      <c r="C175" s="109">
        <f t="shared" si="11"/>
        <v>54.73</v>
      </c>
      <c r="D175" s="94"/>
      <c r="E175" s="95">
        <v>10920</v>
      </c>
      <c r="F175" s="100">
        <f t="shared" si="9"/>
        <v>3280</v>
      </c>
      <c r="G175" s="96">
        <f t="shared" si="10"/>
        <v>2394</v>
      </c>
      <c r="H175" s="95"/>
    </row>
    <row r="176" spans="1:8" ht="12.75">
      <c r="A176" s="91">
        <v>315</v>
      </c>
      <c r="B176" s="102"/>
      <c r="C176" s="109">
        <f t="shared" si="11"/>
        <v>54.77</v>
      </c>
      <c r="D176" s="94"/>
      <c r="E176" s="95">
        <v>10920</v>
      </c>
      <c r="F176" s="100">
        <f t="shared" si="9"/>
        <v>3278</v>
      </c>
      <c r="G176" s="96">
        <f t="shared" si="10"/>
        <v>2393</v>
      </c>
      <c r="H176" s="95"/>
    </row>
    <row r="177" spans="1:8" ht="12.75">
      <c r="A177" s="91">
        <v>316</v>
      </c>
      <c r="B177" s="102"/>
      <c r="C177" s="109">
        <f t="shared" si="11"/>
        <v>54.82</v>
      </c>
      <c r="D177" s="94"/>
      <c r="E177" s="95">
        <v>10920</v>
      </c>
      <c r="F177" s="100">
        <f t="shared" si="9"/>
        <v>3275</v>
      </c>
      <c r="G177" s="96">
        <f t="shared" si="10"/>
        <v>2390</v>
      </c>
      <c r="H177" s="95"/>
    </row>
    <row r="178" spans="1:8" ht="12.75">
      <c r="A178" s="91">
        <v>317</v>
      </c>
      <c r="B178" s="102"/>
      <c r="C178" s="109">
        <f t="shared" si="11"/>
        <v>54.87</v>
      </c>
      <c r="D178" s="94"/>
      <c r="E178" s="95">
        <v>10920</v>
      </c>
      <c r="F178" s="100">
        <f t="shared" si="9"/>
        <v>3272</v>
      </c>
      <c r="G178" s="96">
        <f t="shared" si="10"/>
        <v>2388</v>
      </c>
      <c r="H178" s="95"/>
    </row>
    <row r="179" spans="1:8" ht="12.75">
      <c r="A179" s="91">
        <v>318</v>
      </c>
      <c r="B179" s="102"/>
      <c r="C179" s="109">
        <f t="shared" si="11"/>
        <v>54.92</v>
      </c>
      <c r="D179" s="94"/>
      <c r="E179" s="95">
        <v>10920</v>
      </c>
      <c r="F179" s="100">
        <f t="shared" si="9"/>
        <v>3269</v>
      </c>
      <c r="G179" s="96">
        <f t="shared" si="10"/>
        <v>2386</v>
      </c>
      <c r="H179" s="95"/>
    </row>
    <row r="180" spans="1:8" ht="12.75">
      <c r="A180" s="91">
        <v>319</v>
      </c>
      <c r="B180" s="102"/>
      <c r="C180" s="109">
        <f t="shared" si="11"/>
        <v>54.96</v>
      </c>
      <c r="D180" s="94"/>
      <c r="E180" s="95">
        <v>10920</v>
      </c>
      <c r="F180" s="100">
        <f t="shared" si="9"/>
        <v>3266</v>
      </c>
      <c r="G180" s="96">
        <f t="shared" si="10"/>
        <v>2384</v>
      </c>
      <c r="H180" s="95"/>
    </row>
    <row r="181" spans="1:8" ht="12.75">
      <c r="A181" s="91">
        <v>320</v>
      </c>
      <c r="B181" s="102"/>
      <c r="C181" s="109">
        <f t="shared" si="11"/>
        <v>55.01</v>
      </c>
      <c r="D181" s="94"/>
      <c r="E181" s="95">
        <v>10920</v>
      </c>
      <c r="F181" s="100">
        <f t="shared" si="9"/>
        <v>3263</v>
      </c>
      <c r="G181" s="96">
        <f t="shared" si="10"/>
        <v>2382</v>
      </c>
      <c r="H181" s="95"/>
    </row>
    <row r="182" spans="1:8" ht="12.75">
      <c r="A182" s="91">
        <v>321</v>
      </c>
      <c r="B182" s="102"/>
      <c r="C182" s="109">
        <f t="shared" si="11"/>
        <v>55.06</v>
      </c>
      <c r="D182" s="94"/>
      <c r="E182" s="95">
        <v>10920</v>
      </c>
      <c r="F182" s="100">
        <f t="shared" si="9"/>
        <v>3261</v>
      </c>
      <c r="G182" s="96">
        <f t="shared" si="10"/>
        <v>2380</v>
      </c>
      <c r="H182" s="95"/>
    </row>
    <row r="183" spans="1:8" ht="12.75">
      <c r="A183" s="91">
        <v>322</v>
      </c>
      <c r="B183" s="102"/>
      <c r="C183" s="109">
        <f t="shared" si="11"/>
        <v>55.1</v>
      </c>
      <c r="D183" s="94"/>
      <c r="E183" s="95">
        <v>10920</v>
      </c>
      <c r="F183" s="100">
        <f t="shared" si="9"/>
        <v>3258</v>
      </c>
      <c r="G183" s="96">
        <f t="shared" si="10"/>
        <v>2378</v>
      </c>
      <c r="H183" s="95"/>
    </row>
    <row r="184" spans="1:8" ht="12.75">
      <c r="A184" s="91">
        <v>323</v>
      </c>
      <c r="B184" s="102"/>
      <c r="C184" s="109">
        <f t="shared" si="11"/>
        <v>55.15</v>
      </c>
      <c r="D184" s="94"/>
      <c r="E184" s="95">
        <v>10920</v>
      </c>
      <c r="F184" s="100">
        <f t="shared" si="9"/>
        <v>3255</v>
      </c>
      <c r="G184" s="96">
        <f t="shared" si="10"/>
        <v>2376</v>
      </c>
      <c r="H184" s="95"/>
    </row>
    <row r="185" spans="1:8" ht="12.75">
      <c r="A185" s="91">
        <v>324</v>
      </c>
      <c r="B185" s="102"/>
      <c r="C185" s="109">
        <f t="shared" si="11"/>
        <v>55.2</v>
      </c>
      <c r="D185" s="94"/>
      <c r="E185" s="95">
        <v>10920</v>
      </c>
      <c r="F185" s="100">
        <f t="shared" si="9"/>
        <v>3252</v>
      </c>
      <c r="G185" s="96">
        <f t="shared" si="10"/>
        <v>2374</v>
      </c>
      <c r="H185" s="95"/>
    </row>
    <row r="186" spans="1:8" ht="12.75">
      <c r="A186" s="91">
        <v>325</v>
      </c>
      <c r="B186" s="102"/>
      <c r="C186" s="109">
        <f t="shared" si="11"/>
        <v>55.24</v>
      </c>
      <c r="D186" s="94"/>
      <c r="E186" s="95">
        <v>10920</v>
      </c>
      <c r="F186" s="100">
        <f t="shared" si="9"/>
        <v>3250</v>
      </c>
      <c r="G186" s="96">
        <f t="shared" si="10"/>
        <v>2372</v>
      </c>
      <c r="H186" s="95"/>
    </row>
    <row r="187" spans="1:8" ht="12.75">
      <c r="A187" s="91">
        <v>326</v>
      </c>
      <c r="B187" s="102"/>
      <c r="C187" s="109">
        <f t="shared" si="11"/>
        <v>55.29</v>
      </c>
      <c r="D187" s="94"/>
      <c r="E187" s="95">
        <v>10920</v>
      </c>
      <c r="F187" s="100">
        <f t="shared" si="9"/>
        <v>3247</v>
      </c>
      <c r="G187" s="96">
        <f t="shared" si="10"/>
        <v>2370</v>
      </c>
      <c r="H187" s="95"/>
    </row>
    <row r="188" spans="1:8" ht="12.75">
      <c r="A188" s="91">
        <v>327</v>
      </c>
      <c r="B188" s="102"/>
      <c r="C188" s="109">
        <f t="shared" si="11"/>
        <v>55.34</v>
      </c>
      <c r="D188" s="94"/>
      <c r="E188" s="95">
        <v>10920</v>
      </c>
      <c r="F188" s="100">
        <f t="shared" si="9"/>
        <v>3244</v>
      </c>
      <c r="G188" s="96">
        <f t="shared" si="10"/>
        <v>2368</v>
      </c>
      <c r="H188" s="95"/>
    </row>
    <row r="189" spans="1:8" ht="12.75">
      <c r="A189" s="91">
        <v>328</v>
      </c>
      <c r="B189" s="102"/>
      <c r="C189" s="109">
        <f t="shared" si="11"/>
        <v>55.38</v>
      </c>
      <c r="D189" s="94"/>
      <c r="E189" s="95">
        <v>10920</v>
      </c>
      <c r="F189" s="100">
        <f t="shared" si="9"/>
        <v>3242</v>
      </c>
      <c r="G189" s="96">
        <f t="shared" si="10"/>
        <v>2366</v>
      </c>
      <c r="H189" s="95"/>
    </row>
    <row r="190" spans="1:8" ht="12.75">
      <c r="A190" s="91">
        <v>329</v>
      </c>
      <c r="B190" s="102"/>
      <c r="C190" s="109">
        <f t="shared" si="11"/>
        <v>55.43</v>
      </c>
      <c r="D190" s="94"/>
      <c r="E190" s="95">
        <v>10920</v>
      </c>
      <c r="F190" s="100">
        <f t="shared" si="9"/>
        <v>3239</v>
      </c>
      <c r="G190" s="96">
        <f t="shared" si="10"/>
        <v>2364</v>
      </c>
      <c r="H190" s="95"/>
    </row>
    <row r="191" spans="1:8" ht="12.75">
      <c r="A191" s="91">
        <v>330</v>
      </c>
      <c r="B191" s="102"/>
      <c r="C191" s="109">
        <f t="shared" si="11"/>
        <v>55.47</v>
      </c>
      <c r="D191" s="94"/>
      <c r="E191" s="95">
        <v>10920</v>
      </c>
      <c r="F191" s="100">
        <f t="shared" si="9"/>
        <v>3236</v>
      </c>
      <c r="G191" s="96">
        <f t="shared" si="10"/>
        <v>2362</v>
      </c>
      <c r="H191" s="95"/>
    </row>
    <row r="192" spans="1:8" ht="12.75">
      <c r="A192" s="91">
        <v>331</v>
      </c>
      <c r="B192" s="102"/>
      <c r="C192" s="109">
        <f t="shared" si="11"/>
        <v>55.52</v>
      </c>
      <c r="D192" s="94"/>
      <c r="E192" s="95">
        <v>10920</v>
      </c>
      <c r="F192" s="100">
        <f t="shared" si="9"/>
        <v>3234</v>
      </c>
      <c r="G192" s="96">
        <f t="shared" si="10"/>
        <v>2360</v>
      </c>
      <c r="H192" s="95"/>
    </row>
    <row r="193" spans="1:8" ht="12.75">
      <c r="A193" s="91">
        <v>332</v>
      </c>
      <c r="B193" s="102"/>
      <c r="C193" s="109">
        <f t="shared" si="11"/>
        <v>55.57</v>
      </c>
      <c r="D193" s="94"/>
      <c r="E193" s="95">
        <v>10920</v>
      </c>
      <c r="F193" s="100">
        <f t="shared" si="9"/>
        <v>3231</v>
      </c>
      <c r="G193" s="96">
        <f t="shared" si="10"/>
        <v>2358</v>
      </c>
      <c r="H193" s="95"/>
    </row>
    <row r="194" spans="1:8" ht="12.75">
      <c r="A194" s="91">
        <v>333</v>
      </c>
      <c r="B194" s="102"/>
      <c r="C194" s="109">
        <f t="shared" si="11"/>
        <v>55.61</v>
      </c>
      <c r="D194" s="94"/>
      <c r="E194" s="95">
        <v>10920</v>
      </c>
      <c r="F194" s="100">
        <f t="shared" si="9"/>
        <v>3228</v>
      </c>
      <c r="G194" s="96">
        <f t="shared" si="10"/>
        <v>2356</v>
      </c>
      <c r="H194" s="95"/>
    </row>
    <row r="195" spans="1:8" ht="12.75">
      <c r="A195" s="91">
        <v>334</v>
      </c>
      <c r="B195" s="102"/>
      <c r="C195" s="109">
        <f t="shared" si="11"/>
        <v>55.66</v>
      </c>
      <c r="D195" s="94"/>
      <c r="E195" s="95">
        <v>10920</v>
      </c>
      <c r="F195" s="100">
        <f t="shared" si="9"/>
        <v>3225</v>
      </c>
      <c r="G195" s="96">
        <f t="shared" si="10"/>
        <v>2354</v>
      </c>
      <c r="H195" s="95"/>
    </row>
    <row r="196" spans="1:8" ht="12.75">
      <c r="A196" s="91">
        <v>335</v>
      </c>
      <c r="B196" s="102"/>
      <c r="C196" s="109">
        <f t="shared" si="11"/>
        <v>55.7</v>
      </c>
      <c r="D196" s="94"/>
      <c r="E196" s="95">
        <v>10920</v>
      </c>
      <c r="F196" s="100">
        <f t="shared" si="9"/>
        <v>3223</v>
      </c>
      <c r="G196" s="96">
        <f t="shared" si="10"/>
        <v>2353</v>
      </c>
      <c r="H196" s="95"/>
    </row>
    <row r="197" spans="1:8" ht="12.75">
      <c r="A197" s="91">
        <v>336</v>
      </c>
      <c r="B197" s="102"/>
      <c r="C197" s="109">
        <f t="shared" si="11"/>
        <v>55.75</v>
      </c>
      <c r="D197" s="94"/>
      <c r="E197" s="95">
        <v>10920</v>
      </c>
      <c r="F197" s="100">
        <f t="shared" si="9"/>
        <v>3220</v>
      </c>
      <c r="G197" s="96">
        <f t="shared" si="10"/>
        <v>2350</v>
      </c>
      <c r="H197" s="95"/>
    </row>
    <row r="198" spans="1:8" ht="12.75">
      <c r="A198" s="91">
        <v>337</v>
      </c>
      <c r="B198" s="102"/>
      <c r="C198" s="109">
        <f t="shared" si="11"/>
        <v>55.79</v>
      </c>
      <c r="D198" s="94"/>
      <c r="E198" s="95">
        <v>10920</v>
      </c>
      <c r="F198" s="100">
        <f t="shared" si="9"/>
        <v>3218</v>
      </c>
      <c r="G198" s="96">
        <f t="shared" si="10"/>
        <v>2349</v>
      </c>
      <c r="H198" s="95"/>
    </row>
    <row r="199" spans="1:8" ht="12.75">
      <c r="A199" s="91">
        <v>338</v>
      </c>
      <c r="B199" s="102"/>
      <c r="C199" s="109">
        <f t="shared" si="11"/>
        <v>55.84</v>
      </c>
      <c r="D199" s="94"/>
      <c r="E199" s="95">
        <v>10920</v>
      </c>
      <c r="F199" s="100">
        <f t="shared" si="9"/>
        <v>3215</v>
      </c>
      <c r="G199" s="96">
        <f t="shared" si="10"/>
        <v>2347</v>
      </c>
      <c r="H199" s="95"/>
    </row>
    <row r="200" spans="1:8" ht="12.75">
      <c r="A200" s="91">
        <v>339</v>
      </c>
      <c r="B200" s="102"/>
      <c r="C200" s="109">
        <f t="shared" si="11"/>
        <v>55.88</v>
      </c>
      <c r="D200" s="94"/>
      <c r="E200" s="95">
        <v>10920</v>
      </c>
      <c r="F200" s="100">
        <f t="shared" si="9"/>
        <v>3213</v>
      </c>
      <c r="G200" s="96">
        <f t="shared" si="10"/>
        <v>2345</v>
      </c>
      <c r="H200" s="95"/>
    </row>
    <row r="201" spans="1:8" ht="12.75">
      <c r="A201" s="91">
        <v>340</v>
      </c>
      <c r="B201" s="102"/>
      <c r="C201" s="109">
        <f t="shared" si="11"/>
        <v>55.93</v>
      </c>
      <c r="D201" s="94"/>
      <c r="E201" s="95">
        <v>10920</v>
      </c>
      <c r="F201" s="100">
        <f t="shared" si="9"/>
        <v>3210</v>
      </c>
      <c r="G201" s="96">
        <f t="shared" si="10"/>
        <v>2343</v>
      </c>
      <c r="H201" s="95"/>
    </row>
    <row r="202" spans="1:8" ht="12.75">
      <c r="A202" s="91">
        <v>341</v>
      </c>
      <c r="B202" s="102"/>
      <c r="C202" s="109">
        <f t="shared" si="11"/>
        <v>55.97</v>
      </c>
      <c r="D202" s="94"/>
      <c r="E202" s="95">
        <v>10920</v>
      </c>
      <c r="F202" s="100">
        <f t="shared" si="9"/>
        <v>3208</v>
      </c>
      <c r="G202" s="96">
        <f t="shared" si="10"/>
        <v>2341</v>
      </c>
      <c r="H202" s="95"/>
    </row>
    <row r="203" spans="1:8" ht="12.75">
      <c r="A203" s="91">
        <v>342</v>
      </c>
      <c r="B203" s="102"/>
      <c r="C203" s="109">
        <f t="shared" si="11"/>
        <v>56.02</v>
      </c>
      <c r="D203" s="94"/>
      <c r="E203" s="95">
        <v>10920</v>
      </c>
      <c r="F203" s="100">
        <f t="shared" si="9"/>
        <v>3205</v>
      </c>
      <c r="G203" s="96">
        <f t="shared" si="10"/>
        <v>2339</v>
      </c>
      <c r="H203" s="95"/>
    </row>
    <row r="204" spans="1:8" ht="12.75">
      <c r="A204" s="91">
        <v>343</v>
      </c>
      <c r="B204" s="102"/>
      <c r="C204" s="109">
        <f t="shared" si="11"/>
        <v>56.06</v>
      </c>
      <c r="D204" s="94"/>
      <c r="E204" s="95">
        <v>10920</v>
      </c>
      <c r="F204" s="100">
        <f t="shared" si="9"/>
        <v>3202</v>
      </c>
      <c r="G204" s="96">
        <f t="shared" si="10"/>
        <v>2337</v>
      </c>
      <c r="H204" s="95"/>
    </row>
    <row r="205" spans="1:8" ht="12.75">
      <c r="A205" s="91">
        <v>344</v>
      </c>
      <c r="B205" s="102"/>
      <c r="C205" s="109">
        <f t="shared" si="11"/>
        <v>56.11</v>
      </c>
      <c r="D205" s="94"/>
      <c r="E205" s="95">
        <v>10920</v>
      </c>
      <c r="F205" s="100">
        <f t="shared" si="9"/>
        <v>3200</v>
      </c>
      <c r="G205" s="96">
        <f t="shared" si="10"/>
        <v>2335</v>
      </c>
      <c r="H205" s="95"/>
    </row>
    <row r="206" spans="1:8" ht="12.75">
      <c r="A206" s="91">
        <v>345</v>
      </c>
      <c r="B206" s="102"/>
      <c r="C206" s="109">
        <f t="shared" si="11"/>
        <v>56.15</v>
      </c>
      <c r="D206" s="94"/>
      <c r="E206" s="95">
        <v>10920</v>
      </c>
      <c r="F206" s="100">
        <f t="shared" si="9"/>
        <v>3197</v>
      </c>
      <c r="G206" s="96">
        <f t="shared" si="10"/>
        <v>2334</v>
      </c>
      <c r="H206" s="95"/>
    </row>
    <row r="207" spans="1:8" ht="12.75">
      <c r="A207" s="91">
        <v>346</v>
      </c>
      <c r="B207" s="102"/>
      <c r="C207" s="109">
        <f t="shared" si="11"/>
        <v>56.2</v>
      </c>
      <c r="D207" s="94"/>
      <c r="E207" s="95">
        <v>10920</v>
      </c>
      <c r="F207" s="100">
        <f t="shared" si="9"/>
        <v>3194</v>
      </c>
      <c r="G207" s="96">
        <f t="shared" si="10"/>
        <v>2332</v>
      </c>
      <c r="H207" s="95"/>
    </row>
    <row r="208" spans="1:8" ht="12.75">
      <c r="A208" s="91">
        <v>347</v>
      </c>
      <c r="B208" s="102"/>
      <c r="C208" s="109">
        <f t="shared" si="11"/>
        <v>56.24</v>
      </c>
      <c r="D208" s="94"/>
      <c r="E208" s="95">
        <v>10920</v>
      </c>
      <c r="F208" s="100">
        <f t="shared" si="9"/>
        <v>3192</v>
      </c>
      <c r="G208" s="96">
        <f t="shared" si="10"/>
        <v>2330</v>
      </c>
      <c r="H208" s="95"/>
    </row>
    <row r="209" spans="1:8" ht="12.75">
      <c r="A209" s="91">
        <v>348</v>
      </c>
      <c r="B209" s="102"/>
      <c r="C209" s="109">
        <f t="shared" si="11"/>
        <v>56.29</v>
      </c>
      <c r="D209" s="94"/>
      <c r="E209" s="95">
        <v>10920</v>
      </c>
      <c r="F209" s="100">
        <f t="shared" si="9"/>
        <v>3189</v>
      </c>
      <c r="G209" s="96">
        <f t="shared" si="10"/>
        <v>2328</v>
      </c>
      <c r="H209" s="95"/>
    </row>
    <row r="210" spans="1:8" ht="12.75">
      <c r="A210" s="91">
        <v>349</v>
      </c>
      <c r="B210" s="102"/>
      <c r="C210" s="109">
        <f t="shared" si="11"/>
        <v>56.33</v>
      </c>
      <c r="D210" s="94"/>
      <c r="E210" s="95">
        <v>10920</v>
      </c>
      <c r="F210" s="100">
        <f t="shared" si="9"/>
        <v>3187</v>
      </c>
      <c r="G210" s="96">
        <f t="shared" si="10"/>
        <v>2326</v>
      </c>
      <c r="H210" s="95"/>
    </row>
    <row r="211" spans="1:8" ht="12.75">
      <c r="A211" s="91">
        <v>350</v>
      </c>
      <c r="B211" s="102"/>
      <c r="C211" s="109">
        <f t="shared" si="11"/>
        <v>56.37</v>
      </c>
      <c r="D211" s="94"/>
      <c r="E211" s="95">
        <v>10920</v>
      </c>
      <c r="F211" s="100">
        <f t="shared" si="9"/>
        <v>3185</v>
      </c>
      <c r="G211" s="96">
        <f t="shared" si="10"/>
        <v>2325</v>
      </c>
      <c r="H211" s="95"/>
    </row>
    <row r="212" spans="1:8" ht="12.75">
      <c r="A212" s="91">
        <v>351</v>
      </c>
      <c r="B212" s="102"/>
      <c r="C212" s="109">
        <f t="shared" si="11"/>
        <v>56.42</v>
      </c>
      <c r="D212" s="94"/>
      <c r="E212" s="95">
        <v>10920</v>
      </c>
      <c r="F212" s="100">
        <f t="shared" si="9"/>
        <v>3182</v>
      </c>
      <c r="G212" s="96">
        <f t="shared" si="10"/>
        <v>2323</v>
      </c>
      <c r="H212" s="95"/>
    </row>
    <row r="213" spans="1:8" ht="12.75">
      <c r="A213" s="91">
        <v>352</v>
      </c>
      <c r="B213" s="102"/>
      <c r="C213" s="109">
        <f t="shared" si="11"/>
        <v>56.46</v>
      </c>
      <c r="D213" s="94"/>
      <c r="E213" s="95">
        <v>10920</v>
      </c>
      <c r="F213" s="100">
        <f t="shared" si="9"/>
        <v>3180</v>
      </c>
      <c r="G213" s="96">
        <f t="shared" si="10"/>
        <v>2321</v>
      </c>
      <c r="H213" s="95"/>
    </row>
    <row r="214" spans="1:8" ht="12.75">
      <c r="A214" s="91">
        <v>353</v>
      </c>
      <c r="B214" s="102"/>
      <c r="C214" s="109">
        <f t="shared" si="11"/>
        <v>56.51</v>
      </c>
      <c r="D214" s="94"/>
      <c r="E214" s="95">
        <v>10920</v>
      </c>
      <c r="F214" s="100">
        <f t="shared" si="9"/>
        <v>3177</v>
      </c>
      <c r="G214" s="96">
        <f t="shared" si="10"/>
        <v>2319</v>
      </c>
      <c r="H214" s="95"/>
    </row>
    <row r="215" spans="1:8" ht="12.75">
      <c r="A215" s="91">
        <v>354</v>
      </c>
      <c r="B215" s="102"/>
      <c r="C215" s="109">
        <f t="shared" si="11"/>
        <v>56.55</v>
      </c>
      <c r="D215" s="94"/>
      <c r="E215" s="95">
        <v>10920</v>
      </c>
      <c r="F215" s="100">
        <f t="shared" si="9"/>
        <v>3175</v>
      </c>
      <c r="G215" s="96">
        <f t="shared" si="10"/>
        <v>2317</v>
      </c>
      <c r="H215" s="95"/>
    </row>
    <row r="216" spans="1:8" ht="12.75">
      <c r="A216" s="91">
        <v>355</v>
      </c>
      <c r="B216" s="102"/>
      <c r="C216" s="109">
        <f t="shared" si="11"/>
        <v>56.59</v>
      </c>
      <c r="D216" s="94"/>
      <c r="E216" s="95">
        <v>10920</v>
      </c>
      <c r="F216" s="100">
        <f t="shared" si="9"/>
        <v>3172</v>
      </c>
      <c r="G216" s="96">
        <f t="shared" si="10"/>
        <v>2316</v>
      </c>
      <c r="H216" s="95"/>
    </row>
    <row r="217" spans="1:8" ht="12.75">
      <c r="A217" s="91">
        <v>356</v>
      </c>
      <c r="B217" s="102"/>
      <c r="C217" s="109">
        <f t="shared" si="11"/>
        <v>56.64</v>
      </c>
      <c r="D217" s="94"/>
      <c r="E217" s="95">
        <v>10920</v>
      </c>
      <c r="F217" s="100">
        <f t="shared" si="9"/>
        <v>3170</v>
      </c>
      <c r="G217" s="96">
        <f t="shared" si="10"/>
        <v>2314</v>
      </c>
      <c r="H217" s="95"/>
    </row>
    <row r="218" spans="1:8" ht="12.75">
      <c r="A218" s="91">
        <v>357</v>
      </c>
      <c r="B218" s="102"/>
      <c r="C218" s="109">
        <f t="shared" si="11"/>
        <v>56.68</v>
      </c>
      <c r="D218" s="94"/>
      <c r="E218" s="95">
        <v>10920</v>
      </c>
      <c r="F218" s="100">
        <f t="shared" si="9"/>
        <v>3167</v>
      </c>
      <c r="G218" s="96">
        <f t="shared" si="10"/>
        <v>2312</v>
      </c>
      <c r="H218" s="95"/>
    </row>
    <row r="219" spans="1:8" ht="12.75">
      <c r="A219" s="91">
        <v>358</v>
      </c>
      <c r="B219" s="102"/>
      <c r="C219" s="109">
        <f t="shared" si="11"/>
        <v>56.72</v>
      </c>
      <c r="D219" s="94"/>
      <c r="E219" s="95">
        <v>10920</v>
      </c>
      <c r="F219" s="100">
        <f t="shared" si="9"/>
        <v>3165</v>
      </c>
      <c r="G219" s="96">
        <f t="shared" si="10"/>
        <v>2310</v>
      </c>
      <c r="H219" s="95"/>
    </row>
    <row r="220" spans="1:8" ht="12.75">
      <c r="A220" s="91">
        <v>359</v>
      </c>
      <c r="B220" s="102"/>
      <c r="C220" s="109">
        <f t="shared" si="11"/>
        <v>56.77</v>
      </c>
      <c r="D220" s="94"/>
      <c r="E220" s="95">
        <v>10920</v>
      </c>
      <c r="F220" s="100">
        <f t="shared" si="9"/>
        <v>3162</v>
      </c>
      <c r="G220" s="96">
        <f t="shared" si="10"/>
        <v>2308</v>
      </c>
      <c r="H220" s="95"/>
    </row>
    <row r="221" spans="1:8" ht="12.75">
      <c r="A221" s="91">
        <v>360</v>
      </c>
      <c r="B221" s="102"/>
      <c r="C221" s="109">
        <f t="shared" si="11"/>
        <v>56.81</v>
      </c>
      <c r="D221" s="94"/>
      <c r="E221" s="95">
        <v>10920</v>
      </c>
      <c r="F221" s="100">
        <f t="shared" si="9"/>
        <v>3160</v>
      </c>
      <c r="G221" s="96">
        <f t="shared" si="10"/>
        <v>2307</v>
      </c>
      <c r="H221" s="95"/>
    </row>
    <row r="222" spans="1:8" ht="12.75">
      <c r="A222" s="91">
        <v>361</v>
      </c>
      <c r="B222" s="102"/>
      <c r="C222" s="109">
        <f t="shared" si="11"/>
        <v>56.85</v>
      </c>
      <c r="D222" s="94"/>
      <c r="E222" s="95">
        <v>10920</v>
      </c>
      <c r="F222" s="100">
        <f t="shared" si="9"/>
        <v>3158</v>
      </c>
      <c r="G222" s="96">
        <f t="shared" si="10"/>
        <v>2305</v>
      </c>
      <c r="H222" s="95"/>
    </row>
    <row r="223" spans="1:8" ht="12.75">
      <c r="A223" s="91">
        <v>362</v>
      </c>
      <c r="B223" s="102"/>
      <c r="C223" s="109">
        <f t="shared" si="11"/>
        <v>56.9</v>
      </c>
      <c r="D223" s="94"/>
      <c r="E223" s="95">
        <v>10920</v>
      </c>
      <c r="F223" s="100">
        <f t="shared" si="9"/>
        <v>3155</v>
      </c>
      <c r="G223" s="96">
        <f t="shared" si="10"/>
        <v>2303</v>
      </c>
      <c r="H223" s="95"/>
    </row>
    <row r="224" spans="1:8" ht="12.75">
      <c r="A224" s="91">
        <v>363</v>
      </c>
      <c r="B224" s="102"/>
      <c r="C224" s="109">
        <f t="shared" si="11"/>
        <v>56.94</v>
      </c>
      <c r="D224" s="94"/>
      <c r="E224" s="95">
        <v>10920</v>
      </c>
      <c r="F224" s="100">
        <f t="shared" si="9"/>
        <v>3153</v>
      </c>
      <c r="G224" s="96">
        <f t="shared" si="10"/>
        <v>2301</v>
      </c>
      <c r="H224" s="95"/>
    </row>
    <row r="225" spans="1:8" ht="12.75">
      <c r="A225" s="91">
        <v>364</v>
      </c>
      <c r="B225" s="102"/>
      <c r="C225" s="109">
        <f t="shared" si="11"/>
        <v>56.98</v>
      </c>
      <c r="D225" s="94"/>
      <c r="E225" s="95">
        <v>10920</v>
      </c>
      <c r="F225" s="100">
        <f t="shared" si="9"/>
        <v>3151</v>
      </c>
      <c r="G225" s="96">
        <f t="shared" si="10"/>
        <v>2300</v>
      </c>
      <c r="H225" s="95"/>
    </row>
    <row r="226" spans="1:8" ht="12.75">
      <c r="A226" s="91">
        <v>365</v>
      </c>
      <c r="B226" s="102"/>
      <c r="C226" s="109">
        <f t="shared" si="11"/>
        <v>57.03</v>
      </c>
      <c r="D226" s="94"/>
      <c r="E226" s="95">
        <v>10920</v>
      </c>
      <c r="F226" s="100">
        <f t="shared" si="9"/>
        <v>3148</v>
      </c>
      <c r="G226" s="96">
        <f t="shared" si="10"/>
        <v>2298</v>
      </c>
      <c r="H226" s="95"/>
    </row>
    <row r="227" spans="1:8" ht="12.75">
      <c r="A227" s="91">
        <v>366</v>
      </c>
      <c r="B227" s="102"/>
      <c r="C227" s="109">
        <f t="shared" si="11"/>
        <v>57.07</v>
      </c>
      <c r="D227" s="94"/>
      <c r="E227" s="95">
        <v>10920</v>
      </c>
      <c r="F227" s="100">
        <f t="shared" si="9"/>
        <v>3146</v>
      </c>
      <c r="G227" s="96">
        <f t="shared" si="10"/>
        <v>2296</v>
      </c>
      <c r="H227" s="95"/>
    </row>
    <row r="228" spans="1:8" ht="12.75">
      <c r="A228" s="91">
        <v>367</v>
      </c>
      <c r="B228" s="102"/>
      <c r="C228" s="109">
        <f t="shared" si="11"/>
        <v>57.11</v>
      </c>
      <c r="D228" s="94"/>
      <c r="E228" s="95">
        <v>10920</v>
      </c>
      <c r="F228" s="100">
        <f t="shared" si="9"/>
        <v>3143</v>
      </c>
      <c r="G228" s="96">
        <f t="shared" si="10"/>
        <v>2295</v>
      </c>
      <c r="H228" s="95"/>
    </row>
    <row r="229" spans="1:8" ht="12.75">
      <c r="A229" s="91">
        <v>368</v>
      </c>
      <c r="B229" s="102"/>
      <c r="C229" s="109">
        <f t="shared" si="11"/>
        <v>57.15</v>
      </c>
      <c r="D229" s="94"/>
      <c r="E229" s="95">
        <v>10920</v>
      </c>
      <c r="F229" s="100">
        <f t="shared" si="9"/>
        <v>3141</v>
      </c>
      <c r="G229" s="96">
        <f t="shared" si="10"/>
        <v>2293</v>
      </c>
      <c r="H229" s="95"/>
    </row>
    <row r="230" spans="1:8" ht="12.75">
      <c r="A230" s="91">
        <v>369</v>
      </c>
      <c r="B230" s="102"/>
      <c r="C230" s="109">
        <f t="shared" si="11"/>
        <v>57.2</v>
      </c>
      <c r="D230" s="94"/>
      <c r="E230" s="95">
        <v>10920</v>
      </c>
      <c r="F230" s="100">
        <f t="shared" si="9"/>
        <v>3139</v>
      </c>
      <c r="G230" s="96">
        <f t="shared" si="10"/>
        <v>2291</v>
      </c>
      <c r="H230" s="95"/>
    </row>
    <row r="231" spans="1:8" ht="12.75">
      <c r="A231" s="91">
        <v>370</v>
      </c>
      <c r="B231" s="102"/>
      <c r="C231" s="109">
        <f t="shared" si="11"/>
        <v>57.24</v>
      </c>
      <c r="D231" s="94"/>
      <c r="E231" s="95">
        <v>10920</v>
      </c>
      <c r="F231" s="100">
        <f t="shared" si="9"/>
        <v>3136</v>
      </c>
      <c r="G231" s="96">
        <f t="shared" si="10"/>
        <v>2289</v>
      </c>
      <c r="H231" s="95"/>
    </row>
    <row r="232" spans="1:8" ht="12.75">
      <c r="A232" s="91">
        <v>371</v>
      </c>
      <c r="B232" s="102"/>
      <c r="C232" s="109">
        <f t="shared" si="11"/>
        <v>57.28</v>
      </c>
      <c r="D232" s="94"/>
      <c r="E232" s="95">
        <v>10920</v>
      </c>
      <c r="F232" s="100">
        <f aca="true" t="shared" si="12" ref="F232:F295">ROUND(12*1.37*(1/C232*E232)+H232,0)</f>
        <v>3134</v>
      </c>
      <c r="G232" s="96">
        <f aca="true" t="shared" si="13" ref="G232:G295">ROUND(12*(1/C232*E232),0)</f>
        <v>2288</v>
      </c>
      <c r="H232" s="95"/>
    </row>
    <row r="233" spans="1:8" ht="12.75">
      <c r="A233" s="91">
        <v>372</v>
      </c>
      <c r="B233" s="102"/>
      <c r="C233" s="109">
        <f aca="true" t="shared" si="14" ref="C233:C296">ROUND((-0.0000491*POWER(A233,2)+0.0818939*A233+38.1)*0.928,2)</f>
        <v>57.32</v>
      </c>
      <c r="D233" s="94"/>
      <c r="E233" s="95">
        <v>10920</v>
      </c>
      <c r="F233" s="100">
        <f t="shared" si="12"/>
        <v>3132</v>
      </c>
      <c r="G233" s="96">
        <f t="shared" si="13"/>
        <v>2286</v>
      </c>
      <c r="H233" s="95"/>
    </row>
    <row r="234" spans="1:8" ht="12.75">
      <c r="A234" s="91">
        <v>373</v>
      </c>
      <c r="B234" s="102"/>
      <c r="C234" s="109">
        <f t="shared" si="14"/>
        <v>57.36</v>
      </c>
      <c r="D234" s="94"/>
      <c r="E234" s="95">
        <v>10920</v>
      </c>
      <c r="F234" s="100">
        <f t="shared" si="12"/>
        <v>3130</v>
      </c>
      <c r="G234" s="96">
        <f t="shared" si="13"/>
        <v>2285</v>
      </c>
      <c r="H234" s="95"/>
    </row>
    <row r="235" spans="1:8" ht="12.75">
      <c r="A235" s="91">
        <v>374</v>
      </c>
      <c r="B235" s="102"/>
      <c r="C235" s="109">
        <f t="shared" si="14"/>
        <v>57.41</v>
      </c>
      <c r="D235" s="94"/>
      <c r="E235" s="95">
        <v>10920</v>
      </c>
      <c r="F235" s="100">
        <f t="shared" si="12"/>
        <v>3127</v>
      </c>
      <c r="G235" s="96">
        <f t="shared" si="13"/>
        <v>2283</v>
      </c>
      <c r="H235" s="95"/>
    </row>
    <row r="236" spans="1:8" ht="12.75">
      <c r="A236" s="91">
        <v>375</v>
      </c>
      <c r="B236" s="102"/>
      <c r="C236" s="109">
        <f t="shared" si="14"/>
        <v>57.45</v>
      </c>
      <c r="D236" s="94"/>
      <c r="E236" s="95">
        <v>10920</v>
      </c>
      <c r="F236" s="100">
        <f t="shared" si="12"/>
        <v>3125</v>
      </c>
      <c r="G236" s="96">
        <f t="shared" si="13"/>
        <v>2281</v>
      </c>
      <c r="H236" s="95"/>
    </row>
    <row r="237" spans="1:8" ht="12.75">
      <c r="A237" s="91">
        <v>376</v>
      </c>
      <c r="B237" s="102"/>
      <c r="C237" s="109">
        <f t="shared" si="14"/>
        <v>57.49</v>
      </c>
      <c r="D237" s="94"/>
      <c r="E237" s="95">
        <v>10920</v>
      </c>
      <c r="F237" s="100">
        <f t="shared" si="12"/>
        <v>3123</v>
      </c>
      <c r="G237" s="96">
        <f t="shared" si="13"/>
        <v>2279</v>
      </c>
      <c r="H237" s="95"/>
    </row>
    <row r="238" spans="1:8" ht="12.75">
      <c r="A238" s="91">
        <v>377</v>
      </c>
      <c r="B238" s="102"/>
      <c r="C238" s="109">
        <f t="shared" si="14"/>
        <v>57.53</v>
      </c>
      <c r="D238" s="94"/>
      <c r="E238" s="95">
        <v>10920</v>
      </c>
      <c r="F238" s="100">
        <f t="shared" si="12"/>
        <v>3121</v>
      </c>
      <c r="G238" s="96">
        <f t="shared" si="13"/>
        <v>2278</v>
      </c>
      <c r="H238" s="95"/>
    </row>
    <row r="239" spans="1:8" ht="12.75">
      <c r="A239" s="91">
        <v>378</v>
      </c>
      <c r="B239" s="102"/>
      <c r="C239" s="109">
        <f t="shared" si="14"/>
        <v>57.57</v>
      </c>
      <c r="D239" s="94"/>
      <c r="E239" s="95">
        <v>10920</v>
      </c>
      <c r="F239" s="100">
        <f t="shared" si="12"/>
        <v>3118</v>
      </c>
      <c r="G239" s="96">
        <f t="shared" si="13"/>
        <v>2276</v>
      </c>
      <c r="H239" s="95"/>
    </row>
    <row r="240" spans="1:8" ht="12.75">
      <c r="A240" s="91">
        <v>379</v>
      </c>
      <c r="B240" s="102"/>
      <c r="C240" s="109">
        <f t="shared" si="14"/>
        <v>57.61</v>
      </c>
      <c r="D240" s="94"/>
      <c r="E240" s="95">
        <v>10920</v>
      </c>
      <c r="F240" s="100">
        <f t="shared" si="12"/>
        <v>3116</v>
      </c>
      <c r="G240" s="96">
        <f t="shared" si="13"/>
        <v>2275</v>
      </c>
      <c r="H240" s="95"/>
    </row>
    <row r="241" spans="1:8" ht="12.75">
      <c r="A241" s="91">
        <v>380</v>
      </c>
      <c r="B241" s="102"/>
      <c r="C241" s="109">
        <f t="shared" si="14"/>
        <v>57.66</v>
      </c>
      <c r="D241" s="94"/>
      <c r="E241" s="95">
        <v>10920</v>
      </c>
      <c r="F241" s="100">
        <f t="shared" si="12"/>
        <v>3114</v>
      </c>
      <c r="G241" s="96">
        <f t="shared" si="13"/>
        <v>2273</v>
      </c>
      <c r="H241" s="95"/>
    </row>
    <row r="242" spans="1:8" ht="12.75">
      <c r="A242" s="91">
        <v>381</v>
      </c>
      <c r="B242" s="102"/>
      <c r="C242" s="109">
        <f t="shared" si="14"/>
        <v>57.7</v>
      </c>
      <c r="D242" s="94"/>
      <c r="E242" s="95">
        <v>10920</v>
      </c>
      <c r="F242" s="100">
        <f t="shared" si="12"/>
        <v>3111</v>
      </c>
      <c r="G242" s="96">
        <f t="shared" si="13"/>
        <v>2271</v>
      </c>
      <c r="H242" s="95"/>
    </row>
    <row r="243" spans="1:8" ht="12.75">
      <c r="A243" s="91">
        <v>382</v>
      </c>
      <c r="B243" s="102"/>
      <c r="C243" s="109">
        <f t="shared" si="14"/>
        <v>57.74</v>
      </c>
      <c r="D243" s="94"/>
      <c r="E243" s="95">
        <v>10920</v>
      </c>
      <c r="F243" s="100">
        <f t="shared" si="12"/>
        <v>3109</v>
      </c>
      <c r="G243" s="96">
        <f t="shared" si="13"/>
        <v>2269</v>
      </c>
      <c r="H243" s="95"/>
    </row>
    <row r="244" spans="1:8" ht="12.75">
      <c r="A244" s="91">
        <v>383</v>
      </c>
      <c r="B244" s="102"/>
      <c r="C244" s="109">
        <f t="shared" si="14"/>
        <v>57.78</v>
      </c>
      <c r="D244" s="94"/>
      <c r="E244" s="95">
        <v>10920</v>
      </c>
      <c r="F244" s="100">
        <f t="shared" si="12"/>
        <v>3107</v>
      </c>
      <c r="G244" s="96">
        <f t="shared" si="13"/>
        <v>2268</v>
      </c>
      <c r="H244" s="95"/>
    </row>
    <row r="245" spans="1:8" ht="12.75">
      <c r="A245" s="91">
        <v>384</v>
      </c>
      <c r="B245" s="102"/>
      <c r="C245" s="109">
        <f t="shared" si="14"/>
        <v>57.82</v>
      </c>
      <c r="D245" s="94"/>
      <c r="E245" s="95">
        <v>10920</v>
      </c>
      <c r="F245" s="100">
        <f t="shared" si="12"/>
        <v>3105</v>
      </c>
      <c r="G245" s="96">
        <f t="shared" si="13"/>
        <v>2266</v>
      </c>
      <c r="H245" s="95"/>
    </row>
    <row r="246" spans="1:8" ht="12.75">
      <c r="A246" s="91">
        <v>385</v>
      </c>
      <c r="B246" s="102"/>
      <c r="C246" s="109">
        <f t="shared" si="14"/>
        <v>57.86</v>
      </c>
      <c r="D246" s="94"/>
      <c r="E246" s="95">
        <v>10920</v>
      </c>
      <c r="F246" s="100">
        <f t="shared" si="12"/>
        <v>3103</v>
      </c>
      <c r="G246" s="96">
        <f t="shared" si="13"/>
        <v>2265</v>
      </c>
      <c r="H246" s="95"/>
    </row>
    <row r="247" spans="1:8" ht="12.75">
      <c r="A247" s="91">
        <v>386</v>
      </c>
      <c r="B247" s="102"/>
      <c r="C247" s="109">
        <f t="shared" si="14"/>
        <v>57.9</v>
      </c>
      <c r="D247" s="94"/>
      <c r="E247" s="95">
        <v>10920</v>
      </c>
      <c r="F247" s="100">
        <f t="shared" si="12"/>
        <v>3101</v>
      </c>
      <c r="G247" s="96">
        <f t="shared" si="13"/>
        <v>2263</v>
      </c>
      <c r="H247" s="95"/>
    </row>
    <row r="248" spans="1:8" ht="12.75">
      <c r="A248" s="91">
        <v>387</v>
      </c>
      <c r="B248" s="102"/>
      <c r="C248" s="109">
        <f t="shared" si="14"/>
        <v>57.94</v>
      </c>
      <c r="D248" s="94"/>
      <c r="E248" s="95">
        <v>10920</v>
      </c>
      <c r="F248" s="100">
        <f t="shared" si="12"/>
        <v>3098</v>
      </c>
      <c r="G248" s="96">
        <f t="shared" si="13"/>
        <v>2262</v>
      </c>
      <c r="H248" s="95"/>
    </row>
    <row r="249" spans="1:8" ht="12.75">
      <c r="A249" s="91">
        <v>388</v>
      </c>
      <c r="B249" s="102"/>
      <c r="C249" s="109">
        <f t="shared" si="14"/>
        <v>57.98</v>
      </c>
      <c r="D249" s="94"/>
      <c r="E249" s="95">
        <v>10920</v>
      </c>
      <c r="F249" s="100">
        <f t="shared" si="12"/>
        <v>3096</v>
      </c>
      <c r="G249" s="96">
        <f t="shared" si="13"/>
        <v>2260</v>
      </c>
      <c r="H249" s="95"/>
    </row>
    <row r="250" spans="1:8" ht="12.75">
      <c r="A250" s="91">
        <v>389</v>
      </c>
      <c r="B250" s="102"/>
      <c r="C250" s="109">
        <f t="shared" si="14"/>
        <v>58.02</v>
      </c>
      <c r="D250" s="94"/>
      <c r="E250" s="95">
        <v>10920</v>
      </c>
      <c r="F250" s="100">
        <f t="shared" si="12"/>
        <v>3094</v>
      </c>
      <c r="G250" s="96">
        <f t="shared" si="13"/>
        <v>2259</v>
      </c>
      <c r="H250" s="95"/>
    </row>
    <row r="251" spans="1:8" ht="12.75">
      <c r="A251" s="91">
        <v>390</v>
      </c>
      <c r="B251" s="102"/>
      <c r="C251" s="109">
        <f t="shared" si="14"/>
        <v>58.07</v>
      </c>
      <c r="D251" s="94"/>
      <c r="E251" s="95">
        <v>10920</v>
      </c>
      <c r="F251" s="100">
        <f t="shared" si="12"/>
        <v>3092</v>
      </c>
      <c r="G251" s="96">
        <f t="shared" si="13"/>
        <v>2257</v>
      </c>
      <c r="H251" s="95"/>
    </row>
    <row r="252" spans="1:8" ht="12.75">
      <c r="A252" s="91">
        <v>391</v>
      </c>
      <c r="B252" s="102"/>
      <c r="C252" s="109">
        <f t="shared" si="14"/>
        <v>58.11</v>
      </c>
      <c r="D252" s="94"/>
      <c r="E252" s="95">
        <v>10920</v>
      </c>
      <c r="F252" s="100">
        <f t="shared" si="12"/>
        <v>3089</v>
      </c>
      <c r="G252" s="96">
        <f t="shared" si="13"/>
        <v>2255</v>
      </c>
      <c r="H252" s="95"/>
    </row>
    <row r="253" spans="1:8" ht="12.75">
      <c r="A253" s="91">
        <v>392</v>
      </c>
      <c r="B253" s="102"/>
      <c r="C253" s="109">
        <f t="shared" si="14"/>
        <v>58.15</v>
      </c>
      <c r="D253" s="94"/>
      <c r="E253" s="95">
        <v>10920</v>
      </c>
      <c r="F253" s="100">
        <f t="shared" si="12"/>
        <v>3087</v>
      </c>
      <c r="G253" s="96">
        <f t="shared" si="13"/>
        <v>2253</v>
      </c>
      <c r="H253" s="95"/>
    </row>
    <row r="254" spans="1:8" ht="12.75">
      <c r="A254" s="91">
        <v>393</v>
      </c>
      <c r="B254" s="102"/>
      <c r="C254" s="109">
        <f t="shared" si="14"/>
        <v>58.19</v>
      </c>
      <c r="D254" s="94"/>
      <c r="E254" s="95">
        <v>10920</v>
      </c>
      <c r="F254" s="100">
        <f t="shared" si="12"/>
        <v>3085</v>
      </c>
      <c r="G254" s="96">
        <f t="shared" si="13"/>
        <v>2252</v>
      </c>
      <c r="H254" s="95"/>
    </row>
    <row r="255" spans="1:8" ht="12.75">
      <c r="A255" s="91">
        <v>394</v>
      </c>
      <c r="B255" s="102"/>
      <c r="C255" s="109">
        <f t="shared" si="14"/>
        <v>58.23</v>
      </c>
      <c r="D255" s="94"/>
      <c r="E255" s="95">
        <v>10920</v>
      </c>
      <c r="F255" s="100">
        <f t="shared" si="12"/>
        <v>3083</v>
      </c>
      <c r="G255" s="96">
        <f t="shared" si="13"/>
        <v>2250</v>
      </c>
      <c r="H255" s="95"/>
    </row>
    <row r="256" spans="1:8" ht="12.75">
      <c r="A256" s="91">
        <v>395</v>
      </c>
      <c r="B256" s="102"/>
      <c r="C256" s="109">
        <f t="shared" si="14"/>
        <v>58.27</v>
      </c>
      <c r="D256" s="94"/>
      <c r="E256" s="95">
        <v>10920</v>
      </c>
      <c r="F256" s="100">
        <f t="shared" si="12"/>
        <v>3081</v>
      </c>
      <c r="G256" s="96">
        <f t="shared" si="13"/>
        <v>2249</v>
      </c>
      <c r="H256" s="95"/>
    </row>
    <row r="257" spans="1:8" ht="12.75">
      <c r="A257" s="91">
        <v>396</v>
      </c>
      <c r="B257" s="102"/>
      <c r="C257" s="109">
        <f t="shared" si="14"/>
        <v>58.31</v>
      </c>
      <c r="D257" s="94"/>
      <c r="E257" s="95">
        <v>10920</v>
      </c>
      <c r="F257" s="100">
        <f t="shared" si="12"/>
        <v>3079</v>
      </c>
      <c r="G257" s="96">
        <f t="shared" si="13"/>
        <v>2247</v>
      </c>
      <c r="H257" s="95"/>
    </row>
    <row r="258" spans="1:8" ht="12.75">
      <c r="A258" s="91">
        <v>397</v>
      </c>
      <c r="B258" s="102"/>
      <c r="C258" s="109">
        <f t="shared" si="14"/>
        <v>58.35</v>
      </c>
      <c r="D258" s="94"/>
      <c r="E258" s="95">
        <v>10920</v>
      </c>
      <c r="F258" s="100">
        <f t="shared" si="12"/>
        <v>3077</v>
      </c>
      <c r="G258" s="96">
        <f t="shared" si="13"/>
        <v>2246</v>
      </c>
      <c r="H258" s="95"/>
    </row>
    <row r="259" spans="1:8" ht="12.75">
      <c r="A259" s="91">
        <v>398</v>
      </c>
      <c r="B259" s="102"/>
      <c r="C259" s="109">
        <f t="shared" si="14"/>
        <v>58.39</v>
      </c>
      <c r="D259" s="94"/>
      <c r="E259" s="95">
        <v>10920</v>
      </c>
      <c r="F259" s="100">
        <f t="shared" si="12"/>
        <v>3075</v>
      </c>
      <c r="G259" s="96">
        <f t="shared" si="13"/>
        <v>2244</v>
      </c>
      <c r="H259" s="95"/>
    </row>
    <row r="260" spans="1:8" ht="12.75">
      <c r="A260" s="91">
        <v>399</v>
      </c>
      <c r="B260" s="102"/>
      <c r="C260" s="109">
        <f t="shared" si="14"/>
        <v>58.43</v>
      </c>
      <c r="D260" s="94"/>
      <c r="E260" s="95">
        <v>10920</v>
      </c>
      <c r="F260" s="100">
        <f t="shared" si="12"/>
        <v>3072</v>
      </c>
      <c r="G260" s="96">
        <f t="shared" si="13"/>
        <v>2243</v>
      </c>
      <c r="H260" s="95"/>
    </row>
    <row r="261" spans="1:8" ht="12.75">
      <c r="A261" s="91">
        <v>400</v>
      </c>
      <c r="B261" s="102"/>
      <c r="C261" s="109">
        <f t="shared" si="14"/>
        <v>58.47</v>
      </c>
      <c r="D261" s="94"/>
      <c r="E261" s="95">
        <v>10920</v>
      </c>
      <c r="F261" s="100">
        <f t="shared" si="12"/>
        <v>3070</v>
      </c>
      <c r="G261" s="96">
        <f t="shared" si="13"/>
        <v>2241</v>
      </c>
      <c r="H261" s="95"/>
    </row>
    <row r="262" spans="1:8" ht="12.75">
      <c r="A262" s="91">
        <v>401</v>
      </c>
      <c r="B262" s="102"/>
      <c r="C262" s="109">
        <f t="shared" si="14"/>
        <v>58.5</v>
      </c>
      <c r="D262" s="94"/>
      <c r="E262" s="95">
        <v>10920</v>
      </c>
      <c r="F262" s="100">
        <f t="shared" si="12"/>
        <v>3069</v>
      </c>
      <c r="G262" s="96">
        <f t="shared" si="13"/>
        <v>2240</v>
      </c>
      <c r="H262" s="95"/>
    </row>
    <row r="263" spans="1:8" ht="12.75">
      <c r="A263" s="91">
        <v>402</v>
      </c>
      <c r="B263" s="102"/>
      <c r="C263" s="109">
        <f t="shared" si="14"/>
        <v>58.54</v>
      </c>
      <c r="D263" s="94"/>
      <c r="E263" s="95">
        <v>10920</v>
      </c>
      <c r="F263" s="100">
        <f t="shared" si="12"/>
        <v>3067</v>
      </c>
      <c r="G263" s="96">
        <f t="shared" si="13"/>
        <v>2238</v>
      </c>
      <c r="H263" s="95"/>
    </row>
    <row r="264" spans="1:8" ht="12.75">
      <c r="A264" s="91">
        <v>403</v>
      </c>
      <c r="B264" s="102"/>
      <c r="C264" s="109">
        <f t="shared" si="14"/>
        <v>58.58</v>
      </c>
      <c r="D264" s="94"/>
      <c r="E264" s="95">
        <v>10920</v>
      </c>
      <c r="F264" s="100">
        <f t="shared" si="12"/>
        <v>3065</v>
      </c>
      <c r="G264" s="96">
        <f t="shared" si="13"/>
        <v>2237</v>
      </c>
      <c r="H264" s="95"/>
    </row>
    <row r="265" spans="1:8" ht="12.75">
      <c r="A265" s="91">
        <v>404</v>
      </c>
      <c r="B265" s="102"/>
      <c r="C265" s="109">
        <f t="shared" si="14"/>
        <v>58.62</v>
      </c>
      <c r="D265" s="94"/>
      <c r="E265" s="95">
        <v>10920</v>
      </c>
      <c r="F265" s="100">
        <f t="shared" si="12"/>
        <v>3063</v>
      </c>
      <c r="G265" s="96">
        <f t="shared" si="13"/>
        <v>2235</v>
      </c>
      <c r="H265" s="95"/>
    </row>
    <row r="266" spans="1:8" ht="12.75">
      <c r="A266" s="91">
        <v>405</v>
      </c>
      <c r="B266" s="102"/>
      <c r="C266" s="109">
        <f t="shared" si="14"/>
        <v>58.66</v>
      </c>
      <c r="D266" s="94"/>
      <c r="E266" s="95">
        <v>10920</v>
      </c>
      <c r="F266" s="100">
        <f t="shared" si="12"/>
        <v>3060</v>
      </c>
      <c r="G266" s="96">
        <f t="shared" si="13"/>
        <v>2234</v>
      </c>
      <c r="H266" s="95"/>
    </row>
    <row r="267" spans="1:8" ht="12.75">
      <c r="A267" s="91">
        <v>406</v>
      </c>
      <c r="B267" s="102"/>
      <c r="C267" s="109">
        <f t="shared" si="14"/>
        <v>58.7</v>
      </c>
      <c r="D267" s="94"/>
      <c r="E267" s="95">
        <v>10920</v>
      </c>
      <c r="F267" s="100">
        <f t="shared" si="12"/>
        <v>3058</v>
      </c>
      <c r="G267" s="96">
        <f t="shared" si="13"/>
        <v>2232</v>
      </c>
      <c r="H267" s="95"/>
    </row>
    <row r="268" spans="1:8" ht="12.75">
      <c r="A268" s="91">
        <v>407</v>
      </c>
      <c r="B268" s="102"/>
      <c r="C268" s="109">
        <f t="shared" si="14"/>
        <v>58.74</v>
      </c>
      <c r="D268" s="94"/>
      <c r="E268" s="95">
        <v>10920</v>
      </c>
      <c r="F268" s="100">
        <f t="shared" si="12"/>
        <v>3056</v>
      </c>
      <c r="G268" s="96">
        <f t="shared" si="13"/>
        <v>2231</v>
      </c>
      <c r="H268" s="95"/>
    </row>
    <row r="269" spans="1:8" ht="12.75">
      <c r="A269" s="91">
        <v>408</v>
      </c>
      <c r="B269" s="102"/>
      <c r="C269" s="109">
        <f t="shared" si="14"/>
        <v>58.78</v>
      </c>
      <c r="D269" s="94"/>
      <c r="E269" s="95">
        <v>10920</v>
      </c>
      <c r="F269" s="100">
        <f t="shared" si="12"/>
        <v>3054</v>
      </c>
      <c r="G269" s="96">
        <f t="shared" si="13"/>
        <v>2229</v>
      </c>
      <c r="H269" s="95"/>
    </row>
    <row r="270" spans="1:8" ht="12.75">
      <c r="A270" s="91">
        <v>409</v>
      </c>
      <c r="B270" s="102"/>
      <c r="C270" s="109">
        <f t="shared" si="14"/>
        <v>58.82</v>
      </c>
      <c r="D270" s="94"/>
      <c r="E270" s="95">
        <v>10920</v>
      </c>
      <c r="F270" s="100">
        <f t="shared" si="12"/>
        <v>3052</v>
      </c>
      <c r="G270" s="96">
        <f t="shared" si="13"/>
        <v>2228</v>
      </c>
      <c r="H270" s="95"/>
    </row>
    <row r="271" spans="1:8" ht="12.75">
      <c r="A271" s="91">
        <v>410</v>
      </c>
      <c r="B271" s="102"/>
      <c r="C271" s="109">
        <f t="shared" si="14"/>
        <v>58.86</v>
      </c>
      <c r="D271" s="94"/>
      <c r="E271" s="95">
        <v>10920</v>
      </c>
      <c r="F271" s="100">
        <f t="shared" si="12"/>
        <v>3050</v>
      </c>
      <c r="G271" s="96">
        <f t="shared" si="13"/>
        <v>2226</v>
      </c>
      <c r="H271" s="95"/>
    </row>
    <row r="272" spans="1:8" ht="12.75">
      <c r="A272" s="91">
        <v>411</v>
      </c>
      <c r="B272" s="102"/>
      <c r="C272" s="109">
        <f t="shared" si="14"/>
        <v>58.89</v>
      </c>
      <c r="D272" s="94"/>
      <c r="E272" s="95">
        <v>10920</v>
      </c>
      <c r="F272" s="100">
        <f t="shared" si="12"/>
        <v>3048</v>
      </c>
      <c r="G272" s="96">
        <f t="shared" si="13"/>
        <v>2225</v>
      </c>
      <c r="H272" s="95"/>
    </row>
    <row r="273" spans="1:8" ht="12.75">
      <c r="A273" s="91">
        <v>412</v>
      </c>
      <c r="B273" s="102"/>
      <c r="C273" s="109">
        <f t="shared" si="14"/>
        <v>58.93</v>
      </c>
      <c r="D273" s="94"/>
      <c r="E273" s="95">
        <v>10920</v>
      </c>
      <c r="F273" s="100">
        <f t="shared" si="12"/>
        <v>3046</v>
      </c>
      <c r="G273" s="96">
        <f t="shared" si="13"/>
        <v>2224</v>
      </c>
      <c r="H273" s="95"/>
    </row>
    <row r="274" spans="1:8" ht="12.75">
      <c r="A274" s="91">
        <v>413</v>
      </c>
      <c r="B274" s="102"/>
      <c r="C274" s="109">
        <f t="shared" si="14"/>
        <v>58.97</v>
      </c>
      <c r="D274" s="94"/>
      <c r="E274" s="95">
        <v>10920</v>
      </c>
      <c r="F274" s="100">
        <f t="shared" si="12"/>
        <v>3044</v>
      </c>
      <c r="G274" s="96">
        <f t="shared" si="13"/>
        <v>2222</v>
      </c>
      <c r="H274" s="95"/>
    </row>
    <row r="275" spans="1:8" ht="12.75">
      <c r="A275" s="91">
        <v>414</v>
      </c>
      <c r="B275" s="102"/>
      <c r="C275" s="109">
        <f t="shared" si="14"/>
        <v>59.01</v>
      </c>
      <c r="D275" s="94"/>
      <c r="E275" s="95">
        <v>10920</v>
      </c>
      <c r="F275" s="100">
        <f t="shared" si="12"/>
        <v>3042</v>
      </c>
      <c r="G275" s="96">
        <f t="shared" si="13"/>
        <v>2221</v>
      </c>
      <c r="H275" s="95"/>
    </row>
    <row r="276" spans="1:8" ht="12.75">
      <c r="A276" s="91">
        <v>415</v>
      </c>
      <c r="B276" s="102"/>
      <c r="C276" s="109">
        <f t="shared" si="14"/>
        <v>59.05</v>
      </c>
      <c r="D276" s="94"/>
      <c r="E276" s="95">
        <v>10920</v>
      </c>
      <c r="F276" s="100">
        <f t="shared" si="12"/>
        <v>3040</v>
      </c>
      <c r="G276" s="96">
        <f t="shared" si="13"/>
        <v>2219</v>
      </c>
      <c r="H276" s="95"/>
    </row>
    <row r="277" spans="1:8" ht="12.75">
      <c r="A277" s="91">
        <v>416</v>
      </c>
      <c r="B277" s="102"/>
      <c r="C277" s="109">
        <f t="shared" si="14"/>
        <v>59.09</v>
      </c>
      <c r="D277" s="94"/>
      <c r="E277" s="95">
        <v>10920</v>
      </c>
      <c r="F277" s="100">
        <f t="shared" si="12"/>
        <v>3038</v>
      </c>
      <c r="G277" s="96">
        <f t="shared" si="13"/>
        <v>2218</v>
      </c>
      <c r="H277" s="95"/>
    </row>
    <row r="278" spans="1:8" ht="12.75">
      <c r="A278" s="91">
        <v>417</v>
      </c>
      <c r="B278" s="102"/>
      <c r="C278" s="109">
        <f t="shared" si="14"/>
        <v>59.12</v>
      </c>
      <c r="D278" s="94"/>
      <c r="E278" s="95">
        <v>10920</v>
      </c>
      <c r="F278" s="100">
        <f t="shared" si="12"/>
        <v>3037</v>
      </c>
      <c r="G278" s="96">
        <f t="shared" si="13"/>
        <v>2217</v>
      </c>
      <c r="H278" s="95"/>
    </row>
    <row r="279" spans="1:8" ht="12.75">
      <c r="A279" s="91">
        <v>418</v>
      </c>
      <c r="B279" s="102"/>
      <c r="C279" s="109">
        <f t="shared" si="14"/>
        <v>59.16</v>
      </c>
      <c r="D279" s="94"/>
      <c r="E279" s="95">
        <v>10920</v>
      </c>
      <c r="F279" s="100">
        <f t="shared" si="12"/>
        <v>3035</v>
      </c>
      <c r="G279" s="96">
        <f t="shared" si="13"/>
        <v>2215</v>
      </c>
      <c r="H279" s="95"/>
    </row>
    <row r="280" spans="1:8" ht="12.75">
      <c r="A280" s="91">
        <v>419</v>
      </c>
      <c r="B280" s="102"/>
      <c r="C280" s="109">
        <f t="shared" si="14"/>
        <v>59.2</v>
      </c>
      <c r="D280" s="94"/>
      <c r="E280" s="95">
        <v>10920</v>
      </c>
      <c r="F280" s="100">
        <f t="shared" si="12"/>
        <v>3033</v>
      </c>
      <c r="G280" s="96">
        <f t="shared" si="13"/>
        <v>2214</v>
      </c>
      <c r="H280" s="95"/>
    </row>
    <row r="281" spans="1:8" ht="12.75">
      <c r="A281" s="91">
        <v>420</v>
      </c>
      <c r="B281" s="102"/>
      <c r="C281" s="109">
        <f t="shared" si="14"/>
        <v>59.24</v>
      </c>
      <c r="D281" s="94"/>
      <c r="E281" s="95">
        <v>10920</v>
      </c>
      <c r="F281" s="100">
        <f t="shared" si="12"/>
        <v>3030</v>
      </c>
      <c r="G281" s="96">
        <f t="shared" si="13"/>
        <v>2212</v>
      </c>
      <c r="H281" s="95"/>
    </row>
    <row r="282" spans="1:8" ht="12.75">
      <c r="A282" s="91">
        <v>421</v>
      </c>
      <c r="B282" s="102"/>
      <c r="C282" s="109">
        <f t="shared" si="14"/>
        <v>59.28</v>
      </c>
      <c r="D282" s="94"/>
      <c r="E282" s="95">
        <v>10920</v>
      </c>
      <c r="F282" s="100">
        <f t="shared" si="12"/>
        <v>3028</v>
      </c>
      <c r="G282" s="96">
        <f t="shared" si="13"/>
        <v>2211</v>
      </c>
      <c r="H282" s="95"/>
    </row>
    <row r="283" spans="1:8" ht="12.75">
      <c r="A283" s="91">
        <v>422</v>
      </c>
      <c r="B283" s="102"/>
      <c r="C283" s="109">
        <f t="shared" si="14"/>
        <v>59.31</v>
      </c>
      <c r="D283" s="94"/>
      <c r="E283" s="95">
        <v>10920</v>
      </c>
      <c r="F283" s="100">
        <f t="shared" si="12"/>
        <v>3027</v>
      </c>
      <c r="G283" s="96">
        <f t="shared" si="13"/>
        <v>2209</v>
      </c>
      <c r="H283" s="95"/>
    </row>
    <row r="284" spans="1:8" ht="12.75">
      <c r="A284" s="91">
        <v>423</v>
      </c>
      <c r="B284" s="102"/>
      <c r="C284" s="109">
        <f t="shared" si="14"/>
        <v>59.35</v>
      </c>
      <c r="D284" s="94"/>
      <c r="E284" s="95">
        <v>10920</v>
      </c>
      <c r="F284" s="100">
        <f t="shared" si="12"/>
        <v>3025</v>
      </c>
      <c r="G284" s="96">
        <f t="shared" si="13"/>
        <v>2208</v>
      </c>
      <c r="H284" s="95"/>
    </row>
    <row r="285" spans="1:8" ht="12.75">
      <c r="A285" s="91">
        <v>424</v>
      </c>
      <c r="B285" s="102"/>
      <c r="C285" s="109">
        <f t="shared" si="14"/>
        <v>59.39</v>
      </c>
      <c r="D285" s="94"/>
      <c r="E285" s="95">
        <v>10920</v>
      </c>
      <c r="F285" s="100">
        <f t="shared" si="12"/>
        <v>3023</v>
      </c>
      <c r="G285" s="96">
        <f t="shared" si="13"/>
        <v>2206</v>
      </c>
      <c r="H285" s="95"/>
    </row>
    <row r="286" spans="1:8" ht="12.75">
      <c r="A286" s="91">
        <v>425</v>
      </c>
      <c r="B286" s="102"/>
      <c r="C286" s="109">
        <f t="shared" si="14"/>
        <v>59.43</v>
      </c>
      <c r="D286" s="94"/>
      <c r="E286" s="95">
        <v>10920</v>
      </c>
      <c r="F286" s="100">
        <f t="shared" si="12"/>
        <v>3021</v>
      </c>
      <c r="G286" s="96">
        <f t="shared" si="13"/>
        <v>2205</v>
      </c>
      <c r="H286" s="95"/>
    </row>
    <row r="287" spans="1:8" ht="12.75">
      <c r="A287" s="91">
        <v>426</v>
      </c>
      <c r="B287" s="102"/>
      <c r="C287" s="109">
        <f t="shared" si="14"/>
        <v>59.46</v>
      </c>
      <c r="D287" s="94"/>
      <c r="E287" s="95">
        <v>10920</v>
      </c>
      <c r="F287" s="100">
        <f t="shared" si="12"/>
        <v>3019</v>
      </c>
      <c r="G287" s="96">
        <f t="shared" si="13"/>
        <v>2204</v>
      </c>
      <c r="H287" s="95"/>
    </row>
    <row r="288" spans="1:8" ht="12.75">
      <c r="A288" s="91">
        <v>427</v>
      </c>
      <c r="B288" s="102"/>
      <c r="C288" s="109">
        <f t="shared" si="14"/>
        <v>59.5</v>
      </c>
      <c r="D288" s="94"/>
      <c r="E288" s="95">
        <v>10920</v>
      </c>
      <c r="F288" s="100">
        <f t="shared" si="12"/>
        <v>3017</v>
      </c>
      <c r="G288" s="96">
        <f t="shared" si="13"/>
        <v>2202</v>
      </c>
      <c r="H288" s="95"/>
    </row>
    <row r="289" spans="1:8" ht="12.75">
      <c r="A289" s="91">
        <v>428</v>
      </c>
      <c r="B289" s="102"/>
      <c r="C289" s="109">
        <f t="shared" si="14"/>
        <v>59.54</v>
      </c>
      <c r="D289" s="94"/>
      <c r="E289" s="95">
        <v>10920</v>
      </c>
      <c r="F289" s="100">
        <f t="shared" si="12"/>
        <v>3015</v>
      </c>
      <c r="G289" s="96">
        <f t="shared" si="13"/>
        <v>2201</v>
      </c>
      <c r="H289" s="95"/>
    </row>
    <row r="290" spans="1:8" ht="12.75">
      <c r="A290" s="91">
        <v>429</v>
      </c>
      <c r="B290" s="102"/>
      <c r="C290" s="109">
        <f t="shared" si="14"/>
        <v>59.57</v>
      </c>
      <c r="D290" s="94"/>
      <c r="E290" s="95">
        <v>10920</v>
      </c>
      <c r="F290" s="100">
        <f t="shared" si="12"/>
        <v>3014</v>
      </c>
      <c r="G290" s="96">
        <f t="shared" si="13"/>
        <v>2200</v>
      </c>
      <c r="H290" s="95"/>
    </row>
    <row r="291" spans="1:8" ht="12.75">
      <c r="A291" s="91">
        <v>430</v>
      </c>
      <c r="B291" s="102"/>
      <c r="C291" s="109">
        <f t="shared" si="14"/>
        <v>59.61</v>
      </c>
      <c r="D291" s="94"/>
      <c r="E291" s="95">
        <v>10920</v>
      </c>
      <c r="F291" s="100">
        <f t="shared" si="12"/>
        <v>3012</v>
      </c>
      <c r="G291" s="96">
        <f t="shared" si="13"/>
        <v>2198</v>
      </c>
      <c r="H291" s="95"/>
    </row>
    <row r="292" spans="1:8" ht="12.75">
      <c r="A292" s="91">
        <v>431</v>
      </c>
      <c r="B292" s="102"/>
      <c r="C292" s="109">
        <f t="shared" si="14"/>
        <v>59.65</v>
      </c>
      <c r="D292" s="94"/>
      <c r="E292" s="95">
        <v>10920</v>
      </c>
      <c r="F292" s="100">
        <f t="shared" si="12"/>
        <v>3010</v>
      </c>
      <c r="G292" s="96">
        <f t="shared" si="13"/>
        <v>2197</v>
      </c>
      <c r="H292" s="95"/>
    </row>
    <row r="293" spans="1:8" ht="12.75">
      <c r="A293" s="91">
        <v>432</v>
      </c>
      <c r="B293" s="102"/>
      <c r="C293" s="109">
        <f t="shared" si="14"/>
        <v>59.68</v>
      </c>
      <c r="D293" s="94"/>
      <c r="E293" s="95">
        <v>10920</v>
      </c>
      <c r="F293" s="100">
        <f t="shared" si="12"/>
        <v>3008</v>
      </c>
      <c r="G293" s="96">
        <f t="shared" si="13"/>
        <v>2196</v>
      </c>
      <c r="H293" s="95"/>
    </row>
    <row r="294" spans="1:8" ht="12.75">
      <c r="A294" s="91">
        <v>433</v>
      </c>
      <c r="B294" s="102"/>
      <c r="C294" s="109">
        <f t="shared" si="14"/>
        <v>59.72</v>
      </c>
      <c r="D294" s="94"/>
      <c r="E294" s="95">
        <v>10920</v>
      </c>
      <c r="F294" s="100">
        <f t="shared" si="12"/>
        <v>3006</v>
      </c>
      <c r="G294" s="96">
        <f t="shared" si="13"/>
        <v>2194</v>
      </c>
      <c r="H294" s="95"/>
    </row>
    <row r="295" spans="1:8" ht="12.75">
      <c r="A295" s="91">
        <v>434</v>
      </c>
      <c r="B295" s="102"/>
      <c r="C295" s="109">
        <f t="shared" si="14"/>
        <v>59.76</v>
      </c>
      <c r="D295" s="94"/>
      <c r="E295" s="95">
        <v>10920</v>
      </c>
      <c r="F295" s="100">
        <f t="shared" si="12"/>
        <v>3004</v>
      </c>
      <c r="G295" s="96">
        <f t="shared" si="13"/>
        <v>2193</v>
      </c>
      <c r="H295" s="95"/>
    </row>
    <row r="296" spans="1:8" ht="12.75">
      <c r="A296" s="91">
        <v>435</v>
      </c>
      <c r="B296" s="102"/>
      <c r="C296" s="109">
        <f t="shared" si="14"/>
        <v>59.79</v>
      </c>
      <c r="D296" s="94"/>
      <c r="E296" s="95">
        <v>10920</v>
      </c>
      <c r="F296" s="100">
        <f aca="true" t="shared" si="15" ref="F296:F359">ROUND(12*1.37*(1/C296*E296)+H296,0)</f>
        <v>3003</v>
      </c>
      <c r="G296" s="96">
        <f aca="true" t="shared" si="16" ref="G296:G359">ROUND(12*(1/C296*E296),0)</f>
        <v>2192</v>
      </c>
      <c r="H296" s="95"/>
    </row>
    <row r="297" spans="1:8" ht="12.75">
      <c r="A297" s="91">
        <v>436</v>
      </c>
      <c r="B297" s="102"/>
      <c r="C297" s="109">
        <f aca="true" t="shared" si="17" ref="C297:C360">ROUND((-0.0000491*POWER(A297,2)+0.0818939*A297+38.1)*0.928,2)</f>
        <v>59.83</v>
      </c>
      <c r="D297" s="94"/>
      <c r="E297" s="95">
        <v>10920</v>
      </c>
      <c r="F297" s="100">
        <f t="shared" si="15"/>
        <v>3001</v>
      </c>
      <c r="G297" s="96">
        <f t="shared" si="16"/>
        <v>2190</v>
      </c>
      <c r="H297" s="95"/>
    </row>
    <row r="298" spans="1:8" ht="12.75">
      <c r="A298" s="91">
        <v>437</v>
      </c>
      <c r="B298" s="102"/>
      <c r="C298" s="109">
        <f t="shared" si="17"/>
        <v>59.87</v>
      </c>
      <c r="D298" s="94"/>
      <c r="E298" s="95">
        <v>10920</v>
      </c>
      <c r="F298" s="100">
        <f t="shared" si="15"/>
        <v>2999</v>
      </c>
      <c r="G298" s="96">
        <f t="shared" si="16"/>
        <v>2189</v>
      </c>
      <c r="H298" s="95"/>
    </row>
    <row r="299" spans="1:8" ht="12.75">
      <c r="A299" s="91">
        <v>438</v>
      </c>
      <c r="B299" s="102"/>
      <c r="C299" s="109">
        <f t="shared" si="17"/>
        <v>59.9</v>
      </c>
      <c r="D299" s="94"/>
      <c r="E299" s="95">
        <v>10920</v>
      </c>
      <c r="F299" s="100">
        <f t="shared" si="15"/>
        <v>2997</v>
      </c>
      <c r="G299" s="96">
        <f t="shared" si="16"/>
        <v>2188</v>
      </c>
      <c r="H299" s="95"/>
    </row>
    <row r="300" spans="1:8" ht="12.75">
      <c r="A300" s="91">
        <v>439</v>
      </c>
      <c r="B300" s="102"/>
      <c r="C300" s="109">
        <f t="shared" si="17"/>
        <v>59.94</v>
      </c>
      <c r="D300" s="94"/>
      <c r="E300" s="95">
        <v>10920</v>
      </c>
      <c r="F300" s="100">
        <f t="shared" si="15"/>
        <v>2995</v>
      </c>
      <c r="G300" s="96">
        <f t="shared" si="16"/>
        <v>2186</v>
      </c>
      <c r="H300" s="95"/>
    </row>
    <row r="301" spans="1:8" ht="12.75">
      <c r="A301" s="91">
        <v>440</v>
      </c>
      <c r="B301" s="102"/>
      <c r="C301" s="109">
        <f t="shared" si="17"/>
        <v>59.97</v>
      </c>
      <c r="D301" s="94"/>
      <c r="E301" s="95">
        <v>10920</v>
      </c>
      <c r="F301" s="100">
        <f t="shared" si="15"/>
        <v>2994</v>
      </c>
      <c r="G301" s="96">
        <f t="shared" si="16"/>
        <v>2185</v>
      </c>
      <c r="H301" s="95"/>
    </row>
    <row r="302" spans="1:8" ht="12.75">
      <c r="A302" s="91">
        <v>441</v>
      </c>
      <c r="B302" s="102"/>
      <c r="C302" s="109">
        <f t="shared" si="17"/>
        <v>60.01</v>
      </c>
      <c r="D302" s="94"/>
      <c r="E302" s="95">
        <v>10920</v>
      </c>
      <c r="F302" s="100">
        <f t="shared" si="15"/>
        <v>2992</v>
      </c>
      <c r="G302" s="96">
        <f t="shared" si="16"/>
        <v>2184</v>
      </c>
      <c r="H302" s="95"/>
    </row>
    <row r="303" spans="1:8" ht="12.75">
      <c r="A303" s="91">
        <v>442</v>
      </c>
      <c r="B303" s="102"/>
      <c r="C303" s="109">
        <f t="shared" si="17"/>
        <v>60.05</v>
      </c>
      <c r="D303" s="94"/>
      <c r="E303" s="95">
        <v>10920</v>
      </c>
      <c r="F303" s="100">
        <f t="shared" si="15"/>
        <v>2990</v>
      </c>
      <c r="G303" s="96">
        <f t="shared" si="16"/>
        <v>2182</v>
      </c>
      <c r="H303" s="95"/>
    </row>
    <row r="304" spans="1:8" ht="12.75">
      <c r="A304" s="91">
        <v>443</v>
      </c>
      <c r="B304" s="102"/>
      <c r="C304" s="109">
        <f t="shared" si="17"/>
        <v>60.08</v>
      </c>
      <c r="D304" s="94"/>
      <c r="E304" s="95">
        <v>10920</v>
      </c>
      <c r="F304" s="100">
        <f t="shared" si="15"/>
        <v>2988</v>
      </c>
      <c r="G304" s="96">
        <f t="shared" si="16"/>
        <v>2181</v>
      </c>
      <c r="H304" s="95"/>
    </row>
    <row r="305" spans="1:8" ht="12.75">
      <c r="A305" s="91">
        <v>444</v>
      </c>
      <c r="B305" s="102"/>
      <c r="C305" s="109">
        <f t="shared" si="17"/>
        <v>60.12</v>
      </c>
      <c r="D305" s="94"/>
      <c r="E305" s="95">
        <v>10920</v>
      </c>
      <c r="F305" s="100">
        <f t="shared" si="15"/>
        <v>2986</v>
      </c>
      <c r="G305" s="96">
        <f t="shared" si="16"/>
        <v>2180</v>
      </c>
      <c r="H305" s="95"/>
    </row>
    <row r="306" spans="1:8" ht="12.75">
      <c r="A306" s="91">
        <v>445</v>
      </c>
      <c r="B306" s="102"/>
      <c r="C306" s="109">
        <f t="shared" si="17"/>
        <v>60.15</v>
      </c>
      <c r="D306" s="94"/>
      <c r="E306" s="95">
        <v>10920</v>
      </c>
      <c r="F306" s="100">
        <f t="shared" si="15"/>
        <v>2985</v>
      </c>
      <c r="G306" s="96">
        <f t="shared" si="16"/>
        <v>2179</v>
      </c>
      <c r="H306" s="95"/>
    </row>
    <row r="307" spans="1:8" ht="12.75">
      <c r="A307" s="91">
        <v>446</v>
      </c>
      <c r="B307" s="102"/>
      <c r="C307" s="109">
        <f t="shared" si="17"/>
        <v>60.19</v>
      </c>
      <c r="D307" s="94"/>
      <c r="E307" s="95">
        <v>10920</v>
      </c>
      <c r="F307" s="100">
        <f t="shared" si="15"/>
        <v>2983</v>
      </c>
      <c r="G307" s="96">
        <f t="shared" si="16"/>
        <v>2177</v>
      </c>
      <c r="H307" s="95"/>
    </row>
    <row r="308" spans="1:8" ht="12.75">
      <c r="A308" s="91">
        <v>447</v>
      </c>
      <c r="B308" s="102"/>
      <c r="C308" s="109">
        <f t="shared" si="17"/>
        <v>60.22</v>
      </c>
      <c r="D308" s="94"/>
      <c r="E308" s="95">
        <v>10920</v>
      </c>
      <c r="F308" s="100">
        <f t="shared" si="15"/>
        <v>2981</v>
      </c>
      <c r="G308" s="96">
        <f t="shared" si="16"/>
        <v>2176</v>
      </c>
      <c r="H308" s="95"/>
    </row>
    <row r="309" spans="1:8" ht="12.75">
      <c r="A309" s="91">
        <v>448</v>
      </c>
      <c r="B309" s="102"/>
      <c r="C309" s="109">
        <f t="shared" si="17"/>
        <v>60.26</v>
      </c>
      <c r="D309" s="94"/>
      <c r="E309" s="95">
        <v>10920</v>
      </c>
      <c r="F309" s="100">
        <f t="shared" si="15"/>
        <v>2979</v>
      </c>
      <c r="G309" s="96">
        <f t="shared" si="16"/>
        <v>2175</v>
      </c>
      <c r="H309" s="95"/>
    </row>
    <row r="310" spans="1:8" ht="12.75">
      <c r="A310" s="91">
        <v>449</v>
      </c>
      <c r="B310" s="102"/>
      <c r="C310" s="109">
        <f t="shared" si="17"/>
        <v>60.29</v>
      </c>
      <c r="D310" s="94"/>
      <c r="E310" s="95">
        <v>10920</v>
      </c>
      <c r="F310" s="100">
        <f t="shared" si="15"/>
        <v>2978</v>
      </c>
      <c r="G310" s="96">
        <f t="shared" si="16"/>
        <v>2173</v>
      </c>
      <c r="H310" s="95"/>
    </row>
    <row r="311" spans="1:8" ht="12.75">
      <c r="A311" s="91">
        <v>450</v>
      </c>
      <c r="B311" s="102"/>
      <c r="C311" s="109">
        <f t="shared" si="17"/>
        <v>60.33</v>
      </c>
      <c r="D311" s="94"/>
      <c r="E311" s="95">
        <v>10920</v>
      </c>
      <c r="F311" s="100">
        <f t="shared" si="15"/>
        <v>2976</v>
      </c>
      <c r="G311" s="96">
        <f t="shared" si="16"/>
        <v>2172</v>
      </c>
      <c r="H311" s="95"/>
    </row>
    <row r="312" spans="1:8" ht="12.75">
      <c r="A312" s="91">
        <v>451</v>
      </c>
      <c r="B312" s="102"/>
      <c r="C312" s="109">
        <f t="shared" si="17"/>
        <v>60.36</v>
      </c>
      <c r="D312" s="94"/>
      <c r="E312" s="95">
        <v>10920</v>
      </c>
      <c r="F312" s="100">
        <f t="shared" si="15"/>
        <v>2974</v>
      </c>
      <c r="G312" s="96">
        <f t="shared" si="16"/>
        <v>2171</v>
      </c>
      <c r="H312" s="95"/>
    </row>
    <row r="313" spans="1:8" ht="12.75">
      <c r="A313" s="91">
        <v>452</v>
      </c>
      <c r="B313" s="102"/>
      <c r="C313" s="109">
        <f t="shared" si="17"/>
        <v>60.4</v>
      </c>
      <c r="D313" s="94"/>
      <c r="E313" s="95">
        <v>10920</v>
      </c>
      <c r="F313" s="100">
        <f t="shared" si="15"/>
        <v>2972</v>
      </c>
      <c r="G313" s="96">
        <f t="shared" si="16"/>
        <v>2170</v>
      </c>
      <c r="H313" s="95"/>
    </row>
    <row r="314" spans="1:8" ht="12.75">
      <c r="A314" s="91">
        <v>453</v>
      </c>
      <c r="B314" s="102"/>
      <c r="C314" s="109">
        <f t="shared" si="17"/>
        <v>60.43</v>
      </c>
      <c r="D314" s="94"/>
      <c r="E314" s="95">
        <v>10920</v>
      </c>
      <c r="F314" s="100">
        <f t="shared" si="15"/>
        <v>2971</v>
      </c>
      <c r="G314" s="96">
        <f t="shared" si="16"/>
        <v>2168</v>
      </c>
      <c r="H314" s="95"/>
    </row>
    <row r="315" spans="1:8" ht="12.75">
      <c r="A315" s="91">
        <v>454</v>
      </c>
      <c r="B315" s="102"/>
      <c r="C315" s="109">
        <f t="shared" si="17"/>
        <v>60.47</v>
      </c>
      <c r="D315" s="94"/>
      <c r="E315" s="95">
        <v>10920</v>
      </c>
      <c r="F315" s="100">
        <f t="shared" si="15"/>
        <v>2969</v>
      </c>
      <c r="G315" s="96">
        <f t="shared" si="16"/>
        <v>2167</v>
      </c>
      <c r="H315" s="95"/>
    </row>
    <row r="316" spans="1:8" ht="12.75">
      <c r="A316" s="91">
        <v>455</v>
      </c>
      <c r="B316" s="102"/>
      <c r="C316" s="109">
        <f t="shared" si="17"/>
        <v>60.5</v>
      </c>
      <c r="D316" s="94"/>
      <c r="E316" s="95">
        <v>10920</v>
      </c>
      <c r="F316" s="100">
        <f t="shared" si="15"/>
        <v>2967</v>
      </c>
      <c r="G316" s="96">
        <f t="shared" si="16"/>
        <v>2166</v>
      </c>
      <c r="H316" s="95"/>
    </row>
    <row r="317" spans="1:8" ht="12.75">
      <c r="A317" s="91">
        <v>456</v>
      </c>
      <c r="B317" s="102"/>
      <c r="C317" s="109">
        <f t="shared" si="17"/>
        <v>60.54</v>
      </c>
      <c r="D317" s="94"/>
      <c r="E317" s="95">
        <v>10920</v>
      </c>
      <c r="F317" s="100">
        <f t="shared" si="15"/>
        <v>2965</v>
      </c>
      <c r="G317" s="96">
        <f t="shared" si="16"/>
        <v>2165</v>
      </c>
      <c r="H317" s="95"/>
    </row>
    <row r="318" spans="1:8" ht="12.75">
      <c r="A318" s="91">
        <v>457</v>
      </c>
      <c r="B318" s="102"/>
      <c r="C318" s="109">
        <f t="shared" si="17"/>
        <v>60.57</v>
      </c>
      <c r="D318" s="94"/>
      <c r="E318" s="95">
        <v>10920</v>
      </c>
      <c r="F318" s="100">
        <f t="shared" si="15"/>
        <v>2964</v>
      </c>
      <c r="G318" s="96">
        <f t="shared" si="16"/>
        <v>2163</v>
      </c>
      <c r="H318" s="95"/>
    </row>
    <row r="319" spans="1:8" ht="12.75">
      <c r="A319" s="91">
        <v>458</v>
      </c>
      <c r="B319" s="102"/>
      <c r="C319" s="109">
        <f t="shared" si="17"/>
        <v>60.61</v>
      </c>
      <c r="D319" s="94"/>
      <c r="E319" s="95">
        <v>10920</v>
      </c>
      <c r="F319" s="100">
        <f t="shared" si="15"/>
        <v>2962</v>
      </c>
      <c r="G319" s="96">
        <f t="shared" si="16"/>
        <v>2162</v>
      </c>
      <c r="H319" s="95"/>
    </row>
    <row r="320" spans="1:8" ht="12.75">
      <c r="A320" s="91">
        <v>459</v>
      </c>
      <c r="B320" s="102"/>
      <c r="C320" s="109">
        <f t="shared" si="17"/>
        <v>60.64</v>
      </c>
      <c r="D320" s="94"/>
      <c r="E320" s="95">
        <v>10920</v>
      </c>
      <c r="F320" s="100">
        <f t="shared" si="15"/>
        <v>2961</v>
      </c>
      <c r="G320" s="96">
        <f t="shared" si="16"/>
        <v>2161</v>
      </c>
      <c r="H320" s="95"/>
    </row>
    <row r="321" spans="1:8" ht="12.75">
      <c r="A321" s="91">
        <v>460</v>
      </c>
      <c r="B321" s="102"/>
      <c r="C321" s="109">
        <f t="shared" si="17"/>
        <v>60.67</v>
      </c>
      <c r="D321" s="94"/>
      <c r="E321" s="95">
        <v>10920</v>
      </c>
      <c r="F321" s="100">
        <f t="shared" si="15"/>
        <v>2959</v>
      </c>
      <c r="G321" s="96">
        <f t="shared" si="16"/>
        <v>2160</v>
      </c>
      <c r="H321" s="95"/>
    </row>
    <row r="322" spans="1:8" ht="12.75">
      <c r="A322" s="91">
        <v>461</v>
      </c>
      <c r="B322" s="102"/>
      <c r="C322" s="109">
        <f t="shared" si="17"/>
        <v>60.71</v>
      </c>
      <c r="D322" s="94"/>
      <c r="E322" s="95">
        <v>10920</v>
      </c>
      <c r="F322" s="100">
        <f t="shared" si="15"/>
        <v>2957</v>
      </c>
      <c r="G322" s="96">
        <f t="shared" si="16"/>
        <v>2158</v>
      </c>
      <c r="H322" s="95"/>
    </row>
    <row r="323" spans="1:8" ht="12.75">
      <c r="A323" s="91">
        <v>462</v>
      </c>
      <c r="B323" s="102"/>
      <c r="C323" s="109">
        <f t="shared" si="17"/>
        <v>60.74</v>
      </c>
      <c r="D323" s="94"/>
      <c r="E323" s="95">
        <v>10920</v>
      </c>
      <c r="F323" s="100">
        <f t="shared" si="15"/>
        <v>2956</v>
      </c>
      <c r="G323" s="96">
        <f t="shared" si="16"/>
        <v>2157</v>
      </c>
      <c r="H323" s="95"/>
    </row>
    <row r="324" spans="1:8" ht="12.75">
      <c r="A324" s="91">
        <v>463</v>
      </c>
      <c r="B324" s="102"/>
      <c r="C324" s="109">
        <f t="shared" si="17"/>
        <v>60.78</v>
      </c>
      <c r="D324" s="94"/>
      <c r="E324" s="95">
        <v>10920</v>
      </c>
      <c r="F324" s="100">
        <f t="shared" si="15"/>
        <v>2954</v>
      </c>
      <c r="G324" s="96">
        <f t="shared" si="16"/>
        <v>2156</v>
      </c>
      <c r="H324" s="95"/>
    </row>
    <row r="325" spans="1:8" ht="12.75">
      <c r="A325" s="91">
        <v>464</v>
      </c>
      <c r="B325" s="102"/>
      <c r="C325" s="109">
        <f t="shared" si="17"/>
        <v>60.81</v>
      </c>
      <c r="D325" s="94"/>
      <c r="E325" s="95">
        <v>10920</v>
      </c>
      <c r="F325" s="100">
        <f t="shared" si="15"/>
        <v>2952</v>
      </c>
      <c r="G325" s="96">
        <f t="shared" si="16"/>
        <v>2155</v>
      </c>
      <c r="H325" s="95"/>
    </row>
    <row r="326" spans="1:8" ht="12.75">
      <c r="A326" s="91">
        <v>465</v>
      </c>
      <c r="B326" s="102"/>
      <c r="C326" s="109">
        <f t="shared" si="17"/>
        <v>60.84</v>
      </c>
      <c r="D326" s="94"/>
      <c r="E326" s="95">
        <v>10920</v>
      </c>
      <c r="F326" s="100">
        <f t="shared" si="15"/>
        <v>2951</v>
      </c>
      <c r="G326" s="96">
        <f t="shared" si="16"/>
        <v>2154</v>
      </c>
      <c r="H326" s="95"/>
    </row>
    <row r="327" spans="1:8" ht="12.75">
      <c r="A327" s="91">
        <v>466</v>
      </c>
      <c r="B327" s="102"/>
      <c r="C327" s="109">
        <f t="shared" si="17"/>
        <v>60.88</v>
      </c>
      <c r="D327" s="94"/>
      <c r="E327" s="95">
        <v>10920</v>
      </c>
      <c r="F327" s="100">
        <f t="shared" si="15"/>
        <v>2949</v>
      </c>
      <c r="G327" s="96">
        <f t="shared" si="16"/>
        <v>2152</v>
      </c>
      <c r="H327" s="95"/>
    </row>
    <row r="328" spans="1:8" ht="12.75">
      <c r="A328" s="91">
        <v>467</v>
      </c>
      <c r="B328" s="102"/>
      <c r="C328" s="109">
        <f t="shared" si="17"/>
        <v>60.91</v>
      </c>
      <c r="D328" s="94"/>
      <c r="E328" s="95">
        <v>10920</v>
      </c>
      <c r="F328" s="100">
        <f t="shared" si="15"/>
        <v>2947</v>
      </c>
      <c r="G328" s="96">
        <f t="shared" si="16"/>
        <v>2151</v>
      </c>
      <c r="H328" s="95"/>
    </row>
    <row r="329" spans="1:8" ht="12.75">
      <c r="A329" s="91">
        <v>468</v>
      </c>
      <c r="B329" s="102"/>
      <c r="C329" s="109">
        <f t="shared" si="17"/>
        <v>60.94</v>
      </c>
      <c r="D329" s="94"/>
      <c r="E329" s="95">
        <v>10920</v>
      </c>
      <c r="F329" s="100">
        <f t="shared" si="15"/>
        <v>2946</v>
      </c>
      <c r="G329" s="96">
        <f t="shared" si="16"/>
        <v>2150</v>
      </c>
      <c r="H329" s="95"/>
    </row>
    <row r="330" spans="1:8" ht="12.75">
      <c r="A330" s="91">
        <v>469</v>
      </c>
      <c r="B330" s="102"/>
      <c r="C330" s="109">
        <f t="shared" si="17"/>
        <v>60.98</v>
      </c>
      <c r="D330" s="94"/>
      <c r="E330" s="95">
        <v>10920</v>
      </c>
      <c r="F330" s="100">
        <f t="shared" si="15"/>
        <v>2944</v>
      </c>
      <c r="G330" s="96">
        <f t="shared" si="16"/>
        <v>2149</v>
      </c>
      <c r="H330" s="95"/>
    </row>
    <row r="331" spans="1:8" ht="12.75">
      <c r="A331" s="91">
        <v>470</v>
      </c>
      <c r="B331" s="102"/>
      <c r="C331" s="109">
        <f t="shared" si="17"/>
        <v>61.01</v>
      </c>
      <c r="D331" s="94"/>
      <c r="E331" s="95">
        <v>10920</v>
      </c>
      <c r="F331" s="100">
        <f t="shared" si="15"/>
        <v>2943</v>
      </c>
      <c r="G331" s="96">
        <f t="shared" si="16"/>
        <v>2148</v>
      </c>
      <c r="H331" s="95"/>
    </row>
    <row r="332" spans="1:8" ht="12.75">
      <c r="A332" s="91">
        <v>471</v>
      </c>
      <c r="B332" s="102"/>
      <c r="C332" s="109">
        <f t="shared" si="17"/>
        <v>61.04</v>
      </c>
      <c r="D332" s="94"/>
      <c r="E332" s="95">
        <v>10920</v>
      </c>
      <c r="F332" s="100">
        <f t="shared" si="15"/>
        <v>2941</v>
      </c>
      <c r="G332" s="96">
        <f t="shared" si="16"/>
        <v>2147</v>
      </c>
      <c r="H332" s="95"/>
    </row>
    <row r="333" spans="1:8" ht="12.75">
      <c r="A333" s="91">
        <v>472</v>
      </c>
      <c r="B333" s="102"/>
      <c r="C333" s="109">
        <f t="shared" si="17"/>
        <v>61.08</v>
      </c>
      <c r="D333" s="94"/>
      <c r="E333" s="95">
        <v>10920</v>
      </c>
      <c r="F333" s="100">
        <f t="shared" si="15"/>
        <v>2939</v>
      </c>
      <c r="G333" s="96">
        <f t="shared" si="16"/>
        <v>2145</v>
      </c>
      <c r="H333" s="95"/>
    </row>
    <row r="334" spans="1:8" ht="12.75">
      <c r="A334" s="91">
        <v>473</v>
      </c>
      <c r="B334" s="102"/>
      <c r="C334" s="109">
        <f t="shared" si="17"/>
        <v>61.11</v>
      </c>
      <c r="D334" s="94"/>
      <c r="E334" s="95">
        <v>10920</v>
      </c>
      <c r="F334" s="100">
        <f t="shared" si="15"/>
        <v>2938</v>
      </c>
      <c r="G334" s="96">
        <f t="shared" si="16"/>
        <v>2144</v>
      </c>
      <c r="H334" s="95"/>
    </row>
    <row r="335" spans="1:8" ht="12.75">
      <c r="A335" s="91">
        <v>474</v>
      </c>
      <c r="B335" s="102"/>
      <c r="C335" s="109">
        <f t="shared" si="17"/>
        <v>61.14</v>
      </c>
      <c r="D335" s="94"/>
      <c r="E335" s="95">
        <v>10920</v>
      </c>
      <c r="F335" s="100">
        <f t="shared" si="15"/>
        <v>2936</v>
      </c>
      <c r="G335" s="96">
        <f t="shared" si="16"/>
        <v>2143</v>
      </c>
      <c r="H335" s="95"/>
    </row>
    <row r="336" spans="1:8" ht="12.75">
      <c r="A336" s="91">
        <v>475</v>
      </c>
      <c r="B336" s="102"/>
      <c r="C336" s="109">
        <f t="shared" si="17"/>
        <v>61.18</v>
      </c>
      <c r="D336" s="94"/>
      <c r="E336" s="95">
        <v>10920</v>
      </c>
      <c r="F336" s="100">
        <f t="shared" si="15"/>
        <v>2934</v>
      </c>
      <c r="G336" s="96">
        <f t="shared" si="16"/>
        <v>2142</v>
      </c>
      <c r="H336" s="95"/>
    </row>
    <row r="337" spans="1:8" ht="12.75">
      <c r="A337" s="91">
        <v>476</v>
      </c>
      <c r="B337" s="102"/>
      <c r="C337" s="109">
        <f t="shared" si="17"/>
        <v>61.21</v>
      </c>
      <c r="D337" s="94"/>
      <c r="E337" s="95">
        <v>10920</v>
      </c>
      <c r="F337" s="100">
        <f t="shared" si="15"/>
        <v>2933</v>
      </c>
      <c r="G337" s="96">
        <f t="shared" si="16"/>
        <v>2141</v>
      </c>
      <c r="H337" s="95"/>
    </row>
    <row r="338" spans="1:8" ht="12.75">
      <c r="A338" s="91">
        <v>477</v>
      </c>
      <c r="B338" s="102"/>
      <c r="C338" s="109">
        <f t="shared" si="17"/>
        <v>61.24</v>
      </c>
      <c r="D338" s="94"/>
      <c r="E338" s="95">
        <v>10920</v>
      </c>
      <c r="F338" s="100">
        <f t="shared" si="15"/>
        <v>2931</v>
      </c>
      <c r="G338" s="96">
        <f t="shared" si="16"/>
        <v>2140</v>
      </c>
      <c r="H338" s="95"/>
    </row>
    <row r="339" spans="1:8" ht="12.75">
      <c r="A339" s="91">
        <v>478</v>
      </c>
      <c r="B339" s="102"/>
      <c r="C339" s="109">
        <f t="shared" si="17"/>
        <v>61.27</v>
      </c>
      <c r="D339" s="94"/>
      <c r="E339" s="95">
        <v>10920</v>
      </c>
      <c r="F339" s="100">
        <f t="shared" si="15"/>
        <v>2930</v>
      </c>
      <c r="G339" s="96">
        <f t="shared" si="16"/>
        <v>2139</v>
      </c>
      <c r="H339" s="95"/>
    </row>
    <row r="340" spans="1:8" ht="12.75">
      <c r="A340" s="91">
        <v>479</v>
      </c>
      <c r="B340" s="102"/>
      <c r="C340" s="109">
        <f t="shared" si="17"/>
        <v>61.31</v>
      </c>
      <c r="D340" s="94"/>
      <c r="E340" s="95">
        <v>10920</v>
      </c>
      <c r="F340" s="100">
        <f t="shared" si="15"/>
        <v>2928</v>
      </c>
      <c r="G340" s="96">
        <f t="shared" si="16"/>
        <v>2137</v>
      </c>
      <c r="H340" s="95"/>
    </row>
    <row r="341" spans="1:8" ht="12.75">
      <c r="A341" s="91">
        <v>480</v>
      </c>
      <c r="B341" s="102"/>
      <c r="C341" s="109">
        <f t="shared" si="17"/>
        <v>61.34</v>
      </c>
      <c r="D341" s="94"/>
      <c r="E341" s="95">
        <v>10920</v>
      </c>
      <c r="F341" s="100">
        <f t="shared" si="15"/>
        <v>2927</v>
      </c>
      <c r="G341" s="96">
        <f t="shared" si="16"/>
        <v>2136</v>
      </c>
      <c r="H341" s="95"/>
    </row>
    <row r="342" spans="1:8" ht="12.75">
      <c r="A342" s="91">
        <v>481</v>
      </c>
      <c r="B342" s="102"/>
      <c r="C342" s="109">
        <f t="shared" si="17"/>
        <v>61.37</v>
      </c>
      <c r="D342" s="94"/>
      <c r="E342" s="95">
        <v>10920</v>
      </c>
      <c r="F342" s="100">
        <f t="shared" si="15"/>
        <v>2925</v>
      </c>
      <c r="G342" s="96">
        <f t="shared" si="16"/>
        <v>2135</v>
      </c>
      <c r="H342" s="95"/>
    </row>
    <row r="343" spans="1:8" ht="12.75">
      <c r="A343" s="91">
        <v>482</v>
      </c>
      <c r="B343" s="102"/>
      <c r="C343" s="109">
        <f t="shared" si="17"/>
        <v>61.4</v>
      </c>
      <c r="D343" s="94"/>
      <c r="E343" s="95">
        <v>10920</v>
      </c>
      <c r="F343" s="100">
        <f t="shared" si="15"/>
        <v>2924</v>
      </c>
      <c r="G343" s="96">
        <f t="shared" si="16"/>
        <v>2134</v>
      </c>
      <c r="H343" s="95"/>
    </row>
    <row r="344" spans="1:8" ht="12.75">
      <c r="A344" s="91">
        <v>483</v>
      </c>
      <c r="B344" s="102"/>
      <c r="C344" s="109">
        <f t="shared" si="17"/>
        <v>61.43</v>
      </c>
      <c r="D344" s="94"/>
      <c r="E344" s="95">
        <v>10920</v>
      </c>
      <c r="F344" s="100">
        <f t="shared" si="15"/>
        <v>2922</v>
      </c>
      <c r="G344" s="96">
        <f t="shared" si="16"/>
        <v>2133</v>
      </c>
      <c r="H344" s="95"/>
    </row>
    <row r="345" spans="1:8" ht="12.75">
      <c r="A345" s="91">
        <v>484</v>
      </c>
      <c r="B345" s="102"/>
      <c r="C345" s="109">
        <f t="shared" si="17"/>
        <v>61.47</v>
      </c>
      <c r="D345" s="94"/>
      <c r="E345" s="95">
        <v>10920</v>
      </c>
      <c r="F345" s="100">
        <f t="shared" si="15"/>
        <v>2921</v>
      </c>
      <c r="G345" s="96">
        <f t="shared" si="16"/>
        <v>2132</v>
      </c>
      <c r="H345" s="95"/>
    </row>
    <row r="346" spans="1:8" ht="12.75">
      <c r="A346" s="91">
        <v>485</v>
      </c>
      <c r="B346" s="102"/>
      <c r="C346" s="109">
        <f t="shared" si="17"/>
        <v>61.5</v>
      </c>
      <c r="D346" s="94"/>
      <c r="E346" s="95">
        <v>10920</v>
      </c>
      <c r="F346" s="100">
        <f t="shared" si="15"/>
        <v>2919</v>
      </c>
      <c r="G346" s="96">
        <f t="shared" si="16"/>
        <v>2131</v>
      </c>
      <c r="H346" s="95"/>
    </row>
    <row r="347" spans="1:8" ht="12.75">
      <c r="A347" s="91">
        <v>486</v>
      </c>
      <c r="B347" s="102"/>
      <c r="C347" s="109">
        <f t="shared" si="17"/>
        <v>61.53</v>
      </c>
      <c r="D347" s="94"/>
      <c r="E347" s="95">
        <v>10920</v>
      </c>
      <c r="F347" s="100">
        <f t="shared" si="15"/>
        <v>2918</v>
      </c>
      <c r="G347" s="96">
        <f t="shared" si="16"/>
        <v>2130</v>
      </c>
      <c r="H347" s="95"/>
    </row>
    <row r="348" spans="1:8" ht="12.75">
      <c r="A348" s="91">
        <v>487</v>
      </c>
      <c r="B348" s="102"/>
      <c r="C348" s="109">
        <f t="shared" si="17"/>
        <v>61.56</v>
      </c>
      <c r="D348" s="94"/>
      <c r="E348" s="95">
        <v>10920</v>
      </c>
      <c r="F348" s="100">
        <f t="shared" si="15"/>
        <v>2916</v>
      </c>
      <c r="G348" s="96">
        <f t="shared" si="16"/>
        <v>2129</v>
      </c>
      <c r="H348" s="95"/>
    </row>
    <row r="349" spans="1:8" ht="12.75">
      <c r="A349" s="91">
        <v>488</v>
      </c>
      <c r="B349" s="102"/>
      <c r="C349" s="109">
        <f t="shared" si="17"/>
        <v>61.59</v>
      </c>
      <c r="D349" s="94"/>
      <c r="E349" s="95">
        <v>10920</v>
      </c>
      <c r="F349" s="100">
        <f t="shared" si="15"/>
        <v>2915</v>
      </c>
      <c r="G349" s="96">
        <f t="shared" si="16"/>
        <v>2128</v>
      </c>
      <c r="H349" s="95"/>
    </row>
    <row r="350" spans="1:8" ht="12.75">
      <c r="A350" s="91">
        <v>489</v>
      </c>
      <c r="B350" s="102"/>
      <c r="C350" s="109">
        <f t="shared" si="17"/>
        <v>61.62</v>
      </c>
      <c r="D350" s="94"/>
      <c r="E350" s="95">
        <v>10920</v>
      </c>
      <c r="F350" s="100">
        <f t="shared" si="15"/>
        <v>2913</v>
      </c>
      <c r="G350" s="96">
        <f t="shared" si="16"/>
        <v>2127</v>
      </c>
      <c r="H350" s="95"/>
    </row>
    <row r="351" spans="1:8" ht="12.75">
      <c r="A351" s="91">
        <v>490</v>
      </c>
      <c r="B351" s="102"/>
      <c r="C351" s="109">
        <f t="shared" si="17"/>
        <v>61.66</v>
      </c>
      <c r="D351" s="94"/>
      <c r="E351" s="95">
        <v>10920</v>
      </c>
      <c r="F351" s="100">
        <f t="shared" si="15"/>
        <v>2912</v>
      </c>
      <c r="G351" s="96">
        <f t="shared" si="16"/>
        <v>2125</v>
      </c>
      <c r="H351" s="95"/>
    </row>
    <row r="352" spans="1:8" ht="12.75">
      <c r="A352" s="91">
        <v>491</v>
      </c>
      <c r="B352" s="102"/>
      <c r="C352" s="109">
        <f t="shared" si="17"/>
        <v>61.69</v>
      </c>
      <c r="D352" s="94"/>
      <c r="E352" s="95">
        <v>10920</v>
      </c>
      <c r="F352" s="100">
        <f t="shared" si="15"/>
        <v>2910</v>
      </c>
      <c r="G352" s="96">
        <f t="shared" si="16"/>
        <v>2124</v>
      </c>
      <c r="H352" s="95"/>
    </row>
    <row r="353" spans="1:8" ht="12.75">
      <c r="A353" s="91">
        <v>492</v>
      </c>
      <c r="B353" s="102"/>
      <c r="C353" s="109">
        <f t="shared" si="17"/>
        <v>61.72</v>
      </c>
      <c r="D353" s="94"/>
      <c r="E353" s="95">
        <v>10920</v>
      </c>
      <c r="F353" s="100">
        <f t="shared" si="15"/>
        <v>2909</v>
      </c>
      <c r="G353" s="96">
        <f t="shared" si="16"/>
        <v>2123</v>
      </c>
      <c r="H353" s="95"/>
    </row>
    <row r="354" spans="1:8" ht="12.75">
      <c r="A354" s="91">
        <v>493</v>
      </c>
      <c r="B354" s="102"/>
      <c r="C354" s="109">
        <f t="shared" si="17"/>
        <v>61.75</v>
      </c>
      <c r="D354" s="94"/>
      <c r="E354" s="95">
        <v>10920</v>
      </c>
      <c r="F354" s="100">
        <f t="shared" si="15"/>
        <v>2907</v>
      </c>
      <c r="G354" s="96">
        <f t="shared" si="16"/>
        <v>2122</v>
      </c>
      <c r="H354" s="95"/>
    </row>
    <row r="355" spans="1:8" ht="12.75">
      <c r="A355" s="91">
        <v>494</v>
      </c>
      <c r="B355" s="102"/>
      <c r="C355" s="109">
        <f t="shared" si="17"/>
        <v>61.78</v>
      </c>
      <c r="D355" s="94"/>
      <c r="E355" s="95">
        <v>10920</v>
      </c>
      <c r="F355" s="100">
        <f t="shared" si="15"/>
        <v>2906</v>
      </c>
      <c r="G355" s="96">
        <f t="shared" si="16"/>
        <v>2121</v>
      </c>
      <c r="H355" s="95"/>
    </row>
    <row r="356" spans="1:8" ht="12.75">
      <c r="A356" s="91">
        <v>495</v>
      </c>
      <c r="B356" s="102"/>
      <c r="C356" s="109">
        <f t="shared" si="17"/>
        <v>61.81</v>
      </c>
      <c r="D356" s="94"/>
      <c r="E356" s="95">
        <v>10920</v>
      </c>
      <c r="F356" s="100">
        <f t="shared" si="15"/>
        <v>2904</v>
      </c>
      <c r="G356" s="96">
        <f t="shared" si="16"/>
        <v>2120</v>
      </c>
      <c r="H356" s="95"/>
    </row>
    <row r="357" spans="1:8" ht="12.75">
      <c r="A357" s="91">
        <v>496</v>
      </c>
      <c r="B357" s="102"/>
      <c r="C357" s="109">
        <f t="shared" si="17"/>
        <v>61.84</v>
      </c>
      <c r="D357" s="94"/>
      <c r="E357" s="95">
        <v>10920</v>
      </c>
      <c r="F357" s="100">
        <f t="shared" si="15"/>
        <v>2903</v>
      </c>
      <c r="G357" s="96">
        <f t="shared" si="16"/>
        <v>2119</v>
      </c>
      <c r="H357" s="95"/>
    </row>
    <row r="358" spans="1:8" ht="12.75">
      <c r="A358" s="91">
        <v>497</v>
      </c>
      <c r="B358" s="102"/>
      <c r="C358" s="109">
        <f t="shared" si="17"/>
        <v>61.87</v>
      </c>
      <c r="D358" s="94"/>
      <c r="E358" s="95">
        <v>10920</v>
      </c>
      <c r="F358" s="100">
        <f t="shared" si="15"/>
        <v>2902</v>
      </c>
      <c r="G358" s="96">
        <f t="shared" si="16"/>
        <v>2118</v>
      </c>
      <c r="H358" s="95"/>
    </row>
    <row r="359" spans="1:8" ht="12.75">
      <c r="A359" s="91">
        <v>498</v>
      </c>
      <c r="B359" s="102"/>
      <c r="C359" s="109">
        <f t="shared" si="17"/>
        <v>61.9</v>
      </c>
      <c r="D359" s="94"/>
      <c r="E359" s="95">
        <v>10920</v>
      </c>
      <c r="F359" s="100">
        <f t="shared" si="15"/>
        <v>2900</v>
      </c>
      <c r="G359" s="96">
        <f t="shared" si="16"/>
        <v>2117</v>
      </c>
      <c r="H359" s="95"/>
    </row>
    <row r="360" spans="1:8" ht="12.75">
      <c r="A360" s="91">
        <v>499</v>
      </c>
      <c r="B360" s="102"/>
      <c r="C360" s="109">
        <f t="shared" si="17"/>
        <v>61.93</v>
      </c>
      <c r="D360" s="94"/>
      <c r="E360" s="95">
        <v>10920</v>
      </c>
      <c r="F360" s="100">
        <f aca="true" t="shared" si="18" ref="F360:F391">ROUND(12*1.37*(1/C360*E360)+H360,0)</f>
        <v>2899</v>
      </c>
      <c r="G360" s="96">
        <f aca="true" t="shared" si="19" ref="G360:G391">ROUND(12*(1/C360*E360),0)</f>
        <v>2116</v>
      </c>
      <c r="H360" s="95"/>
    </row>
    <row r="361" spans="1:8" ht="12.75">
      <c r="A361" s="91">
        <v>500</v>
      </c>
      <c r="B361" s="102"/>
      <c r="C361" s="109">
        <f aca="true" t="shared" si="20" ref="C361:C391">ROUND((-0.0000491*POWER(A361,2)+0.0818939*A361+38.1)*0.928,2)</f>
        <v>61.96</v>
      </c>
      <c r="D361" s="94"/>
      <c r="E361" s="95">
        <v>10920</v>
      </c>
      <c r="F361" s="100">
        <f t="shared" si="18"/>
        <v>2897</v>
      </c>
      <c r="G361" s="96">
        <f t="shared" si="19"/>
        <v>2115</v>
      </c>
      <c r="H361" s="95"/>
    </row>
    <row r="362" spans="1:8" ht="12.75">
      <c r="A362" s="91">
        <v>501</v>
      </c>
      <c r="B362" s="102"/>
      <c r="C362" s="109">
        <f t="shared" si="20"/>
        <v>61.99</v>
      </c>
      <c r="D362" s="94"/>
      <c r="E362" s="95">
        <v>10920</v>
      </c>
      <c r="F362" s="100">
        <f t="shared" si="18"/>
        <v>2896</v>
      </c>
      <c r="G362" s="96">
        <f t="shared" si="19"/>
        <v>2114</v>
      </c>
      <c r="H362" s="95"/>
    </row>
    <row r="363" spans="1:8" ht="12.75">
      <c r="A363" s="91">
        <v>502</v>
      </c>
      <c r="B363" s="102"/>
      <c r="C363" s="109">
        <f t="shared" si="20"/>
        <v>62.03</v>
      </c>
      <c r="D363" s="94"/>
      <c r="E363" s="95">
        <v>10920</v>
      </c>
      <c r="F363" s="100">
        <f t="shared" si="18"/>
        <v>2894</v>
      </c>
      <c r="G363" s="96">
        <f t="shared" si="19"/>
        <v>2113</v>
      </c>
      <c r="H363" s="95"/>
    </row>
    <row r="364" spans="1:8" ht="12.75">
      <c r="A364" s="91">
        <v>503</v>
      </c>
      <c r="B364" s="102"/>
      <c r="C364" s="109">
        <f t="shared" si="20"/>
        <v>62.06</v>
      </c>
      <c r="D364" s="94"/>
      <c r="E364" s="95">
        <v>10920</v>
      </c>
      <c r="F364" s="100">
        <f t="shared" si="18"/>
        <v>2893</v>
      </c>
      <c r="G364" s="96">
        <f t="shared" si="19"/>
        <v>2112</v>
      </c>
      <c r="H364" s="95"/>
    </row>
    <row r="365" spans="1:8" ht="12.75">
      <c r="A365" s="91">
        <v>504</v>
      </c>
      <c r="B365" s="102"/>
      <c r="C365" s="109">
        <f t="shared" si="20"/>
        <v>62.09</v>
      </c>
      <c r="D365" s="94"/>
      <c r="E365" s="95">
        <v>10920</v>
      </c>
      <c r="F365" s="100">
        <f t="shared" si="18"/>
        <v>2891</v>
      </c>
      <c r="G365" s="96">
        <f t="shared" si="19"/>
        <v>2110</v>
      </c>
      <c r="H365" s="95"/>
    </row>
    <row r="366" spans="1:8" ht="12.75">
      <c r="A366" s="91">
        <v>505</v>
      </c>
      <c r="B366" s="102"/>
      <c r="C366" s="109">
        <f t="shared" si="20"/>
        <v>62.12</v>
      </c>
      <c r="D366" s="94"/>
      <c r="E366" s="95">
        <v>10920</v>
      </c>
      <c r="F366" s="100">
        <f t="shared" si="18"/>
        <v>2890</v>
      </c>
      <c r="G366" s="96">
        <f t="shared" si="19"/>
        <v>2109</v>
      </c>
      <c r="H366" s="95"/>
    </row>
    <row r="367" spans="1:8" ht="12.75">
      <c r="A367" s="91">
        <v>506</v>
      </c>
      <c r="B367" s="102"/>
      <c r="C367" s="109">
        <f t="shared" si="20"/>
        <v>62.15</v>
      </c>
      <c r="D367" s="94"/>
      <c r="E367" s="95">
        <v>10920</v>
      </c>
      <c r="F367" s="100">
        <f t="shared" si="18"/>
        <v>2889</v>
      </c>
      <c r="G367" s="96">
        <f t="shared" si="19"/>
        <v>2108</v>
      </c>
      <c r="H367" s="95"/>
    </row>
    <row r="368" spans="1:8" ht="12.75">
      <c r="A368" s="91">
        <v>507</v>
      </c>
      <c r="B368" s="102"/>
      <c r="C368" s="109">
        <f t="shared" si="20"/>
        <v>62.18</v>
      </c>
      <c r="D368" s="94"/>
      <c r="E368" s="95">
        <v>10920</v>
      </c>
      <c r="F368" s="100">
        <f t="shared" si="18"/>
        <v>2887</v>
      </c>
      <c r="G368" s="96">
        <f t="shared" si="19"/>
        <v>2107</v>
      </c>
      <c r="H368" s="95"/>
    </row>
    <row r="369" spans="1:8" ht="12.75">
      <c r="A369" s="91">
        <v>508</v>
      </c>
      <c r="B369" s="102"/>
      <c r="C369" s="109">
        <f t="shared" si="20"/>
        <v>62.2</v>
      </c>
      <c r="D369" s="94"/>
      <c r="E369" s="95">
        <v>10920</v>
      </c>
      <c r="F369" s="100">
        <f t="shared" si="18"/>
        <v>2886</v>
      </c>
      <c r="G369" s="96">
        <f t="shared" si="19"/>
        <v>2107</v>
      </c>
      <c r="H369" s="95"/>
    </row>
    <row r="370" spans="1:8" ht="12.75">
      <c r="A370" s="91">
        <v>509</v>
      </c>
      <c r="B370" s="102"/>
      <c r="C370" s="109">
        <f t="shared" si="20"/>
        <v>62.23</v>
      </c>
      <c r="D370" s="94"/>
      <c r="E370" s="95">
        <v>10920</v>
      </c>
      <c r="F370" s="100">
        <f t="shared" si="18"/>
        <v>2885</v>
      </c>
      <c r="G370" s="96">
        <f t="shared" si="19"/>
        <v>2106</v>
      </c>
      <c r="H370" s="95"/>
    </row>
    <row r="371" spans="1:8" ht="12.75">
      <c r="A371" s="91">
        <v>510</v>
      </c>
      <c r="B371" s="102"/>
      <c r="C371" s="109">
        <f t="shared" si="20"/>
        <v>62.26</v>
      </c>
      <c r="D371" s="94"/>
      <c r="E371" s="95">
        <v>10920</v>
      </c>
      <c r="F371" s="100">
        <f t="shared" si="18"/>
        <v>2883</v>
      </c>
      <c r="G371" s="96">
        <f t="shared" si="19"/>
        <v>2105</v>
      </c>
      <c r="H371" s="95"/>
    </row>
    <row r="372" spans="1:8" ht="12.75">
      <c r="A372" s="91">
        <v>511</v>
      </c>
      <c r="B372" s="102"/>
      <c r="C372" s="109">
        <f t="shared" si="20"/>
        <v>62.29</v>
      </c>
      <c r="D372" s="94"/>
      <c r="E372" s="95">
        <v>10920</v>
      </c>
      <c r="F372" s="100">
        <f t="shared" si="18"/>
        <v>2882</v>
      </c>
      <c r="G372" s="96">
        <f t="shared" si="19"/>
        <v>2104</v>
      </c>
      <c r="H372" s="95"/>
    </row>
    <row r="373" spans="1:8" ht="12.75">
      <c r="A373" s="91">
        <v>512</v>
      </c>
      <c r="B373" s="102"/>
      <c r="C373" s="109">
        <f t="shared" si="20"/>
        <v>62.32</v>
      </c>
      <c r="D373" s="94"/>
      <c r="E373" s="95">
        <v>10920</v>
      </c>
      <c r="F373" s="100">
        <f t="shared" si="18"/>
        <v>2881</v>
      </c>
      <c r="G373" s="96">
        <f t="shared" si="19"/>
        <v>2103</v>
      </c>
      <c r="H373" s="95"/>
    </row>
    <row r="374" spans="1:8" ht="12.75">
      <c r="A374" s="91">
        <v>513</v>
      </c>
      <c r="B374" s="102"/>
      <c r="C374" s="109">
        <f t="shared" si="20"/>
        <v>62.35</v>
      </c>
      <c r="D374" s="94"/>
      <c r="E374" s="95">
        <v>10920</v>
      </c>
      <c r="F374" s="100">
        <f t="shared" si="18"/>
        <v>2879</v>
      </c>
      <c r="G374" s="96">
        <f t="shared" si="19"/>
        <v>2102</v>
      </c>
      <c r="H374" s="95"/>
    </row>
    <row r="375" spans="1:8" ht="12.75">
      <c r="A375" s="91">
        <v>514</v>
      </c>
      <c r="B375" s="102"/>
      <c r="C375" s="109">
        <f t="shared" si="20"/>
        <v>62.38</v>
      </c>
      <c r="D375" s="94"/>
      <c r="E375" s="95">
        <v>10920</v>
      </c>
      <c r="F375" s="100">
        <f t="shared" si="18"/>
        <v>2878</v>
      </c>
      <c r="G375" s="96">
        <f t="shared" si="19"/>
        <v>2101</v>
      </c>
      <c r="H375" s="95"/>
    </row>
    <row r="376" spans="1:8" ht="12.75">
      <c r="A376" s="91">
        <v>515</v>
      </c>
      <c r="B376" s="102"/>
      <c r="C376" s="109">
        <f t="shared" si="20"/>
        <v>62.41</v>
      </c>
      <c r="D376" s="94"/>
      <c r="E376" s="95">
        <v>10920</v>
      </c>
      <c r="F376" s="100">
        <f t="shared" si="18"/>
        <v>2877</v>
      </c>
      <c r="G376" s="96">
        <f t="shared" si="19"/>
        <v>2100</v>
      </c>
      <c r="H376" s="95"/>
    </row>
    <row r="377" spans="1:8" ht="12.75">
      <c r="A377" s="91">
        <v>516</v>
      </c>
      <c r="B377" s="102"/>
      <c r="C377" s="109">
        <f t="shared" si="20"/>
        <v>62.44</v>
      </c>
      <c r="D377" s="94"/>
      <c r="E377" s="95">
        <v>10920</v>
      </c>
      <c r="F377" s="100">
        <f t="shared" si="18"/>
        <v>2875</v>
      </c>
      <c r="G377" s="96">
        <f t="shared" si="19"/>
        <v>2099</v>
      </c>
      <c r="H377" s="95"/>
    </row>
    <row r="378" spans="1:8" ht="12.75">
      <c r="A378" s="91">
        <v>517</v>
      </c>
      <c r="B378" s="102"/>
      <c r="C378" s="109">
        <f t="shared" si="20"/>
        <v>62.47</v>
      </c>
      <c r="D378" s="94"/>
      <c r="E378" s="95">
        <v>10920</v>
      </c>
      <c r="F378" s="100">
        <f t="shared" si="18"/>
        <v>2874</v>
      </c>
      <c r="G378" s="96">
        <f t="shared" si="19"/>
        <v>2098</v>
      </c>
      <c r="H378" s="95"/>
    </row>
    <row r="379" spans="1:8" ht="12.75">
      <c r="A379" s="91">
        <v>518</v>
      </c>
      <c r="B379" s="102"/>
      <c r="C379" s="109">
        <f t="shared" si="20"/>
        <v>62.5</v>
      </c>
      <c r="D379" s="94"/>
      <c r="E379" s="95">
        <v>10920</v>
      </c>
      <c r="F379" s="100">
        <f t="shared" si="18"/>
        <v>2872</v>
      </c>
      <c r="G379" s="96">
        <f t="shared" si="19"/>
        <v>2097</v>
      </c>
      <c r="H379" s="95"/>
    </row>
    <row r="380" spans="1:8" ht="12.75">
      <c r="A380" s="91">
        <v>519</v>
      </c>
      <c r="B380" s="102"/>
      <c r="C380" s="109">
        <f t="shared" si="20"/>
        <v>62.53</v>
      </c>
      <c r="D380" s="94"/>
      <c r="E380" s="95">
        <v>10920</v>
      </c>
      <c r="F380" s="100">
        <f t="shared" si="18"/>
        <v>2871</v>
      </c>
      <c r="G380" s="96">
        <f t="shared" si="19"/>
        <v>2096</v>
      </c>
      <c r="H380" s="95"/>
    </row>
    <row r="381" spans="1:8" ht="12.75">
      <c r="A381" s="91">
        <v>520</v>
      </c>
      <c r="B381" s="102"/>
      <c r="C381" s="109">
        <f t="shared" si="20"/>
        <v>62.55</v>
      </c>
      <c r="D381" s="94"/>
      <c r="E381" s="95">
        <v>10920</v>
      </c>
      <c r="F381" s="100">
        <f t="shared" si="18"/>
        <v>2870</v>
      </c>
      <c r="G381" s="96">
        <f t="shared" si="19"/>
        <v>2095</v>
      </c>
      <c r="H381" s="95"/>
    </row>
    <row r="382" spans="1:8" ht="12.75">
      <c r="A382" s="91">
        <v>521</v>
      </c>
      <c r="B382" s="102"/>
      <c r="C382" s="109">
        <f t="shared" si="20"/>
        <v>62.58</v>
      </c>
      <c r="D382" s="94"/>
      <c r="E382" s="95">
        <v>10920</v>
      </c>
      <c r="F382" s="100">
        <f t="shared" si="18"/>
        <v>2869</v>
      </c>
      <c r="G382" s="96">
        <f t="shared" si="19"/>
        <v>2094</v>
      </c>
      <c r="H382" s="95"/>
    </row>
    <row r="383" spans="1:8" ht="12.75">
      <c r="A383" s="91">
        <v>522</v>
      </c>
      <c r="B383" s="102"/>
      <c r="C383" s="109">
        <f t="shared" si="20"/>
        <v>62.61</v>
      </c>
      <c r="D383" s="94"/>
      <c r="E383" s="95">
        <v>10920</v>
      </c>
      <c r="F383" s="100">
        <f t="shared" si="18"/>
        <v>2867</v>
      </c>
      <c r="G383" s="96">
        <f t="shared" si="19"/>
        <v>2093</v>
      </c>
      <c r="H383" s="95"/>
    </row>
    <row r="384" spans="1:8" ht="12.75">
      <c r="A384" s="91">
        <v>523</v>
      </c>
      <c r="B384" s="102"/>
      <c r="C384" s="109">
        <f t="shared" si="20"/>
        <v>62.64</v>
      </c>
      <c r="D384" s="94"/>
      <c r="E384" s="95">
        <v>10920</v>
      </c>
      <c r="F384" s="100">
        <f t="shared" si="18"/>
        <v>2866</v>
      </c>
      <c r="G384" s="96">
        <f t="shared" si="19"/>
        <v>2092</v>
      </c>
      <c r="H384" s="95"/>
    </row>
    <row r="385" spans="1:8" ht="12.75">
      <c r="A385" s="91">
        <v>524</v>
      </c>
      <c r="B385" s="102"/>
      <c r="C385" s="109">
        <f t="shared" si="20"/>
        <v>62.67</v>
      </c>
      <c r="D385" s="94"/>
      <c r="E385" s="95">
        <v>10920</v>
      </c>
      <c r="F385" s="100">
        <f t="shared" si="18"/>
        <v>2865</v>
      </c>
      <c r="G385" s="96">
        <f t="shared" si="19"/>
        <v>2091</v>
      </c>
      <c r="H385" s="95"/>
    </row>
    <row r="386" spans="1:8" ht="12.75">
      <c r="A386" s="91">
        <v>525</v>
      </c>
      <c r="B386" s="102"/>
      <c r="C386" s="109">
        <f t="shared" si="20"/>
        <v>62.7</v>
      </c>
      <c r="D386" s="94"/>
      <c r="E386" s="95">
        <v>10920</v>
      </c>
      <c r="F386" s="100">
        <f t="shared" si="18"/>
        <v>2863</v>
      </c>
      <c r="G386" s="96">
        <f t="shared" si="19"/>
        <v>2090</v>
      </c>
      <c r="H386" s="95"/>
    </row>
    <row r="387" spans="1:8" ht="12.75">
      <c r="A387" s="91">
        <v>526</v>
      </c>
      <c r="B387" s="102"/>
      <c r="C387" s="109">
        <f t="shared" si="20"/>
        <v>62.72</v>
      </c>
      <c r="D387" s="94"/>
      <c r="E387" s="95">
        <v>10920</v>
      </c>
      <c r="F387" s="100">
        <f t="shared" si="18"/>
        <v>2862</v>
      </c>
      <c r="G387" s="96">
        <f t="shared" si="19"/>
        <v>2089</v>
      </c>
      <c r="H387" s="95"/>
    </row>
    <row r="388" spans="1:8" ht="12.75">
      <c r="A388" s="91">
        <v>527</v>
      </c>
      <c r="B388" s="102"/>
      <c r="C388" s="109">
        <f t="shared" si="20"/>
        <v>62.75</v>
      </c>
      <c r="D388" s="94"/>
      <c r="E388" s="95">
        <v>10920</v>
      </c>
      <c r="F388" s="100">
        <f t="shared" si="18"/>
        <v>2861</v>
      </c>
      <c r="G388" s="96">
        <f t="shared" si="19"/>
        <v>2088</v>
      </c>
      <c r="H388" s="95"/>
    </row>
    <row r="389" spans="1:8" ht="12.75">
      <c r="A389" s="91">
        <v>528</v>
      </c>
      <c r="B389" s="102"/>
      <c r="C389" s="109">
        <f t="shared" si="20"/>
        <v>62.78</v>
      </c>
      <c r="D389" s="94"/>
      <c r="E389" s="95">
        <v>10920</v>
      </c>
      <c r="F389" s="100">
        <f t="shared" si="18"/>
        <v>2860</v>
      </c>
      <c r="G389" s="96">
        <f t="shared" si="19"/>
        <v>2087</v>
      </c>
      <c r="H389" s="95"/>
    </row>
    <row r="390" spans="1:8" ht="12.75">
      <c r="A390" s="91">
        <v>529</v>
      </c>
      <c r="B390" s="102"/>
      <c r="C390" s="109">
        <f t="shared" si="20"/>
        <v>62.81</v>
      </c>
      <c r="D390" s="94"/>
      <c r="E390" s="95">
        <v>10920</v>
      </c>
      <c r="F390" s="100">
        <f t="shared" si="18"/>
        <v>2858</v>
      </c>
      <c r="G390" s="96">
        <f t="shared" si="19"/>
        <v>2086</v>
      </c>
      <c r="H390" s="95"/>
    </row>
    <row r="391" spans="1:8" ht="13.5" thickBot="1">
      <c r="A391" s="110">
        <v>530</v>
      </c>
      <c r="B391" s="111"/>
      <c r="C391" s="109">
        <f t="shared" si="20"/>
        <v>62.84</v>
      </c>
      <c r="D391" s="113"/>
      <c r="E391" s="95">
        <v>10920</v>
      </c>
      <c r="F391" s="100">
        <f t="shared" si="18"/>
        <v>2857</v>
      </c>
      <c r="G391" s="96">
        <f t="shared" si="19"/>
        <v>2085</v>
      </c>
      <c r="H391" s="95"/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0"/>
  <sheetViews>
    <sheetView workbookViewId="0" topLeftCell="A1">
      <selection activeCell="B11" sqref="B11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46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75</v>
      </c>
      <c r="B4" s="64"/>
      <c r="C4" s="64"/>
      <c r="D4" s="64"/>
      <c r="E4" s="64"/>
      <c r="F4" s="64"/>
      <c r="G4" s="64"/>
      <c r="I4" s="58"/>
    </row>
    <row r="5" spans="1:9" ht="5.2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E6" s="68" t="s">
        <v>393</v>
      </c>
      <c r="I6" s="58"/>
    </row>
    <row r="7" spans="1:9" ht="15.75">
      <c r="A7" s="69"/>
      <c r="B7" s="66"/>
      <c r="C7" s="104" t="s">
        <v>124</v>
      </c>
      <c r="D7" s="105"/>
      <c r="E7" s="104"/>
      <c r="I7" s="58"/>
    </row>
    <row r="8" spans="1:9" ht="6" customHeight="1" thickBot="1">
      <c r="A8" s="337"/>
      <c r="B8" s="337"/>
      <c r="C8" s="78"/>
      <c r="D8" s="79"/>
      <c r="E8" s="80"/>
      <c r="F8" s="80"/>
      <c r="G8" s="80"/>
      <c r="I8" s="58"/>
    </row>
    <row r="9" spans="1:8" ht="15.75">
      <c r="A9" s="59"/>
      <c r="B9" s="81" t="s">
        <v>605</v>
      </c>
      <c r="C9" s="82"/>
      <c r="D9" s="81" t="s">
        <v>606</v>
      </c>
      <c r="E9" s="82"/>
      <c r="F9" s="83" t="s">
        <v>607</v>
      </c>
      <c r="G9" s="84" t="s">
        <v>608</v>
      </c>
      <c r="H9" s="82"/>
    </row>
    <row r="10" spans="1:8" ht="45.75" thickBot="1">
      <c r="A10" s="85" t="s">
        <v>36</v>
      </c>
      <c r="B10" s="86" t="s">
        <v>392</v>
      </c>
      <c r="C10" s="87" t="s">
        <v>393</v>
      </c>
      <c r="D10" s="88" t="s">
        <v>609</v>
      </c>
      <c r="E10" s="89" t="s">
        <v>610</v>
      </c>
      <c r="F10" s="88" t="s">
        <v>607</v>
      </c>
      <c r="G10" s="90" t="s">
        <v>612</v>
      </c>
      <c r="H10" s="89" t="s">
        <v>613</v>
      </c>
    </row>
    <row r="11" spans="1:8" ht="12.75">
      <c r="A11" s="91">
        <v>1</v>
      </c>
      <c r="B11" s="116">
        <f aca="true" t="shared" si="0" ref="B11:B74">ROUND(1.12233*LN(A11)+26.078,2)</f>
        <v>26.08</v>
      </c>
      <c r="C11" s="93"/>
      <c r="D11" s="94">
        <v>17420</v>
      </c>
      <c r="E11" s="95"/>
      <c r="F11" s="100">
        <f aca="true" t="shared" si="1" ref="F11:F74">ROUND(12*1.37*(1/B11*D11)+H11,0)</f>
        <v>11058</v>
      </c>
      <c r="G11" s="96">
        <f aca="true" t="shared" si="2" ref="G11:G74">ROUND(12*(1/B11*D11),0)</f>
        <v>8015</v>
      </c>
      <c r="H11" s="95">
        <v>77</v>
      </c>
    </row>
    <row r="12" spans="1:8" ht="12.75">
      <c r="A12" s="91">
        <v>2</v>
      </c>
      <c r="B12" s="116">
        <f t="shared" si="0"/>
        <v>26.86</v>
      </c>
      <c r="C12" s="109"/>
      <c r="D12" s="94">
        <v>17420</v>
      </c>
      <c r="E12" s="95"/>
      <c r="F12" s="100">
        <f t="shared" si="1"/>
        <v>10739</v>
      </c>
      <c r="G12" s="96">
        <f t="shared" si="2"/>
        <v>7783</v>
      </c>
      <c r="H12" s="95">
        <v>77</v>
      </c>
    </row>
    <row r="13" spans="1:8" ht="12.75">
      <c r="A13" s="91">
        <v>3</v>
      </c>
      <c r="B13" s="116">
        <f t="shared" si="0"/>
        <v>27.31</v>
      </c>
      <c r="C13" s="109"/>
      <c r="D13" s="94">
        <v>17420</v>
      </c>
      <c r="E13" s="95"/>
      <c r="F13" s="100">
        <f t="shared" si="1"/>
        <v>10563</v>
      </c>
      <c r="G13" s="96">
        <f t="shared" si="2"/>
        <v>7654</v>
      </c>
      <c r="H13" s="95">
        <v>77</v>
      </c>
    </row>
    <row r="14" spans="1:8" ht="12.75">
      <c r="A14" s="91">
        <v>4</v>
      </c>
      <c r="B14" s="116">
        <f t="shared" si="0"/>
        <v>27.63</v>
      </c>
      <c r="C14" s="109"/>
      <c r="D14" s="94">
        <v>17420</v>
      </c>
      <c r="E14" s="95"/>
      <c r="F14" s="100">
        <f t="shared" si="1"/>
        <v>10442</v>
      </c>
      <c r="G14" s="96">
        <f t="shared" si="2"/>
        <v>7566</v>
      </c>
      <c r="H14" s="95">
        <v>77</v>
      </c>
    </row>
    <row r="15" spans="1:8" ht="12.75">
      <c r="A15" s="91">
        <v>5</v>
      </c>
      <c r="B15" s="116">
        <f t="shared" si="0"/>
        <v>27.88</v>
      </c>
      <c r="C15" s="109"/>
      <c r="D15" s="94">
        <v>17420</v>
      </c>
      <c r="E15" s="95"/>
      <c r="F15" s="100">
        <f t="shared" si="1"/>
        <v>10349</v>
      </c>
      <c r="G15" s="96">
        <f t="shared" si="2"/>
        <v>7498</v>
      </c>
      <c r="H15" s="95">
        <v>77</v>
      </c>
    </row>
    <row r="16" spans="1:8" ht="12.75">
      <c r="A16" s="91">
        <v>6</v>
      </c>
      <c r="B16" s="116">
        <f t="shared" si="0"/>
        <v>28.09</v>
      </c>
      <c r="C16" s="109"/>
      <c r="D16" s="94">
        <v>17420</v>
      </c>
      <c r="E16" s="95"/>
      <c r="F16" s="100">
        <f t="shared" si="1"/>
        <v>10272</v>
      </c>
      <c r="G16" s="96">
        <f t="shared" si="2"/>
        <v>7442</v>
      </c>
      <c r="H16" s="95">
        <v>77</v>
      </c>
    </row>
    <row r="17" spans="1:8" ht="12.75">
      <c r="A17" s="91">
        <v>7</v>
      </c>
      <c r="B17" s="116">
        <f t="shared" si="0"/>
        <v>28.26</v>
      </c>
      <c r="C17" s="109"/>
      <c r="D17" s="94">
        <v>17420</v>
      </c>
      <c r="E17" s="95"/>
      <c r="F17" s="100">
        <f t="shared" si="1"/>
        <v>10211</v>
      </c>
      <c r="G17" s="96">
        <f t="shared" si="2"/>
        <v>7397</v>
      </c>
      <c r="H17" s="95">
        <v>77</v>
      </c>
    </row>
    <row r="18" spans="1:8" ht="12.75">
      <c r="A18" s="91">
        <v>8</v>
      </c>
      <c r="B18" s="116">
        <f t="shared" si="0"/>
        <v>28.41</v>
      </c>
      <c r="C18" s="109"/>
      <c r="D18" s="94">
        <v>17420</v>
      </c>
      <c r="E18" s="95"/>
      <c r="F18" s="100">
        <f t="shared" si="1"/>
        <v>10157</v>
      </c>
      <c r="G18" s="96">
        <f t="shared" si="2"/>
        <v>7358</v>
      </c>
      <c r="H18" s="95">
        <v>77</v>
      </c>
    </row>
    <row r="19" spans="1:8" ht="12.75">
      <c r="A19" s="91">
        <v>9</v>
      </c>
      <c r="B19" s="116">
        <f t="shared" si="0"/>
        <v>28.54</v>
      </c>
      <c r="C19" s="109"/>
      <c r="D19" s="94">
        <v>17420</v>
      </c>
      <c r="E19" s="95"/>
      <c r="F19" s="100">
        <f t="shared" si="1"/>
        <v>10112</v>
      </c>
      <c r="G19" s="96">
        <f t="shared" si="2"/>
        <v>7324</v>
      </c>
      <c r="H19" s="95">
        <v>77</v>
      </c>
    </row>
    <row r="20" spans="1:8" ht="12.75">
      <c r="A20" s="91">
        <v>10</v>
      </c>
      <c r="B20" s="116">
        <f t="shared" si="0"/>
        <v>28.66</v>
      </c>
      <c r="C20" s="109"/>
      <c r="D20" s="94">
        <v>17420</v>
      </c>
      <c r="E20" s="95"/>
      <c r="F20" s="100">
        <f t="shared" si="1"/>
        <v>10069</v>
      </c>
      <c r="G20" s="96">
        <f t="shared" si="2"/>
        <v>7294</v>
      </c>
      <c r="H20" s="95">
        <v>77</v>
      </c>
    </row>
    <row r="21" spans="1:8" ht="12.75">
      <c r="A21" s="91">
        <v>11</v>
      </c>
      <c r="B21" s="116">
        <f t="shared" si="0"/>
        <v>28.77</v>
      </c>
      <c r="C21" s="109"/>
      <c r="D21" s="94">
        <v>17420</v>
      </c>
      <c r="E21" s="95"/>
      <c r="F21" s="100">
        <f t="shared" si="1"/>
        <v>10031</v>
      </c>
      <c r="G21" s="96">
        <f t="shared" si="2"/>
        <v>7266</v>
      </c>
      <c r="H21" s="95">
        <v>77</v>
      </c>
    </row>
    <row r="22" spans="1:8" ht="12.75">
      <c r="A22" s="91">
        <v>12</v>
      </c>
      <c r="B22" s="116">
        <f t="shared" si="0"/>
        <v>28.87</v>
      </c>
      <c r="C22" s="109"/>
      <c r="D22" s="94">
        <v>17420</v>
      </c>
      <c r="E22" s="95"/>
      <c r="F22" s="100">
        <f t="shared" si="1"/>
        <v>9997</v>
      </c>
      <c r="G22" s="96">
        <f t="shared" si="2"/>
        <v>7241</v>
      </c>
      <c r="H22" s="95">
        <v>77</v>
      </c>
    </row>
    <row r="23" spans="1:8" ht="12.75">
      <c r="A23" s="91">
        <v>13</v>
      </c>
      <c r="B23" s="116">
        <f t="shared" si="0"/>
        <v>28.96</v>
      </c>
      <c r="C23" s="109"/>
      <c r="D23" s="94">
        <v>17420</v>
      </c>
      <c r="E23" s="95"/>
      <c r="F23" s="100">
        <f t="shared" si="1"/>
        <v>9966</v>
      </c>
      <c r="G23" s="96">
        <f t="shared" si="2"/>
        <v>7218</v>
      </c>
      <c r="H23" s="95">
        <v>77</v>
      </c>
    </row>
    <row r="24" spans="1:8" ht="12.75">
      <c r="A24" s="91">
        <v>14</v>
      </c>
      <c r="B24" s="116">
        <f t="shared" si="0"/>
        <v>29.04</v>
      </c>
      <c r="C24" s="109"/>
      <c r="D24" s="94">
        <v>17420</v>
      </c>
      <c r="E24" s="95"/>
      <c r="F24" s="100">
        <f t="shared" si="1"/>
        <v>9939</v>
      </c>
      <c r="G24" s="96">
        <f t="shared" si="2"/>
        <v>7198</v>
      </c>
      <c r="H24" s="95">
        <v>77</v>
      </c>
    </row>
    <row r="25" spans="1:8" ht="12.75">
      <c r="A25" s="91">
        <v>15</v>
      </c>
      <c r="B25" s="116">
        <f t="shared" si="0"/>
        <v>29.12</v>
      </c>
      <c r="C25" s="109"/>
      <c r="D25" s="94">
        <v>17420</v>
      </c>
      <c r="E25" s="95"/>
      <c r="F25" s="100">
        <f t="shared" si="1"/>
        <v>9912</v>
      </c>
      <c r="G25" s="96">
        <f t="shared" si="2"/>
        <v>7179</v>
      </c>
      <c r="H25" s="95">
        <v>77</v>
      </c>
    </row>
    <row r="26" spans="1:8" ht="12.75">
      <c r="A26" s="91">
        <v>16</v>
      </c>
      <c r="B26" s="116">
        <f t="shared" si="0"/>
        <v>29.19</v>
      </c>
      <c r="C26" s="109"/>
      <c r="D26" s="94">
        <v>17420</v>
      </c>
      <c r="E26" s="95"/>
      <c r="F26" s="100">
        <f t="shared" si="1"/>
        <v>9888</v>
      </c>
      <c r="G26" s="96">
        <f t="shared" si="2"/>
        <v>7161</v>
      </c>
      <c r="H26" s="95">
        <v>77</v>
      </c>
    </row>
    <row r="27" spans="1:8" ht="12.75">
      <c r="A27" s="91">
        <v>17</v>
      </c>
      <c r="B27" s="116">
        <f t="shared" si="0"/>
        <v>29.26</v>
      </c>
      <c r="C27" s="109"/>
      <c r="D27" s="94">
        <v>17420</v>
      </c>
      <c r="E27" s="95"/>
      <c r="F27" s="100">
        <f t="shared" si="1"/>
        <v>9865</v>
      </c>
      <c r="G27" s="96">
        <f t="shared" si="2"/>
        <v>7144</v>
      </c>
      <c r="H27" s="95">
        <v>77</v>
      </c>
    </row>
    <row r="28" spans="1:8" ht="12.75">
      <c r="A28" s="91">
        <v>18</v>
      </c>
      <c r="B28" s="116">
        <f t="shared" si="0"/>
        <v>29.32</v>
      </c>
      <c r="C28" s="109"/>
      <c r="D28" s="94">
        <v>17420</v>
      </c>
      <c r="E28" s="95"/>
      <c r="F28" s="100">
        <f t="shared" si="1"/>
        <v>9845</v>
      </c>
      <c r="G28" s="96">
        <f t="shared" si="2"/>
        <v>7130</v>
      </c>
      <c r="H28" s="95">
        <v>77</v>
      </c>
    </row>
    <row r="29" spans="1:8" ht="12.75">
      <c r="A29" s="91">
        <v>19</v>
      </c>
      <c r="B29" s="116">
        <f t="shared" si="0"/>
        <v>29.38</v>
      </c>
      <c r="C29" s="109"/>
      <c r="D29" s="94">
        <v>17420</v>
      </c>
      <c r="E29" s="95"/>
      <c r="F29" s="100">
        <f t="shared" si="1"/>
        <v>9825</v>
      </c>
      <c r="G29" s="96">
        <f t="shared" si="2"/>
        <v>7115</v>
      </c>
      <c r="H29" s="95">
        <v>77</v>
      </c>
    </row>
    <row r="30" spans="1:8" ht="12.75">
      <c r="A30" s="91">
        <v>20</v>
      </c>
      <c r="B30" s="116">
        <f t="shared" si="0"/>
        <v>29.44</v>
      </c>
      <c r="C30" s="109"/>
      <c r="D30" s="94">
        <v>17420</v>
      </c>
      <c r="E30" s="95"/>
      <c r="F30" s="100">
        <f t="shared" si="1"/>
        <v>9805</v>
      </c>
      <c r="G30" s="96">
        <f t="shared" si="2"/>
        <v>7101</v>
      </c>
      <c r="H30" s="95">
        <v>77</v>
      </c>
    </row>
    <row r="31" spans="1:8" ht="12.75">
      <c r="A31" s="91">
        <v>21</v>
      </c>
      <c r="B31" s="116">
        <f t="shared" si="0"/>
        <v>29.49</v>
      </c>
      <c r="C31" s="109"/>
      <c r="D31" s="94">
        <v>17420</v>
      </c>
      <c r="E31" s="95"/>
      <c r="F31" s="100">
        <f t="shared" si="1"/>
        <v>9788</v>
      </c>
      <c r="G31" s="96">
        <f t="shared" si="2"/>
        <v>7089</v>
      </c>
      <c r="H31" s="95">
        <v>77</v>
      </c>
    </row>
    <row r="32" spans="1:8" ht="12.75">
      <c r="A32" s="91">
        <v>22</v>
      </c>
      <c r="B32" s="116">
        <f t="shared" si="0"/>
        <v>29.55</v>
      </c>
      <c r="C32" s="109"/>
      <c r="D32" s="94">
        <v>17420</v>
      </c>
      <c r="E32" s="95"/>
      <c r="F32" s="100">
        <f t="shared" si="1"/>
        <v>9769</v>
      </c>
      <c r="G32" s="96">
        <f t="shared" si="2"/>
        <v>7074</v>
      </c>
      <c r="H32" s="95">
        <v>77</v>
      </c>
    </row>
    <row r="33" spans="1:8" ht="12.75">
      <c r="A33" s="91">
        <v>23</v>
      </c>
      <c r="B33" s="116">
        <f t="shared" si="0"/>
        <v>29.6</v>
      </c>
      <c r="C33" s="109"/>
      <c r="D33" s="94">
        <v>17420</v>
      </c>
      <c r="E33" s="95"/>
      <c r="F33" s="100">
        <f t="shared" si="1"/>
        <v>9752</v>
      </c>
      <c r="G33" s="96">
        <f t="shared" si="2"/>
        <v>7062</v>
      </c>
      <c r="H33" s="95">
        <v>77</v>
      </c>
    </row>
    <row r="34" spans="1:8" ht="12.75">
      <c r="A34" s="91">
        <v>24</v>
      </c>
      <c r="B34" s="116">
        <f t="shared" si="0"/>
        <v>29.64</v>
      </c>
      <c r="C34" s="109"/>
      <c r="D34" s="94">
        <v>17420</v>
      </c>
      <c r="E34" s="95"/>
      <c r="F34" s="100">
        <f t="shared" si="1"/>
        <v>9739</v>
      </c>
      <c r="G34" s="96">
        <f t="shared" si="2"/>
        <v>7053</v>
      </c>
      <c r="H34" s="95">
        <v>77</v>
      </c>
    </row>
    <row r="35" spans="1:8" ht="12.75">
      <c r="A35" s="91">
        <v>25</v>
      </c>
      <c r="B35" s="116">
        <f t="shared" si="0"/>
        <v>29.69</v>
      </c>
      <c r="C35" s="109"/>
      <c r="D35" s="94">
        <v>17420</v>
      </c>
      <c r="E35" s="95"/>
      <c r="F35" s="100">
        <f t="shared" si="1"/>
        <v>9723</v>
      </c>
      <c r="G35" s="96">
        <f t="shared" si="2"/>
        <v>7041</v>
      </c>
      <c r="H35" s="95">
        <v>77</v>
      </c>
    </row>
    <row r="36" spans="1:8" ht="12.75">
      <c r="A36" s="91">
        <v>26</v>
      </c>
      <c r="B36" s="116">
        <f t="shared" si="0"/>
        <v>29.73</v>
      </c>
      <c r="C36" s="109"/>
      <c r="D36" s="94">
        <v>17420</v>
      </c>
      <c r="E36" s="95"/>
      <c r="F36" s="100">
        <f t="shared" si="1"/>
        <v>9710</v>
      </c>
      <c r="G36" s="96">
        <f t="shared" si="2"/>
        <v>7031</v>
      </c>
      <c r="H36" s="95">
        <v>77</v>
      </c>
    </row>
    <row r="37" spans="1:8" ht="12.75">
      <c r="A37" s="91">
        <v>27</v>
      </c>
      <c r="B37" s="116">
        <f t="shared" si="0"/>
        <v>29.78</v>
      </c>
      <c r="C37" s="109"/>
      <c r="D37" s="94">
        <v>17420</v>
      </c>
      <c r="E37" s="95"/>
      <c r="F37" s="100">
        <f t="shared" si="1"/>
        <v>9694</v>
      </c>
      <c r="G37" s="96">
        <f t="shared" si="2"/>
        <v>7019</v>
      </c>
      <c r="H37" s="95">
        <v>77</v>
      </c>
    </row>
    <row r="38" spans="1:8" ht="12.75">
      <c r="A38" s="91">
        <v>28</v>
      </c>
      <c r="B38" s="116">
        <f t="shared" si="0"/>
        <v>29.82</v>
      </c>
      <c r="C38" s="109"/>
      <c r="D38" s="94">
        <v>17420</v>
      </c>
      <c r="E38" s="95"/>
      <c r="F38" s="100">
        <f t="shared" si="1"/>
        <v>9681</v>
      </c>
      <c r="G38" s="96">
        <f t="shared" si="2"/>
        <v>7010</v>
      </c>
      <c r="H38" s="95">
        <v>77</v>
      </c>
    </row>
    <row r="39" spans="1:8" ht="12.75">
      <c r="A39" s="91">
        <v>29</v>
      </c>
      <c r="B39" s="116">
        <f t="shared" si="0"/>
        <v>29.86</v>
      </c>
      <c r="C39" s="109"/>
      <c r="D39" s="94">
        <v>17420</v>
      </c>
      <c r="E39" s="95"/>
      <c r="F39" s="100">
        <f t="shared" si="1"/>
        <v>9668</v>
      </c>
      <c r="G39" s="96">
        <f t="shared" si="2"/>
        <v>7001</v>
      </c>
      <c r="H39" s="95">
        <v>77</v>
      </c>
    </row>
    <row r="40" spans="1:8" ht="12.75">
      <c r="A40" s="91">
        <v>30</v>
      </c>
      <c r="B40" s="116">
        <f t="shared" si="0"/>
        <v>29.9</v>
      </c>
      <c r="C40" s="109"/>
      <c r="D40" s="94">
        <v>17420</v>
      </c>
      <c r="E40" s="95"/>
      <c r="F40" s="100">
        <f t="shared" si="1"/>
        <v>9655</v>
      </c>
      <c r="G40" s="96">
        <f t="shared" si="2"/>
        <v>6991</v>
      </c>
      <c r="H40" s="95">
        <v>77</v>
      </c>
    </row>
    <row r="41" spans="1:8" ht="12.75">
      <c r="A41" s="91">
        <v>31</v>
      </c>
      <c r="B41" s="116">
        <f t="shared" si="0"/>
        <v>29.93</v>
      </c>
      <c r="C41" s="109"/>
      <c r="D41" s="94">
        <v>17420</v>
      </c>
      <c r="E41" s="95"/>
      <c r="F41" s="100">
        <f t="shared" si="1"/>
        <v>9645</v>
      </c>
      <c r="G41" s="96">
        <f t="shared" si="2"/>
        <v>6984</v>
      </c>
      <c r="H41" s="95">
        <v>77</v>
      </c>
    </row>
    <row r="42" spans="1:8" ht="12.75">
      <c r="A42" s="91">
        <v>32</v>
      </c>
      <c r="B42" s="116">
        <f t="shared" si="0"/>
        <v>29.97</v>
      </c>
      <c r="C42" s="109"/>
      <c r="D42" s="94">
        <v>17420</v>
      </c>
      <c r="E42" s="95"/>
      <c r="F42" s="100">
        <f t="shared" si="1"/>
        <v>9633</v>
      </c>
      <c r="G42" s="96">
        <f t="shared" si="2"/>
        <v>6975</v>
      </c>
      <c r="H42" s="95">
        <v>77</v>
      </c>
    </row>
    <row r="43" spans="1:8" ht="12.75">
      <c r="A43" s="91">
        <v>33</v>
      </c>
      <c r="B43" s="116">
        <f t="shared" si="0"/>
        <v>30</v>
      </c>
      <c r="C43" s="109"/>
      <c r="D43" s="94">
        <v>17420</v>
      </c>
      <c r="E43" s="95"/>
      <c r="F43" s="100">
        <f t="shared" si="1"/>
        <v>9623</v>
      </c>
      <c r="G43" s="96">
        <f t="shared" si="2"/>
        <v>6968</v>
      </c>
      <c r="H43" s="95">
        <v>77</v>
      </c>
    </row>
    <row r="44" spans="1:8" ht="12.75">
      <c r="A44" s="91">
        <v>34</v>
      </c>
      <c r="B44" s="116">
        <f t="shared" si="0"/>
        <v>30.04</v>
      </c>
      <c r="C44" s="109"/>
      <c r="D44" s="94">
        <v>17420</v>
      </c>
      <c r="E44" s="95"/>
      <c r="F44" s="100">
        <f t="shared" si="1"/>
        <v>9610</v>
      </c>
      <c r="G44" s="96">
        <f t="shared" si="2"/>
        <v>6959</v>
      </c>
      <c r="H44" s="95">
        <v>77</v>
      </c>
    </row>
    <row r="45" spans="1:8" ht="12.75">
      <c r="A45" s="91">
        <v>35</v>
      </c>
      <c r="B45" s="116">
        <f t="shared" si="0"/>
        <v>30.07</v>
      </c>
      <c r="C45" s="109"/>
      <c r="D45" s="94">
        <v>17420</v>
      </c>
      <c r="E45" s="95"/>
      <c r="F45" s="100">
        <f t="shared" si="1"/>
        <v>9601</v>
      </c>
      <c r="G45" s="96">
        <f t="shared" si="2"/>
        <v>6952</v>
      </c>
      <c r="H45" s="95">
        <v>77</v>
      </c>
    </row>
    <row r="46" spans="1:8" ht="12.75">
      <c r="A46" s="91">
        <v>36</v>
      </c>
      <c r="B46" s="116">
        <f t="shared" si="0"/>
        <v>30.1</v>
      </c>
      <c r="C46" s="109"/>
      <c r="D46" s="94">
        <v>17420</v>
      </c>
      <c r="E46" s="95"/>
      <c r="F46" s="100">
        <f t="shared" si="1"/>
        <v>9591</v>
      </c>
      <c r="G46" s="96">
        <f t="shared" si="2"/>
        <v>6945</v>
      </c>
      <c r="H46" s="95">
        <v>77</v>
      </c>
    </row>
    <row r="47" spans="1:8" ht="12.75">
      <c r="A47" s="91">
        <v>37</v>
      </c>
      <c r="B47" s="116">
        <f t="shared" si="0"/>
        <v>30.13</v>
      </c>
      <c r="C47" s="109"/>
      <c r="D47" s="94">
        <v>17420</v>
      </c>
      <c r="E47" s="95"/>
      <c r="F47" s="100">
        <f t="shared" si="1"/>
        <v>9582</v>
      </c>
      <c r="G47" s="96">
        <f t="shared" si="2"/>
        <v>6938</v>
      </c>
      <c r="H47" s="95">
        <v>77</v>
      </c>
    </row>
    <row r="48" spans="1:8" ht="12.75">
      <c r="A48" s="91">
        <v>38</v>
      </c>
      <c r="B48" s="116">
        <f t="shared" si="0"/>
        <v>30.16</v>
      </c>
      <c r="C48" s="109"/>
      <c r="D48" s="94">
        <v>17420</v>
      </c>
      <c r="E48" s="95"/>
      <c r="F48" s="100">
        <f t="shared" si="1"/>
        <v>9573</v>
      </c>
      <c r="G48" s="96">
        <f t="shared" si="2"/>
        <v>6931</v>
      </c>
      <c r="H48" s="95">
        <v>77</v>
      </c>
    </row>
    <row r="49" spans="1:8" ht="12.75">
      <c r="A49" s="91">
        <v>39</v>
      </c>
      <c r="B49" s="116">
        <f t="shared" si="0"/>
        <v>30.19</v>
      </c>
      <c r="C49" s="109"/>
      <c r="D49" s="94">
        <v>17420</v>
      </c>
      <c r="E49" s="95"/>
      <c r="F49" s="100">
        <f t="shared" si="1"/>
        <v>9563</v>
      </c>
      <c r="G49" s="96">
        <f t="shared" si="2"/>
        <v>6924</v>
      </c>
      <c r="H49" s="95">
        <v>77</v>
      </c>
    </row>
    <row r="50" spans="1:8" ht="12.75">
      <c r="A50" s="91">
        <v>40</v>
      </c>
      <c r="B50" s="116">
        <f t="shared" si="0"/>
        <v>30.22</v>
      </c>
      <c r="C50" s="109"/>
      <c r="D50" s="94">
        <v>17420</v>
      </c>
      <c r="E50" s="95"/>
      <c r="F50" s="100">
        <f t="shared" si="1"/>
        <v>9554</v>
      </c>
      <c r="G50" s="96">
        <f t="shared" si="2"/>
        <v>6917</v>
      </c>
      <c r="H50" s="95">
        <v>77</v>
      </c>
    </row>
    <row r="51" spans="1:8" ht="12.75">
      <c r="A51" s="91">
        <v>41</v>
      </c>
      <c r="B51" s="116">
        <f t="shared" si="0"/>
        <v>30.25</v>
      </c>
      <c r="C51" s="109"/>
      <c r="D51" s="94">
        <v>17420</v>
      </c>
      <c r="E51" s="95"/>
      <c r="F51" s="100">
        <f t="shared" si="1"/>
        <v>9544</v>
      </c>
      <c r="G51" s="96">
        <f t="shared" si="2"/>
        <v>6910</v>
      </c>
      <c r="H51" s="95">
        <v>77</v>
      </c>
    </row>
    <row r="52" spans="1:8" ht="12.75">
      <c r="A52" s="91">
        <v>42</v>
      </c>
      <c r="B52" s="116">
        <f t="shared" si="0"/>
        <v>30.27</v>
      </c>
      <c r="C52" s="109"/>
      <c r="D52" s="94">
        <v>17420</v>
      </c>
      <c r="E52" s="95"/>
      <c r="F52" s="100">
        <f t="shared" si="1"/>
        <v>9538</v>
      </c>
      <c r="G52" s="96">
        <f t="shared" si="2"/>
        <v>6906</v>
      </c>
      <c r="H52" s="95">
        <v>77</v>
      </c>
    </row>
    <row r="53" spans="1:8" ht="12.75">
      <c r="A53" s="91">
        <v>43</v>
      </c>
      <c r="B53" s="116">
        <f t="shared" si="0"/>
        <v>30.3</v>
      </c>
      <c r="C53" s="109"/>
      <c r="D53" s="94">
        <v>17420</v>
      </c>
      <c r="E53" s="95"/>
      <c r="F53" s="100">
        <f t="shared" si="1"/>
        <v>9529</v>
      </c>
      <c r="G53" s="96">
        <f t="shared" si="2"/>
        <v>6899</v>
      </c>
      <c r="H53" s="95">
        <v>77</v>
      </c>
    </row>
    <row r="54" spans="1:8" ht="12.75">
      <c r="A54" s="91">
        <v>44</v>
      </c>
      <c r="B54" s="116">
        <f t="shared" si="0"/>
        <v>30.33</v>
      </c>
      <c r="C54" s="109"/>
      <c r="D54" s="94">
        <v>17420</v>
      </c>
      <c r="E54" s="95"/>
      <c r="F54" s="100">
        <f t="shared" si="1"/>
        <v>9519</v>
      </c>
      <c r="G54" s="96">
        <f t="shared" si="2"/>
        <v>6892</v>
      </c>
      <c r="H54" s="95">
        <v>77</v>
      </c>
    </row>
    <row r="55" spans="1:8" ht="12.75">
      <c r="A55" s="91">
        <v>45</v>
      </c>
      <c r="B55" s="116">
        <f t="shared" si="0"/>
        <v>30.35</v>
      </c>
      <c r="C55" s="109"/>
      <c r="D55" s="94">
        <v>17420</v>
      </c>
      <c r="E55" s="95"/>
      <c r="F55" s="100">
        <f t="shared" si="1"/>
        <v>9513</v>
      </c>
      <c r="G55" s="96">
        <f t="shared" si="2"/>
        <v>6888</v>
      </c>
      <c r="H55" s="95">
        <v>77</v>
      </c>
    </row>
    <row r="56" spans="1:8" ht="12.75">
      <c r="A56" s="91">
        <v>46</v>
      </c>
      <c r="B56" s="116">
        <f t="shared" si="0"/>
        <v>30.37</v>
      </c>
      <c r="C56" s="109"/>
      <c r="D56" s="94">
        <v>17420</v>
      </c>
      <c r="E56" s="95"/>
      <c r="F56" s="100">
        <f t="shared" si="1"/>
        <v>9507</v>
      </c>
      <c r="G56" s="96">
        <f t="shared" si="2"/>
        <v>6883</v>
      </c>
      <c r="H56" s="95">
        <v>77</v>
      </c>
    </row>
    <row r="57" spans="1:8" ht="12.75">
      <c r="A57" s="91">
        <v>47</v>
      </c>
      <c r="B57" s="116">
        <f t="shared" si="0"/>
        <v>30.4</v>
      </c>
      <c r="C57" s="109"/>
      <c r="D57" s="94">
        <v>17420</v>
      </c>
      <c r="E57" s="95"/>
      <c r="F57" s="100">
        <f t="shared" si="1"/>
        <v>9498</v>
      </c>
      <c r="G57" s="96">
        <f t="shared" si="2"/>
        <v>6876</v>
      </c>
      <c r="H57" s="95">
        <v>77</v>
      </c>
    </row>
    <row r="58" spans="1:8" ht="12.75">
      <c r="A58" s="91">
        <v>48</v>
      </c>
      <c r="B58" s="116">
        <f t="shared" si="0"/>
        <v>30.42</v>
      </c>
      <c r="C58" s="109"/>
      <c r="D58" s="94">
        <v>17420</v>
      </c>
      <c r="E58" s="95"/>
      <c r="F58" s="100">
        <f t="shared" si="1"/>
        <v>9491</v>
      </c>
      <c r="G58" s="96">
        <f t="shared" si="2"/>
        <v>6872</v>
      </c>
      <c r="H58" s="95">
        <v>77</v>
      </c>
    </row>
    <row r="59" spans="1:8" ht="12.75">
      <c r="A59" s="91">
        <v>49</v>
      </c>
      <c r="B59" s="116">
        <f t="shared" si="0"/>
        <v>30.45</v>
      </c>
      <c r="C59" s="109"/>
      <c r="D59" s="94">
        <v>17420</v>
      </c>
      <c r="E59" s="95"/>
      <c r="F59" s="100">
        <f t="shared" si="1"/>
        <v>9482</v>
      </c>
      <c r="G59" s="96">
        <f t="shared" si="2"/>
        <v>6865</v>
      </c>
      <c r="H59" s="95">
        <v>77</v>
      </c>
    </row>
    <row r="60" spans="1:8" ht="12.75">
      <c r="A60" s="91">
        <v>50</v>
      </c>
      <c r="B60" s="116">
        <f t="shared" si="0"/>
        <v>30.47</v>
      </c>
      <c r="C60" s="109"/>
      <c r="D60" s="94">
        <v>17420</v>
      </c>
      <c r="E60" s="95"/>
      <c r="F60" s="100">
        <f t="shared" si="1"/>
        <v>9476</v>
      </c>
      <c r="G60" s="96">
        <f t="shared" si="2"/>
        <v>6861</v>
      </c>
      <c r="H60" s="95">
        <v>77</v>
      </c>
    </row>
    <row r="61" spans="1:8" ht="12.75">
      <c r="A61" s="91">
        <v>51</v>
      </c>
      <c r="B61" s="116">
        <f t="shared" si="0"/>
        <v>30.49</v>
      </c>
      <c r="C61" s="109"/>
      <c r="D61" s="94">
        <v>17420</v>
      </c>
      <c r="E61" s="95"/>
      <c r="F61" s="100">
        <f t="shared" si="1"/>
        <v>9470</v>
      </c>
      <c r="G61" s="96">
        <f t="shared" si="2"/>
        <v>6856</v>
      </c>
      <c r="H61" s="95">
        <v>77</v>
      </c>
    </row>
    <row r="62" spans="1:8" ht="12.75">
      <c r="A62" s="91">
        <v>52</v>
      </c>
      <c r="B62" s="116">
        <f t="shared" si="0"/>
        <v>30.51</v>
      </c>
      <c r="C62" s="109"/>
      <c r="D62" s="94">
        <v>17420</v>
      </c>
      <c r="E62" s="95"/>
      <c r="F62" s="100">
        <f t="shared" si="1"/>
        <v>9464</v>
      </c>
      <c r="G62" s="96">
        <f t="shared" si="2"/>
        <v>6852</v>
      </c>
      <c r="H62" s="95">
        <v>77</v>
      </c>
    </row>
    <row r="63" spans="1:8" ht="12.75">
      <c r="A63" s="91">
        <v>53</v>
      </c>
      <c r="B63" s="116">
        <f t="shared" si="0"/>
        <v>30.53</v>
      </c>
      <c r="C63" s="109"/>
      <c r="D63" s="94">
        <v>17420</v>
      </c>
      <c r="E63" s="95"/>
      <c r="F63" s="100">
        <f t="shared" si="1"/>
        <v>9457</v>
      </c>
      <c r="G63" s="96">
        <f t="shared" si="2"/>
        <v>6847</v>
      </c>
      <c r="H63" s="95">
        <v>77</v>
      </c>
    </row>
    <row r="64" spans="1:8" ht="12.75">
      <c r="A64" s="91">
        <v>54</v>
      </c>
      <c r="B64" s="116">
        <f t="shared" si="0"/>
        <v>30.55</v>
      </c>
      <c r="C64" s="109"/>
      <c r="D64" s="94">
        <v>17420</v>
      </c>
      <c r="E64" s="95"/>
      <c r="F64" s="100">
        <f t="shared" si="1"/>
        <v>9451</v>
      </c>
      <c r="G64" s="96">
        <f t="shared" si="2"/>
        <v>6843</v>
      </c>
      <c r="H64" s="95">
        <v>77</v>
      </c>
    </row>
    <row r="65" spans="1:8" ht="12.75">
      <c r="A65" s="91">
        <v>55</v>
      </c>
      <c r="B65" s="116">
        <f t="shared" si="0"/>
        <v>30.58</v>
      </c>
      <c r="C65" s="109"/>
      <c r="D65" s="94">
        <v>17420</v>
      </c>
      <c r="E65" s="95"/>
      <c r="F65" s="100">
        <f t="shared" si="1"/>
        <v>9442</v>
      </c>
      <c r="G65" s="96">
        <f t="shared" si="2"/>
        <v>6836</v>
      </c>
      <c r="H65" s="95">
        <v>77</v>
      </c>
    </row>
    <row r="66" spans="1:8" ht="12.75">
      <c r="A66" s="91">
        <v>56</v>
      </c>
      <c r="B66" s="116">
        <f t="shared" si="0"/>
        <v>30.6</v>
      </c>
      <c r="C66" s="109"/>
      <c r="D66" s="94">
        <v>17420</v>
      </c>
      <c r="E66" s="95"/>
      <c r="F66" s="100">
        <f t="shared" si="1"/>
        <v>9436</v>
      </c>
      <c r="G66" s="96">
        <f t="shared" si="2"/>
        <v>6831</v>
      </c>
      <c r="H66" s="95">
        <v>77</v>
      </c>
    </row>
    <row r="67" spans="1:8" ht="12.75">
      <c r="A67" s="91">
        <v>57</v>
      </c>
      <c r="B67" s="116">
        <f t="shared" si="0"/>
        <v>30.62</v>
      </c>
      <c r="C67" s="109"/>
      <c r="D67" s="94">
        <v>17420</v>
      </c>
      <c r="E67" s="95"/>
      <c r="F67" s="100">
        <f t="shared" si="1"/>
        <v>9430</v>
      </c>
      <c r="G67" s="96">
        <f t="shared" si="2"/>
        <v>6827</v>
      </c>
      <c r="H67" s="95">
        <v>77</v>
      </c>
    </row>
    <row r="68" spans="1:8" ht="12.75">
      <c r="A68" s="91">
        <v>58</v>
      </c>
      <c r="B68" s="116">
        <f t="shared" si="0"/>
        <v>30.64</v>
      </c>
      <c r="C68" s="109"/>
      <c r="D68" s="94">
        <v>17420</v>
      </c>
      <c r="E68" s="95"/>
      <c r="F68" s="100">
        <f t="shared" si="1"/>
        <v>9424</v>
      </c>
      <c r="G68" s="96">
        <f t="shared" si="2"/>
        <v>6822</v>
      </c>
      <c r="H68" s="95">
        <v>77</v>
      </c>
    </row>
    <row r="69" spans="1:8" ht="12.75">
      <c r="A69" s="91">
        <v>59</v>
      </c>
      <c r="B69" s="116">
        <f t="shared" si="0"/>
        <v>30.65</v>
      </c>
      <c r="C69" s="109"/>
      <c r="D69" s="94">
        <v>17420</v>
      </c>
      <c r="E69" s="95"/>
      <c r="F69" s="100">
        <f t="shared" si="1"/>
        <v>9421</v>
      </c>
      <c r="G69" s="96">
        <f t="shared" si="2"/>
        <v>6820</v>
      </c>
      <c r="H69" s="95">
        <v>77</v>
      </c>
    </row>
    <row r="70" spans="1:8" ht="12.75">
      <c r="A70" s="91">
        <v>60</v>
      </c>
      <c r="B70" s="116">
        <f t="shared" si="0"/>
        <v>30.67</v>
      </c>
      <c r="C70" s="109"/>
      <c r="D70" s="94">
        <v>17420</v>
      </c>
      <c r="E70" s="95"/>
      <c r="F70" s="100">
        <f t="shared" si="1"/>
        <v>9415</v>
      </c>
      <c r="G70" s="96">
        <f t="shared" si="2"/>
        <v>6816</v>
      </c>
      <c r="H70" s="95">
        <v>77</v>
      </c>
    </row>
    <row r="71" spans="1:8" ht="12.75">
      <c r="A71" s="91">
        <v>61</v>
      </c>
      <c r="B71" s="116">
        <f t="shared" si="0"/>
        <v>30.69</v>
      </c>
      <c r="C71" s="109"/>
      <c r="D71" s="94">
        <v>17420</v>
      </c>
      <c r="E71" s="95"/>
      <c r="F71" s="100">
        <f t="shared" si="1"/>
        <v>9409</v>
      </c>
      <c r="G71" s="96">
        <f t="shared" si="2"/>
        <v>6811</v>
      </c>
      <c r="H71" s="95">
        <v>77</v>
      </c>
    </row>
    <row r="72" spans="1:8" ht="12.75">
      <c r="A72" s="91">
        <v>62</v>
      </c>
      <c r="B72" s="116">
        <f t="shared" si="0"/>
        <v>30.71</v>
      </c>
      <c r="C72" s="109"/>
      <c r="D72" s="94">
        <v>17420</v>
      </c>
      <c r="E72" s="95"/>
      <c r="F72" s="100">
        <f t="shared" si="1"/>
        <v>9402</v>
      </c>
      <c r="G72" s="96">
        <f t="shared" si="2"/>
        <v>6807</v>
      </c>
      <c r="H72" s="95">
        <v>77</v>
      </c>
    </row>
    <row r="73" spans="1:8" ht="12.75">
      <c r="A73" s="91">
        <v>63</v>
      </c>
      <c r="B73" s="116">
        <f t="shared" si="0"/>
        <v>30.73</v>
      </c>
      <c r="C73" s="109"/>
      <c r="D73" s="94">
        <v>17420</v>
      </c>
      <c r="E73" s="95"/>
      <c r="F73" s="100">
        <f t="shared" si="1"/>
        <v>9396</v>
      </c>
      <c r="G73" s="96">
        <f t="shared" si="2"/>
        <v>6802</v>
      </c>
      <c r="H73" s="95">
        <v>77</v>
      </c>
    </row>
    <row r="74" spans="1:8" ht="12.75">
      <c r="A74" s="91">
        <v>64</v>
      </c>
      <c r="B74" s="116">
        <f t="shared" si="0"/>
        <v>30.75</v>
      </c>
      <c r="C74" s="109"/>
      <c r="D74" s="94">
        <v>17420</v>
      </c>
      <c r="E74" s="95"/>
      <c r="F74" s="100">
        <f t="shared" si="1"/>
        <v>9390</v>
      </c>
      <c r="G74" s="96">
        <f t="shared" si="2"/>
        <v>6798</v>
      </c>
      <c r="H74" s="95">
        <v>77</v>
      </c>
    </row>
    <row r="75" spans="1:8" ht="12.75">
      <c r="A75" s="91">
        <v>65</v>
      </c>
      <c r="B75" s="116">
        <f aca="true" t="shared" si="3" ref="B75:B138">ROUND(1.12233*LN(A75)+26.078,2)</f>
        <v>30.76</v>
      </c>
      <c r="C75" s="109"/>
      <c r="D75" s="94">
        <v>17420</v>
      </c>
      <c r="E75" s="95"/>
      <c r="F75" s="100">
        <f aca="true" t="shared" si="4" ref="F75:F138">ROUND(12*1.37*(1/B75*D75)+H75,0)</f>
        <v>9387</v>
      </c>
      <c r="G75" s="96">
        <f aca="true" t="shared" si="5" ref="G75:G138">ROUND(12*(1/B75*D75),0)</f>
        <v>6796</v>
      </c>
      <c r="H75" s="95">
        <v>77</v>
      </c>
    </row>
    <row r="76" spans="1:8" ht="12.75">
      <c r="A76" s="91">
        <v>66</v>
      </c>
      <c r="B76" s="116">
        <f t="shared" si="3"/>
        <v>30.78</v>
      </c>
      <c r="C76" s="109"/>
      <c r="D76" s="94">
        <v>17420</v>
      </c>
      <c r="E76" s="95"/>
      <c r="F76" s="100">
        <f t="shared" si="4"/>
        <v>9381</v>
      </c>
      <c r="G76" s="96">
        <f t="shared" si="5"/>
        <v>6791</v>
      </c>
      <c r="H76" s="95">
        <v>77</v>
      </c>
    </row>
    <row r="77" spans="1:8" ht="12.75">
      <c r="A77" s="91">
        <v>67</v>
      </c>
      <c r="B77" s="116">
        <f t="shared" si="3"/>
        <v>30.8</v>
      </c>
      <c r="C77" s="109"/>
      <c r="D77" s="94">
        <v>17420</v>
      </c>
      <c r="E77" s="95"/>
      <c r="F77" s="100">
        <f t="shared" si="4"/>
        <v>9375</v>
      </c>
      <c r="G77" s="96">
        <f t="shared" si="5"/>
        <v>6787</v>
      </c>
      <c r="H77" s="95">
        <v>77</v>
      </c>
    </row>
    <row r="78" spans="1:8" ht="12.75">
      <c r="A78" s="91">
        <v>68</v>
      </c>
      <c r="B78" s="116">
        <f t="shared" si="3"/>
        <v>30.81</v>
      </c>
      <c r="C78" s="109"/>
      <c r="D78" s="94">
        <v>17420</v>
      </c>
      <c r="E78" s="95"/>
      <c r="F78" s="100">
        <f t="shared" si="4"/>
        <v>9372</v>
      </c>
      <c r="G78" s="96">
        <f t="shared" si="5"/>
        <v>6785</v>
      </c>
      <c r="H78" s="95">
        <v>77</v>
      </c>
    </row>
    <row r="79" spans="1:8" ht="12.75">
      <c r="A79" s="91">
        <v>69</v>
      </c>
      <c r="B79" s="116">
        <f t="shared" si="3"/>
        <v>30.83</v>
      </c>
      <c r="C79" s="109"/>
      <c r="D79" s="94">
        <v>17420</v>
      </c>
      <c r="E79" s="95"/>
      <c r="F79" s="100">
        <f t="shared" si="4"/>
        <v>9366</v>
      </c>
      <c r="G79" s="96">
        <f t="shared" si="5"/>
        <v>6780</v>
      </c>
      <c r="H79" s="95">
        <v>77</v>
      </c>
    </row>
    <row r="80" spans="1:8" ht="12.75">
      <c r="A80" s="91">
        <v>70</v>
      </c>
      <c r="B80" s="116">
        <f t="shared" si="3"/>
        <v>30.85</v>
      </c>
      <c r="C80" s="109"/>
      <c r="D80" s="94">
        <v>17420</v>
      </c>
      <c r="E80" s="95"/>
      <c r="F80" s="100">
        <f t="shared" si="4"/>
        <v>9360</v>
      </c>
      <c r="G80" s="96">
        <f t="shared" si="5"/>
        <v>6776</v>
      </c>
      <c r="H80" s="95">
        <v>77</v>
      </c>
    </row>
    <row r="81" spans="1:8" ht="12.75">
      <c r="A81" s="91">
        <v>71</v>
      </c>
      <c r="B81" s="116">
        <f t="shared" si="3"/>
        <v>30.86</v>
      </c>
      <c r="C81" s="109"/>
      <c r="D81" s="94">
        <v>17420</v>
      </c>
      <c r="E81" s="95"/>
      <c r="F81" s="100">
        <f t="shared" si="4"/>
        <v>9357</v>
      </c>
      <c r="G81" s="96">
        <f t="shared" si="5"/>
        <v>6774</v>
      </c>
      <c r="H81" s="95">
        <v>77</v>
      </c>
    </row>
    <row r="82" spans="1:8" ht="12.75">
      <c r="A82" s="91">
        <v>72</v>
      </c>
      <c r="B82" s="116">
        <f t="shared" si="3"/>
        <v>30.88</v>
      </c>
      <c r="C82" s="109"/>
      <c r="D82" s="94">
        <v>17420</v>
      </c>
      <c r="E82" s="95"/>
      <c r="F82" s="100">
        <f t="shared" si="4"/>
        <v>9351</v>
      </c>
      <c r="G82" s="96">
        <f t="shared" si="5"/>
        <v>6769</v>
      </c>
      <c r="H82" s="95">
        <v>77</v>
      </c>
    </row>
    <row r="83" spans="1:8" ht="12.75">
      <c r="A83" s="91">
        <v>73</v>
      </c>
      <c r="B83" s="116">
        <f t="shared" si="3"/>
        <v>30.89</v>
      </c>
      <c r="C83" s="109"/>
      <c r="D83" s="94">
        <v>17420</v>
      </c>
      <c r="E83" s="95"/>
      <c r="F83" s="100">
        <f t="shared" si="4"/>
        <v>9348</v>
      </c>
      <c r="G83" s="96">
        <f t="shared" si="5"/>
        <v>6767</v>
      </c>
      <c r="H83" s="95">
        <v>77</v>
      </c>
    </row>
    <row r="84" spans="1:8" ht="12.75">
      <c r="A84" s="91">
        <v>74</v>
      </c>
      <c r="B84" s="116">
        <f t="shared" si="3"/>
        <v>30.91</v>
      </c>
      <c r="C84" s="109"/>
      <c r="D84" s="94">
        <v>17420</v>
      </c>
      <c r="E84" s="95"/>
      <c r="F84" s="100">
        <f t="shared" si="4"/>
        <v>9342</v>
      </c>
      <c r="G84" s="96">
        <f t="shared" si="5"/>
        <v>6763</v>
      </c>
      <c r="H84" s="95">
        <v>77</v>
      </c>
    </row>
    <row r="85" spans="1:8" ht="12.75">
      <c r="A85" s="91">
        <v>75</v>
      </c>
      <c r="B85" s="116">
        <f t="shared" si="3"/>
        <v>30.92</v>
      </c>
      <c r="C85" s="109"/>
      <c r="D85" s="94">
        <v>17420</v>
      </c>
      <c r="E85" s="95"/>
      <c r="F85" s="100">
        <f t="shared" si="4"/>
        <v>9339</v>
      </c>
      <c r="G85" s="96">
        <f t="shared" si="5"/>
        <v>6761</v>
      </c>
      <c r="H85" s="95">
        <v>77</v>
      </c>
    </row>
    <row r="86" spans="1:8" ht="12.75">
      <c r="A86" s="91">
        <v>76</v>
      </c>
      <c r="B86" s="116">
        <f t="shared" si="3"/>
        <v>30.94</v>
      </c>
      <c r="C86" s="109"/>
      <c r="D86" s="94">
        <v>17420</v>
      </c>
      <c r="E86" s="95"/>
      <c r="F86" s="100">
        <f t="shared" si="4"/>
        <v>9333</v>
      </c>
      <c r="G86" s="96">
        <f t="shared" si="5"/>
        <v>6756</v>
      </c>
      <c r="H86" s="95">
        <v>77</v>
      </c>
    </row>
    <row r="87" spans="1:8" ht="12.75">
      <c r="A87" s="91">
        <v>77</v>
      </c>
      <c r="B87" s="116">
        <f t="shared" si="3"/>
        <v>30.95</v>
      </c>
      <c r="C87" s="109"/>
      <c r="D87" s="94">
        <v>17420</v>
      </c>
      <c r="E87" s="95"/>
      <c r="F87" s="100">
        <f t="shared" si="4"/>
        <v>9330</v>
      </c>
      <c r="G87" s="96">
        <f t="shared" si="5"/>
        <v>6754</v>
      </c>
      <c r="H87" s="95">
        <v>77</v>
      </c>
    </row>
    <row r="88" spans="1:8" ht="12.75">
      <c r="A88" s="91">
        <v>78</v>
      </c>
      <c r="B88" s="116">
        <f t="shared" si="3"/>
        <v>30.97</v>
      </c>
      <c r="C88" s="109"/>
      <c r="D88" s="94">
        <v>17420</v>
      </c>
      <c r="E88" s="95"/>
      <c r="F88" s="100">
        <f t="shared" si="4"/>
        <v>9324</v>
      </c>
      <c r="G88" s="96">
        <f t="shared" si="5"/>
        <v>6750</v>
      </c>
      <c r="H88" s="95">
        <v>77</v>
      </c>
    </row>
    <row r="89" spans="1:8" ht="12.75">
      <c r="A89" s="91">
        <v>79</v>
      </c>
      <c r="B89" s="116">
        <f t="shared" si="3"/>
        <v>30.98</v>
      </c>
      <c r="C89" s="109"/>
      <c r="D89" s="94">
        <v>17420</v>
      </c>
      <c r="E89" s="95"/>
      <c r="F89" s="100">
        <f t="shared" si="4"/>
        <v>9321</v>
      </c>
      <c r="G89" s="96">
        <f t="shared" si="5"/>
        <v>6748</v>
      </c>
      <c r="H89" s="95">
        <v>77</v>
      </c>
    </row>
    <row r="90" spans="1:8" ht="12.75">
      <c r="A90" s="91">
        <v>80</v>
      </c>
      <c r="B90" s="116">
        <f t="shared" si="3"/>
        <v>31</v>
      </c>
      <c r="C90" s="109"/>
      <c r="D90" s="94">
        <v>17420</v>
      </c>
      <c r="E90" s="95"/>
      <c r="F90" s="100">
        <f t="shared" si="4"/>
        <v>9315</v>
      </c>
      <c r="G90" s="96">
        <f t="shared" si="5"/>
        <v>6743</v>
      </c>
      <c r="H90" s="95">
        <v>77</v>
      </c>
    </row>
    <row r="91" spans="1:8" ht="12.75">
      <c r="A91" s="91">
        <v>81</v>
      </c>
      <c r="B91" s="116">
        <f t="shared" si="3"/>
        <v>31.01</v>
      </c>
      <c r="C91" s="109"/>
      <c r="D91" s="94">
        <v>17420</v>
      </c>
      <c r="E91" s="95"/>
      <c r="F91" s="100">
        <f t="shared" si="4"/>
        <v>9312</v>
      </c>
      <c r="G91" s="96">
        <f t="shared" si="5"/>
        <v>6741</v>
      </c>
      <c r="H91" s="95">
        <v>77</v>
      </c>
    </row>
    <row r="92" spans="1:8" ht="12.75">
      <c r="A92" s="91">
        <v>82</v>
      </c>
      <c r="B92" s="116">
        <f t="shared" si="3"/>
        <v>31.02</v>
      </c>
      <c r="C92" s="109"/>
      <c r="D92" s="94">
        <v>17420</v>
      </c>
      <c r="E92" s="95"/>
      <c r="F92" s="100">
        <f t="shared" si="4"/>
        <v>9309</v>
      </c>
      <c r="G92" s="96">
        <f t="shared" si="5"/>
        <v>6739</v>
      </c>
      <c r="H92" s="95">
        <v>77</v>
      </c>
    </row>
    <row r="93" spans="1:8" ht="12.75">
      <c r="A93" s="91">
        <v>83</v>
      </c>
      <c r="B93" s="116">
        <f t="shared" si="3"/>
        <v>31.04</v>
      </c>
      <c r="C93" s="109"/>
      <c r="D93" s="94">
        <v>17420</v>
      </c>
      <c r="E93" s="95"/>
      <c r="F93" s="100">
        <f t="shared" si="4"/>
        <v>9303</v>
      </c>
      <c r="G93" s="96">
        <f t="shared" si="5"/>
        <v>6735</v>
      </c>
      <c r="H93" s="95">
        <v>77</v>
      </c>
    </row>
    <row r="94" spans="1:8" ht="12.75">
      <c r="A94" s="91">
        <v>84</v>
      </c>
      <c r="B94" s="116">
        <f t="shared" si="3"/>
        <v>31.05</v>
      </c>
      <c r="C94" s="109"/>
      <c r="D94" s="94">
        <v>17420</v>
      </c>
      <c r="E94" s="95"/>
      <c r="F94" s="100">
        <f t="shared" si="4"/>
        <v>9300</v>
      </c>
      <c r="G94" s="96">
        <f t="shared" si="5"/>
        <v>6732</v>
      </c>
      <c r="H94" s="95">
        <v>77</v>
      </c>
    </row>
    <row r="95" spans="1:8" ht="12.75">
      <c r="A95" s="91">
        <v>85</v>
      </c>
      <c r="B95" s="116">
        <f t="shared" si="3"/>
        <v>31.06</v>
      </c>
      <c r="C95" s="109"/>
      <c r="D95" s="94">
        <v>17420</v>
      </c>
      <c r="E95" s="95"/>
      <c r="F95" s="100">
        <f t="shared" si="4"/>
        <v>9297</v>
      </c>
      <c r="G95" s="96">
        <f t="shared" si="5"/>
        <v>6730</v>
      </c>
      <c r="H95" s="95">
        <v>77</v>
      </c>
    </row>
    <row r="96" spans="1:8" ht="12.75">
      <c r="A96" s="91">
        <v>86</v>
      </c>
      <c r="B96" s="116">
        <f t="shared" si="3"/>
        <v>31.08</v>
      </c>
      <c r="C96" s="109"/>
      <c r="D96" s="94">
        <v>17420</v>
      </c>
      <c r="E96" s="95"/>
      <c r="F96" s="100">
        <f t="shared" si="4"/>
        <v>9291</v>
      </c>
      <c r="G96" s="96">
        <f t="shared" si="5"/>
        <v>6726</v>
      </c>
      <c r="H96" s="95">
        <v>77</v>
      </c>
    </row>
    <row r="97" spans="1:8" ht="12.75">
      <c r="A97" s="91">
        <v>87</v>
      </c>
      <c r="B97" s="116">
        <f t="shared" si="3"/>
        <v>31.09</v>
      </c>
      <c r="C97" s="109"/>
      <c r="D97" s="94">
        <v>17420</v>
      </c>
      <c r="E97" s="95"/>
      <c r="F97" s="100">
        <f t="shared" si="4"/>
        <v>9288</v>
      </c>
      <c r="G97" s="96">
        <f t="shared" si="5"/>
        <v>6724</v>
      </c>
      <c r="H97" s="95">
        <v>77</v>
      </c>
    </row>
    <row r="98" spans="1:8" ht="12.75">
      <c r="A98" s="91">
        <v>88</v>
      </c>
      <c r="B98" s="116">
        <f t="shared" si="3"/>
        <v>31.1</v>
      </c>
      <c r="C98" s="109"/>
      <c r="D98" s="94">
        <v>17420</v>
      </c>
      <c r="E98" s="95"/>
      <c r="F98" s="100">
        <f t="shared" si="4"/>
        <v>9286</v>
      </c>
      <c r="G98" s="96">
        <f t="shared" si="5"/>
        <v>6722</v>
      </c>
      <c r="H98" s="95">
        <v>77</v>
      </c>
    </row>
    <row r="99" spans="1:8" ht="12.75">
      <c r="A99" s="91">
        <v>89</v>
      </c>
      <c r="B99" s="116">
        <f t="shared" si="3"/>
        <v>31.12</v>
      </c>
      <c r="C99" s="109"/>
      <c r="D99" s="94">
        <v>17420</v>
      </c>
      <c r="E99" s="95"/>
      <c r="F99" s="100">
        <f t="shared" si="4"/>
        <v>9280</v>
      </c>
      <c r="G99" s="96">
        <f t="shared" si="5"/>
        <v>6717</v>
      </c>
      <c r="H99" s="95">
        <v>77</v>
      </c>
    </row>
    <row r="100" spans="1:8" ht="12.75">
      <c r="A100" s="91">
        <v>90</v>
      </c>
      <c r="B100" s="116">
        <f t="shared" si="3"/>
        <v>31.13</v>
      </c>
      <c r="C100" s="109"/>
      <c r="D100" s="94">
        <v>17420</v>
      </c>
      <c r="E100" s="95"/>
      <c r="F100" s="100">
        <f t="shared" si="4"/>
        <v>9277</v>
      </c>
      <c r="G100" s="96">
        <f t="shared" si="5"/>
        <v>6715</v>
      </c>
      <c r="H100" s="95">
        <v>77</v>
      </c>
    </row>
    <row r="101" spans="1:8" ht="12.75">
      <c r="A101" s="91">
        <v>91</v>
      </c>
      <c r="B101" s="116">
        <f t="shared" si="3"/>
        <v>31.14</v>
      </c>
      <c r="C101" s="109"/>
      <c r="D101" s="94">
        <v>17420</v>
      </c>
      <c r="E101" s="95"/>
      <c r="F101" s="100">
        <f t="shared" si="4"/>
        <v>9274</v>
      </c>
      <c r="G101" s="96">
        <f t="shared" si="5"/>
        <v>6713</v>
      </c>
      <c r="H101" s="95">
        <v>77</v>
      </c>
    </row>
    <row r="102" spans="1:8" ht="12.75">
      <c r="A102" s="91">
        <v>92</v>
      </c>
      <c r="B102" s="116">
        <f t="shared" si="3"/>
        <v>31.15</v>
      </c>
      <c r="C102" s="109"/>
      <c r="D102" s="94">
        <v>17420</v>
      </c>
      <c r="E102" s="95"/>
      <c r="F102" s="100">
        <f t="shared" si="4"/>
        <v>9271</v>
      </c>
      <c r="G102" s="96">
        <f t="shared" si="5"/>
        <v>6711</v>
      </c>
      <c r="H102" s="95">
        <v>77</v>
      </c>
    </row>
    <row r="103" spans="1:8" ht="12.75">
      <c r="A103" s="91">
        <v>93</v>
      </c>
      <c r="B103" s="116">
        <f t="shared" si="3"/>
        <v>31.17</v>
      </c>
      <c r="C103" s="109"/>
      <c r="D103" s="94">
        <v>17420</v>
      </c>
      <c r="E103" s="95"/>
      <c r="F103" s="100">
        <f t="shared" si="4"/>
        <v>9265</v>
      </c>
      <c r="G103" s="96">
        <f t="shared" si="5"/>
        <v>6706</v>
      </c>
      <c r="H103" s="95">
        <v>77</v>
      </c>
    </row>
    <row r="104" spans="1:8" ht="12.75">
      <c r="A104" s="91">
        <v>94</v>
      </c>
      <c r="B104" s="116">
        <f t="shared" si="3"/>
        <v>31.18</v>
      </c>
      <c r="C104" s="109"/>
      <c r="D104" s="94">
        <v>17420</v>
      </c>
      <c r="E104" s="95"/>
      <c r="F104" s="100">
        <f t="shared" si="4"/>
        <v>9262</v>
      </c>
      <c r="G104" s="96">
        <f t="shared" si="5"/>
        <v>6704</v>
      </c>
      <c r="H104" s="95">
        <v>77</v>
      </c>
    </row>
    <row r="105" spans="1:8" ht="12.75">
      <c r="A105" s="91">
        <v>95</v>
      </c>
      <c r="B105" s="116">
        <f t="shared" si="3"/>
        <v>31.19</v>
      </c>
      <c r="C105" s="109"/>
      <c r="D105" s="94">
        <v>17420</v>
      </c>
      <c r="E105" s="95"/>
      <c r="F105" s="100">
        <f t="shared" si="4"/>
        <v>9259</v>
      </c>
      <c r="G105" s="96">
        <f t="shared" si="5"/>
        <v>6702</v>
      </c>
      <c r="H105" s="95">
        <v>77</v>
      </c>
    </row>
    <row r="106" spans="1:8" ht="12.75">
      <c r="A106" s="91">
        <v>96</v>
      </c>
      <c r="B106" s="116">
        <f t="shared" si="3"/>
        <v>31.2</v>
      </c>
      <c r="C106" s="109"/>
      <c r="D106" s="94">
        <v>17420</v>
      </c>
      <c r="E106" s="95"/>
      <c r="F106" s="100">
        <f t="shared" si="4"/>
        <v>9256</v>
      </c>
      <c r="G106" s="96">
        <f t="shared" si="5"/>
        <v>6700</v>
      </c>
      <c r="H106" s="95">
        <v>77</v>
      </c>
    </row>
    <row r="107" spans="1:8" ht="12.75">
      <c r="A107" s="91">
        <v>97</v>
      </c>
      <c r="B107" s="116">
        <f t="shared" si="3"/>
        <v>31.21</v>
      </c>
      <c r="C107" s="109"/>
      <c r="D107" s="94">
        <v>17420</v>
      </c>
      <c r="E107" s="95"/>
      <c r="F107" s="100">
        <f t="shared" si="4"/>
        <v>9253</v>
      </c>
      <c r="G107" s="96">
        <f t="shared" si="5"/>
        <v>6698</v>
      </c>
      <c r="H107" s="95">
        <v>77</v>
      </c>
    </row>
    <row r="108" spans="1:8" ht="12.75">
      <c r="A108" s="91">
        <v>98</v>
      </c>
      <c r="B108" s="116">
        <f t="shared" si="3"/>
        <v>31.22</v>
      </c>
      <c r="C108" s="109"/>
      <c r="D108" s="94">
        <v>17420</v>
      </c>
      <c r="E108" s="95"/>
      <c r="F108" s="100">
        <f t="shared" si="4"/>
        <v>9250</v>
      </c>
      <c r="G108" s="96">
        <f t="shared" si="5"/>
        <v>6696</v>
      </c>
      <c r="H108" s="95">
        <v>77</v>
      </c>
    </row>
    <row r="109" spans="1:8" ht="12.75">
      <c r="A109" s="91">
        <v>99</v>
      </c>
      <c r="B109" s="116">
        <f t="shared" si="3"/>
        <v>31.24</v>
      </c>
      <c r="C109" s="109"/>
      <c r="D109" s="94">
        <v>17420</v>
      </c>
      <c r="E109" s="95"/>
      <c r="F109" s="100">
        <f t="shared" si="4"/>
        <v>9244</v>
      </c>
      <c r="G109" s="96">
        <f t="shared" si="5"/>
        <v>6691</v>
      </c>
      <c r="H109" s="95">
        <v>77</v>
      </c>
    </row>
    <row r="110" spans="1:8" ht="12.75">
      <c r="A110" s="91">
        <v>100</v>
      </c>
      <c r="B110" s="116">
        <f t="shared" si="3"/>
        <v>31.25</v>
      </c>
      <c r="C110" s="109"/>
      <c r="D110" s="94">
        <v>17420</v>
      </c>
      <c r="E110" s="95"/>
      <c r="F110" s="100">
        <f t="shared" si="4"/>
        <v>9241</v>
      </c>
      <c r="G110" s="96">
        <f t="shared" si="5"/>
        <v>6689</v>
      </c>
      <c r="H110" s="95">
        <v>77</v>
      </c>
    </row>
    <row r="111" spans="1:8" ht="12.75">
      <c r="A111" s="91">
        <v>101</v>
      </c>
      <c r="B111" s="116">
        <f t="shared" si="3"/>
        <v>31.26</v>
      </c>
      <c r="C111" s="109"/>
      <c r="D111" s="94">
        <v>17420</v>
      </c>
      <c r="E111" s="95"/>
      <c r="F111" s="100">
        <f t="shared" si="4"/>
        <v>9238</v>
      </c>
      <c r="G111" s="96">
        <f t="shared" si="5"/>
        <v>6687</v>
      </c>
      <c r="H111" s="95">
        <v>77</v>
      </c>
    </row>
    <row r="112" spans="1:8" ht="12.75">
      <c r="A112" s="91">
        <v>102</v>
      </c>
      <c r="B112" s="116">
        <f t="shared" si="3"/>
        <v>31.27</v>
      </c>
      <c r="C112" s="109"/>
      <c r="D112" s="94">
        <v>17420</v>
      </c>
      <c r="E112" s="95"/>
      <c r="F112" s="100">
        <f t="shared" si="4"/>
        <v>9235</v>
      </c>
      <c r="G112" s="96">
        <f t="shared" si="5"/>
        <v>6685</v>
      </c>
      <c r="H112" s="95">
        <v>77</v>
      </c>
    </row>
    <row r="113" spans="1:8" ht="12.75">
      <c r="A113" s="91">
        <v>103</v>
      </c>
      <c r="B113" s="116">
        <f t="shared" si="3"/>
        <v>31.28</v>
      </c>
      <c r="C113" s="109"/>
      <c r="D113" s="94">
        <v>17420</v>
      </c>
      <c r="E113" s="95"/>
      <c r="F113" s="100">
        <f t="shared" si="4"/>
        <v>9233</v>
      </c>
      <c r="G113" s="96">
        <f t="shared" si="5"/>
        <v>6683</v>
      </c>
      <c r="H113" s="95">
        <v>77</v>
      </c>
    </row>
    <row r="114" spans="1:8" ht="12.75">
      <c r="A114" s="91">
        <v>104</v>
      </c>
      <c r="B114" s="116">
        <f t="shared" si="3"/>
        <v>31.29</v>
      </c>
      <c r="C114" s="109"/>
      <c r="D114" s="94">
        <v>17420</v>
      </c>
      <c r="E114" s="95"/>
      <c r="F114" s="100">
        <f t="shared" si="4"/>
        <v>9230</v>
      </c>
      <c r="G114" s="96">
        <f t="shared" si="5"/>
        <v>6681</v>
      </c>
      <c r="H114" s="95">
        <v>77</v>
      </c>
    </row>
    <row r="115" spans="1:8" ht="12.75">
      <c r="A115" s="91">
        <v>105</v>
      </c>
      <c r="B115" s="116">
        <f t="shared" si="3"/>
        <v>31.3</v>
      </c>
      <c r="C115" s="109"/>
      <c r="D115" s="94">
        <v>17420</v>
      </c>
      <c r="E115" s="95"/>
      <c r="F115" s="100">
        <f t="shared" si="4"/>
        <v>9227</v>
      </c>
      <c r="G115" s="96">
        <f t="shared" si="5"/>
        <v>6679</v>
      </c>
      <c r="H115" s="95">
        <v>77</v>
      </c>
    </row>
    <row r="116" spans="1:8" ht="12.75">
      <c r="A116" s="91">
        <v>106</v>
      </c>
      <c r="B116" s="116">
        <f t="shared" si="3"/>
        <v>31.31</v>
      </c>
      <c r="C116" s="109"/>
      <c r="D116" s="94">
        <v>17420</v>
      </c>
      <c r="E116" s="95"/>
      <c r="F116" s="100">
        <f t="shared" si="4"/>
        <v>9224</v>
      </c>
      <c r="G116" s="96">
        <f t="shared" si="5"/>
        <v>6676</v>
      </c>
      <c r="H116" s="95">
        <v>77</v>
      </c>
    </row>
    <row r="117" spans="1:8" ht="12.75">
      <c r="A117" s="91">
        <v>107</v>
      </c>
      <c r="B117" s="116">
        <f t="shared" si="3"/>
        <v>31.32</v>
      </c>
      <c r="C117" s="109"/>
      <c r="D117" s="94">
        <v>17420</v>
      </c>
      <c r="E117" s="95"/>
      <c r="F117" s="100">
        <f t="shared" si="4"/>
        <v>9221</v>
      </c>
      <c r="G117" s="96">
        <f t="shared" si="5"/>
        <v>6674</v>
      </c>
      <c r="H117" s="95">
        <v>77</v>
      </c>
    </row>
    <row r="118" spans="1:8" ht="12.75">
      <c r="A118" s="91">
        <v>108</v>
      </c>
      <c r="B118" s="116">
        <f t="shared" si="3"/>
        <v>31.33</v>
      </c>
      <c r="C118" s="109"/>
      <c r="D118" s="94">
        <v>17420</v>
      </c>
      <c r="E118" s="95"/>
      <c r="F118" s="100">
        <f t="shared" si="4"/>
        <v>9218</v>
      </c>
      <c r="G118" s="96">
        <f t="shared" si="5"/>
        <v>6672</v>
      </c>
      <c r="H118" s="95">
        <v>77</v>
      </c>
    </row>
    <row r="119" spans="1:8" ht="12.75">
      <c r="A119" s="91">
        <v>109</v>
      </c>
      <c r="B119" s="116">
        <f t="shared" si="3"/>
        <v>31.34</v>
      </c>
      <c r="C119" s="109"/>
      <c r="D119" s="94">
        <v>17420</v>
      </c>
      <c r="E119" s="95"/>
      <c r="F119" s="100">
        <f t="shared" si="4"/>
        <v>9215</v>
      </c>
      <c r="G119" s="96">
        <f t="shared" si="5"/>
        <v>6670</v>
      </c>
      <c r="H119" s="95">
        <v>77</v>
      </c>
    </row>
    <row r="120" spans="1:8" ht="12.75">
      <c r="A120" s="91">
        <v>110</v>
      </c>
      <c r="B120" s="116">
        <f t="shared" si="3"/>
        <v>31.35</v>
      </c>
      <c r="C120" s="109"/>
      <c r="D120" s="94">
        <v>17420</v>
      </c>
      <c r="E120" s="95"/>
      <c r="F120" s="100">
        <f t="shared" si="4"/>
        <v>9212</v>
      </c>
      <c r="G120" s="96">
        <f t="shared" si="5"/>
        <v>6668</v>
      </c>
      <c r="H120" s="95">
        <v>77</v>
      </c>
    </row>
    <row r="121" spans="1:8" ht="12.75">
      <c r="A121" s="91">
        <v>111</v>
      </c>
      <c r="B121" s="116">
        <f t="shared" si="3"/>
        <v>31.36</v>
      </c>
      <c r="C121" s="109"/>
      <c r="D121" s="94">
        <v>17420</v>
      </c>
      <c r="E121" s="95"/>
      <c r="F121" s="100">
        <f t="shared" si="4"/>
        <v>9209</v>
      </c>
      <c r="G121" s="96">
        <f t="shared" si="5"/>
        <v>6666</v>
      </c>
      <c r="H121" s="95">
        <v>77</v>
      </c>
    </row>
    <row r="122" spans="1:8" ht="12.75">
      <c r="A122" s="91">
        <v>112</v>
      </c>
      <c r="B122" s="116">
        <f t="shared" si="3"/>
        <v>31.37</v>
      </c>
      <c r="C122" s="109"/>
      <c r="D122" s="94">
        <v>17420</v>
      </c>
      <c r="E122" s="95"/>
      <c r="F122" s="100">
        <f t="shared" si="4"/>
        <v>9206</v>
      </c>
      <c r="G122" s="96">
        <f t="shared" si="5"/>
        <v>6664</v>
      </c>
      <c r="H122" s="95">
        <v>77</v>
      </c>
    </row>
    <row r="123" spans="1:8" ht="12.75">
      <c r="A123" s="91">
        <v>113</v>
      </c>
      <c r="B123" s="116">
        <f t="shared" si="3"/>
        <v>31.38</v>
      </c>
      <c r="C123" s="109"/>
      <c r="D123" s="94">
        <v>17420</v>
      </c>
      <c r="E123" s="95"/>
      <c r="F123" s="100">
        <f t="shared" si="4"/>
        <v>9203</v>
      </c>
      <c r="G123" s="96">
        <f t="shared" si="5"/>
        <v>6662</v>
      </c>
      <c r="H123" s="95">
        <v>77</v>
      </c>
    </row>
    <row r="124" spans="1:8" ht="12.75">
      <c r="A124" s="91">
        <v>114</v>
      </c>
      <c r="B124" s="116">
        <f t="shared" si="3"/>
        <v>31.39</v>
      </c>
      <c r="C124" s="109"/>
      <c r="D124" s="94">
        <v>17420</v>
      </c>
      <c r="E124" s="95"/>
      <c r="F124" s="100">
        <f t="shared" si="4"/>
        <v>9200</v>
      </c>
      <c r="G124" s="96">
        <f t="shared" si="5"/>
        <v>6659</v>
      </c>
      <c r="H124" s="95">
        <v>77</v>
      </c>
    </row>
    <row r="125" spans="1:8" ht="12.75">
      <c r="A125" s="91">
        <v>115</v>
      </c>
      <c r="B125" s="116">
        <f t="shared" si="3"/>
        <v>31.4</v>
      </c>
      <c r="C125" s="109"/>
      <c r="D125" s="94">
        <v>17420</v>
      </c>
      <c r="E125" s="95"/>
      <c r="F125" s="100">
        <f t="shared" si="4"/>
        <v>9198</v>
      </c>
      <c r="G125" s="96">
        <f t="shared" si="5"/>
        <v>6657</v>
      </c>
      <c r="H125" s="95">
        <v>77</v>
      </c>
    </row>
    <row r="126" spans="1:8" ht="12.75">
      <c r="A126" s="91">
        <v>116</v>
      </c>
      <c r="B126" s="116">
        <f t="shared" si="3"/>
        <v>31.41</v>
      </c>
      <c r="C126" s="109"/>
      <c r="D126" s="94">
        <v>17420</v>
      </c>
      <c r="E126" s="95"/>
      <c r="F126" s="100">
        <f t="shared" si="4"/>
        <v>9195</v>
      </c>
      <c r="G126" s="96">
        <f t="shared" si="5"/>
        <v>6655</v>
      </c>
      <c r="H126" s="95">
        <v>77</v>
      </c>
    </row>
    <row r="127" spans="1:8" ht="12.75">
      <c r="A127" s="91">
        <v>117</v>
      </c>
      <c r="B127" s="116">
        <f t="shared" si="3"/>
        <v>31.42</v>
      </c>
      <c r="C127" s="109"/>
      <c r="D127" s="94">
        <v>17420</v>
      </c>
      <c r="E127" s="95"/>
      <c r="F127" s="100">
        <f t="shared" si="4"/>
        <v>9192</v>
      </c>
      <c r="G127" s="96">
        <f t="shared" si="5"/>
        <v>6653</v>
      </c>
      <c r="H127" s="95">
        <v>77</v>
      </c>
    </row>
    <row r="128" spans="1:8" ht="12.75">
      <c r="A128" s="91">
        <v>118</v>
      </c>
      <c r="B128" s="116">
        <f t="shared" si="3"/>
        <v>31.43</v>
      </c>
      <c r="C128" s="109"/>
      <c r="D128" s="94">
        <v>17420</v>
      </c>
      <c r="E128" s="95"/>
      <c r="F128" s="100">
        <f t="shared" si="4"/>
        <v>9189</v>
      </c>
      <c r="G128" s="96">
        <f t="shared" si="5"/>
        <v>6651</v>
      </c>
      <c r="H128" s="95">
        <v>77</v>
      </c>
    </row>
    <row r="129" spans="1:8" ht="12.75">
      <c r="A129" s="91">
        <v>119</v>
      </c>
      <c r="B129" s="116">
        <f t="shared" si="3"/>
        <v>31.44</v>
      </c>
      <c r="C129" s="109"/>
      <c r="D129" s="94">
        <v>17420</v>
      </c>
      <c r="E129" s="95"/>
      <c r="F129" s="100">
        <f t="shared" si="4"/>
        <v>9186</v>
      </c>
      <c r="G129" s="96">
        <f t="shared" si="5"/>
        <v>6649</v>
      </c>
      <c r="H129" s="95">
        <v>77</v>
      </c>
    </row>
    <row r="130" spans="1:8" ht="12.75">
      <c r="A130" s="91">
        <v>120</v>
      </c>
      <c r="B130" s="116">
        <f t="shared" si="3"/>
        <v>31.45</v>
      </c>
      <c r="C130" s="109"/>
      <c r="D130" s="94">
        <v>17420</v>
      </c>
      <c r="E130" s="95"/>
      <c r="F130" s="100">
        <f t="shared" si="4"/>
        <v>9183</v>
      </c>
      <c r="G130" s="96">
        <f t="shared" si="5"/>
        <v>6647</v>
      </c>
      <c r="H130" s="95">
        <v>77</v>
      </c>
    </row>
    <row r="131" spans="1:8" ht="12.75">
      <c r="A131" s="91">
        <v>121</v>
      </c>
      <c r="B131" s="116">
        <f t="shared" si="3"/>
        <v>31.46</v>
      </c>
      <c r="C131" s="109"/>
      <c r="D131" s="94">
        <v>17420</v>
      </c>
      <c r="E131" s="95"/>
      <c r="F131" s="100">
        <f t="shared" si="4"/>
        <v>9180</v>
      </c>
      <c r="G131" s="96">
        <f t="shared" si="5"/>
        <v>6645</v>
      </c>
      <c r="H131" s="95">
        <v>77</v>
      </c>
    </row>
    <row r="132" spans="1:8" ht="12.75">
      <c r="A132" s="91">
        <v>122</v>
      </c>
      <c r="B132" s="116">
        <f t="shared" si="3"/>
        <v>31.47</v>
      </c>
      <c r="C132" s="109"/>
      <c r="D132" s="94">
        <v>17420</v>
      </c>
      <c r="E132" s="95"/>
      <c r="F132" s="100">
        <f t="shared" si="4"/>
        <v>9177</v>
      </c>
      <c r="G132" s="96">
        <f t="shared" si="5"/>
        <v>6643</v>
      </c>
      <c r="H132" s="95">
        <v>77</v>
      </c>
    </row>
    <row r="133" spans="1:8" ht="12.75">
      <c r="A133" s="91">
        <v>123</v>
      </c>
      <c r="B133" s="116">
        <f t="shared" si="3"/>
        <v>31.48</v>
      </c>
      <c r="C133" s="109"/>
      <c r="D133" s="94">
        <v>17420</v>
      </c>
      <c r="E133" s="95"/>
      <c r="F133" s="100">
        <f t="shared" si="4"/>
        <v>9174</v>
      </c>
      <c r="G133" s="96">
        <f t="shared" si="5"/>
        <v>6640</v>
      </c>
      <c r="H133" s="95">
        <v>77</v>
      </c>
    </row>
    <row r="134" spans="1:8" ht="12.75">
      <c r="A134" s="91">
        <v>124</v>
      </c>
      <c r="B134" s="116">
        <f t="shared" si="3"/>
        <v>31.49</v>
      </c>
      <c r="C134" s="109"/>
      <c r="D134" s="94">
        <v>17420</v>
      </c>
      <c r="E134" s="95"/>
      <c r="F134" s="100">
        <f t="shared" si="4"/>
        <v>9171</v>
      </c>
      <c r="G134" s="96">
        <f t="shared" si="5"/>
        <v>6638</v>
      </c>
      <c r="H134" s="95">
        <v>77</v>
      </c>
    </row>
    <row r="135" spans="1:8" ht="12.75">
      <c r="A135" s="91">
        <v>125</v>
      </c>
      <c r="B135" s="116">
        <f t="shared" si="3"/>
        <v>31.5</v>
      </c>
      <c r="C135" s="109"/>
      <c r="D135" s="94">
        <v>17420</v>
      </c>
      <c r="E135" s="95"/>
      <c r="F135" s="100">
        <f t="shared" si="4"/>
        <v>9169</v>
      </c>
      <c r="G135" s="96">
        <f t="shared" si="5"/>
        <v>6636</v>
      </c>
      <c r="H135" s="95">
        <v>77</v>
      </c>
    </row>
    <row r="136" spans="1:8" ht="12.75">
      <c r="A136" s="91">
        <v>126</v>
      </c>
      <c r="B136" s="116">
        <f t="shared" si="3"/>
        <v>31.51</v>
      </c>
      <c r="C136" s="109"/>
      <c r="D136" s="94">
        <v>17420</v>
      </c>
      <c r="E136" s="95"/>
      <c r="F136" s="100">
        <f t="shared" si="4"/>
        <v>9166</v>
      </c>
      <c r="G136" s="96">
        <f t="shared" si="5"/>
        <v>6634</v>
      </c>
      <c r="H136" s="95">
        <v>77</v>
      </c>
    </row>
    <row r="137" spans="1:8" ht="12.75">
      <c r="A137" s="91">
        <v>127</v>
      </c>
      <c r="B137" s="116">
        <f t="shared" si="3"/>
        <v>31.51</v>
      </c>
      <c r="C137" s="109"/>
      <c r="D137" s="94">
        <v>17420</v>
      </c>
      <c r="E137" s="95"/>
      <c r="F137" s="100">
        <f t="shared" si="4"/>
        <v>9166</v>
      </c>
      <c r="G137" s="96">
        <f t="shared" si="5"/>
        <v>6634</v>
      </c>
      <c r="H137" s="95">
        <v>77</v>
      </c>
    </row>
    <row r="138" spans="1:8" ht="12.75">
      <c r="A138" s="91">
        <v>128</v>
      </c>
      <c r="B138" s="116">
        <f t="shared" si="3"/>
        <v>31.52</v>
      </c>
      <c r="C138" s="109"/>
      <c r="D138" s="94">
        <v>17420</v>
      </c>
      <c r="E138" s="95"/>
      <c r="F138" s="100">
        <f t="shared" si="4"/>
        <v>9163</v>
      </c>
      <c r="G138" s="96">
        <f t="shared" si="5"/>
        <v>6632</v>
      </c>
      <c r="H138" s="95">
        <v>77</v>
      </c>
    </row>
    <row r="139" spans="1:8" ht="12.75">
      <c r="A139" s="91">
        <v>129</v>
      </c>
      <c r="B139" s="116">
        <f aca="true" t="shared" si="6" ref="B139:B202">ROUND(1.12233*LN(A139)+26.078,2)</f>
        <v>31.53</v>
      </c>
      <c r="C139" s="109"/>
      <c r="D139" s="94">
        <v>17420</v>
      </c>
      <c r="E139" s="95"/>
      <c r="F139" s="100">
        <f aca="true" t="shared" si="7" ref="F139:F202">ROUND(12*1.37*(1/B139*D139)+H139,0)</f>
        <v>9160</v>
      </c>
      <c r="G139" s="96">
        <f aca="true" t="shared" si="8" ref="G139:G202">ROUND(12*(1/B139*D139),0)</f>
        <v>6630</v>
      </c>
      <c r="H139" s="95">
        <v>77</v>
      </c>
    </row>
    <row r="140" spans="1:8" ht="12.75">
      <c r="A140" s="91">
        <v>130</v>
      </c>
      <c r="B140" s="116">
        <f t="shared" si="6"/>
        <v>31.54</v>
      </c>
      <c r="C140" s="109"/>
      <c r="D140" s="94">
        <v>17420</v>
      </c>
      <c r="E140" s="95"/>
      <c r="F140" s="100">
        <f t="shared" si="7"/>
        <v>9157</v>
      </c>
      <c r="G140" s="96">
        <f t="shared" si="8"/>
        <v>6628</v>
      </c>
      <c r="H140" s="95">
        <v>77</v>
      </c>
    </row>
    <row r="141" spans="1:8" ht="12.75">
      <c r="A141" s="91">
        <v>131</v>
      </c>
      <c r="B141" s="116">
        <f t="shared" si="6"/>
        <v>31.55</v>
      </c>
      <c r="C141" s="109"/>
      <c r="D141" s="94">
        <v>17420</v>
      </c>
      <c r="E141" s="95"/>
      <c r="F141" s="100">
        <f t="shared" si="7"/>
        <v>9154</v>
      </c>
      <c r="G141" s="96">
        <f t="shared" si="8"/>
        <v>6626</v>
      </c>
      <c r="H141" s="95">
        <v>77</v>
      </c>
    </row>
    <row r="142" spans="1:8" ht="12.75">
      <c r="A142" s="91">
        <v>132</v>
      </c>
      <c r="B142" s="116">
        <f t="shared" si="6"/>
        <v>31.56</v>
      </c>
      <c r="C142" s="109"/>
      <c r="D142" s="94">
        <v>17420</v>
      </c>
      <c r="E142" s="95"/>
      <c r="F142" s="100">
        <f t="shared" si="7"/>
        <v>9151</v>
      </c>
      <c r="G142" s="96">
        <f t="shared" si="8"/>
        <v>6624</v>
      </c>
      <c r="H142" s="95">
        <v>77</v>
      </c>
    </row>
    <row r="143" spans="1:8" ht="12.75">
      <c r="A143" s="91">
        <v>133</v>
      </c>
      <c r="B143" s="116">
        <f t="shared" si="6"/>
        <v>31.57</v>
      </c>
      <c r="C143" s="109"/>
      <c r="D143" s="94">
        <v>17420</v>
      </c>
      <c r="E143" s="95"/>
      <c r="F143" s="100">
        <f t="shared" si="7"/>
        <v>9148</v>
      </c>
      <c r="G143" s="96">
        <f t="shared" si="8"/>
        <v>6621</v>
      </c>
      <c r="H143" s="95">
        <v>77</v>
      </c>
    </row>
    <row r="144" spans="1:8" ht="12.75">
      <c r="A144" s="91">
        <v>134</v>
      </c>
      <c r="B144" s="116">
        <f t="shared" si="6"/>
        <v>31.57</v>
      </c>
      <c r="C144" s="109"/>
      <c r="D144" s="94">
        <v>17420</v>
      </c>
      <c r="E144" s="95"/>
      <c r="F144" s="100">
        <f t="shared" si="7"/>
        <v>9148</v>
      </c>
      <c r="G144" s="96">
        <f t="shared" si="8"/>
        <v>6621</v>
      </c>
      <c r="H144" s="95">
        <v>77</v>
      </c>
    </row>
    <row r="145" spans="1:8" ht="12.75">
      <c r="A145" s="91">
        <v>135</v>
      </c>
      <c r="B145" s="116">
        <f t="shared" si="6"/>
        <v>31.58</v>
      </c>
      <c r="C145" s="109"/>
      <c r="D145" s="94">
        <v>17420</v>
      </c>
      <c r="E145" s="95"/>
      <c r="F145" s="100">
        <f t="shared" si="7"/>
        <v>9146</v>
      </c>
      <c r="G145" s="96">
        <f t="shared" si="8"/>
        <v>6619</v>
      </c>
      <c r="H145" s="95">
        <v>77</v>
      </c>
    </row>
    <row r="146" spans="1:8" ht="12.75">
      <c r="A146" s="91">
        <v>136</v>
      </c>
      <c r="B146" s="116">
        <f t="shared" si="6"/>
        <v>31.59</v>
      </c>
      <c r="C146" s="109"/>
      <c r="D146" s="94">
        <v>17420</v>
      </c>
      <c r="E146" s="95"/>
      <c r="F146" s="100">
        <f t="shared" si="7"/>
        <v>9143</v>
      </c>
      <c r="G146" s="96">
        <f t="shared" si="8"/>
        <v>6617</v>
      </c>
      <c r="H146" s="95">
        <v>77</v>
      </c>
    </row>
    <row r="147" spans="1:8" ht="12.75">
      <c r="A147" s="91">
        <v>137</v>
      </c>
      <c r="B147" s="116">
        <f t="shared" si="6"/>
        <v>31.6</v>
      </c>
      <c r="C147" s="109"/>
      <c r="D147" s="94">
        <v>17420</v>
      </c>
      <c r="E147" s="95"/>
      <c r="F147" s="100">
        <f t="shared" si="7"/>
        <v>9140</v>
      </c>
      <c r="G147" s="96">
        <f t="shared" si="8"/>
        <v>6615</v>
      </c>
      <c r="H147" s="95">
        <v>77</v>
      </c>
    </row>
    <row r="148" spans="1:8" ht="12.75">
      <c r="A148" s="91">
        <v>138</v>
      </c>
      <c r="B148" s="116">
        <f t="shared" si="6"/>
        <v>31.61</v>
      </c>
      <c r="C148" s="109"/>
      <c r="D148" s="94">
        <v>17420</v>
      </c>
      <c r="E148" s="95"/>
      <c r="F148" s="100">
        <f t="shared" si="7"/>
        <v>9137</v>
      </c>
      <c r="G148" s="96">
        <f t="shared" si="8"/>
        <v>6613</v>
      </c>
      <c r="H148" s="95">
        <v>77</v>
      </c>
    </row>
    <row r="149" spans="1:8" ht="12.75">
      <c r="A149" s="91">
        <v>139</v>
      </c>
      <c r="B149" s="116">
        <f t="shared" si="6"/>
        <v>31.62</v>
      </c>
      <c r="C149" s="109"/>
      <c r="D149" s="94">
        <v>17420</v>
      </c>
      <c r="E149" s="95"/>
      <c r="F149" s="100">
        <f t="shared" si="7"/>
        <v>9134</v>
      </c>
      <c r="G149" s="96">
        <f t="shared" si="8"/>
        <v>6611</v>
      </c>
      <c r="H149" s="95">
        <v>77</v>
      </c>
    </row>
    <row r="150" spans="1:8" ht="12.75">
      <c r="A150" s="91">
        <v>140</v>
      </c>
      <c r="B150" s="116">
        <f t="shared" si="6"/>
        <v>31.62</v>
      </c>
      <c r="C150" s="109"/>
      <c r="D150" s="94">
        <v>17420</v>
      </c>
      <c r="E150" s="95"/>
      <c r="F150" s="100">
        <f t="shared" si="7"/>
        <v>9134</v>
      </c>
      <c r="G150" s="96">
        <f t="shared" si="8"/>
        <v>6611</v>
      </c>
      <c r="H150" s="95">
        <v>77</v>
      </c>
    </row>
    <row r="151" spans="1:8" ht="12.75">
      <c r="A151" s="91">
        <v>141</v>
      </c>
      <c r="B151" s="116">
        <f t="shared" si="6"/>
        <v>31.63</v>
      </c>
      <c r="C151" s="109"/>
      <c r="D151" s="94">
        <v>17420</v>
      </c>
      <c r="E151" s="95"/>
      <c r="F151" s="100">
        <f t="shared" si="7"/>
        <v>9131</v>
      </c>
      <c r="G151" s="96">
        <f t="shared" si="8"/>
        <v>6609</v>
      </c>
      <c r="H151" s="95">
        <v>77</v>
      </c>
    </row>
    <row r="152" spans="1:8" ht="12.75">
      <c r="A152" s="91">
        <v>142</v>
      </c>
      <c r="B152" s="116">
        <f t="shared" si="6"/>
        <v>31.64</v>
      </c>
      <c r="C152" s="109"/>
      <c r="D152" s="94">
        <v>17420</v>
      </c>
      <c r="E152" s="95"/>
      <c r="F152" s="100">
        <f t="shared" si="7"/>
        <v>9128</v>
      </c>
      <c r="G152" s="96">
        <f t="shared" si="8"/>
        <v>6607</v>
      </c>
      <c r="H152" s="95">
        <v>77</v>
      </c>
    </row>
    <row r="153" spans="1:8" ht="12.75">
      <c r="A153" s="91">
        <v>143</v>
      </c>
      <c r="B153" s="116">
        <f t="shared" si="6"/>
        <v>31.65</v>
      </c>
      <c r="C153" s="109"/>
      <c r="D153" s="94">
        <v>17420</v>
      </c>
      <c r="E153" s="95"/>
      <c r="F153" s="100">
        <f t="shared" si="7"/>
        <v>9125</v>
      </c>
      <c r="G153" s="96">
        <f t="shared" si="8"/>
        <v>6605</v>
      </c>
      <c r="H153" s="95">
        <v>77</v>
      </c>
    </row>
    <row r="154" spans="1:8" ht="12.75">
      <c r="A154" s="91">
        <v>144</v>
      </c>
      <c r="B154" s="116">
        <f t="shared" si="6"/>
        <v>31.66</v>
      </c>
      <c r="C154" s="109"/>
      <c r="D154" s="94">
        <v>17420</v>
      </c>
      <c r="E154" s="95"/>
      <c r="F154" s="100">
        <f t="shared" si="7"/>
        <v>9123</v>
      </c>
      <c r="G154" s="96">
        <f t="shared" si="8"/>
        <v>6603</v>
      </c>
      <c r="H154" s="95">
        <v>77</v>
      </c>
    </row>
    <row r="155" spans="1:8" ht="12.75">
      <c r="A155" s="91">
        <v>145</v>
      </c>
      <c r="B155" s="116">
        <f t="shared" si="6"/>
        <v>31.66</v>
      </c>
      <c r="C155" s="109"/>
      <c r="D155" s="94">
        <v>17420</v>
      </c>
      <c r="E155" s="95"/>
      <c r="F155" s="100">
        <f t="shared" si="7"/>
        <v>9123</v>
      </c>
      <c r="G155" s="96">
        <f t="shared" si="8"/>
        <v>6603</v>
      </c>
      <c r="H155" s="95">
        <v>77</v>
      </c>
    </row>
    <row r="156" spans="1:8" ht="12.75">
      <c r="A156" s="91">
        <v>146</v>
      </c>
      <c r="B156" s="116">
        <f t="shared" si="6"/>
        <v>31.67</v>
      </c>
      <c r="C156" s="109"/>
      <c r="D156" s="94">
        <v>17420</v>
      </c>
      <c r="E156" s="95"/>
      <c r="F156" s="100">
        <f t="shared" si="7"/>
        <v>9120</v>
      </c>
      <c r="G156" s="96">
        <f t="shared" si="8"/>
        <v>6601</v>
      </c>
      <c r="H156" s="95">
        <v>77</v>
      </c>
    </row>
    <row r="157" spans="1:8" ht="12.75">
      <c r="A157" s="91">
        <v>147</v>
      </c>
      <c r="B157" s="116">
        <f t="shared" si="6"/>
        <v>31.68</v>
      </c>
      <c r="C157" s="109"/>
      <c r="D157" s="94">
        <v>17420</v>
      </c>
      <c r="E157" s="95"/>
      <c r="F157" s="100">
        <f t="shared" si="7"/>
        <v>9117</v>
      </c>
      <c r="G157" s="96">
        <f t="shared" si="8"/>
        <v>6598</v>
      </c>
      <c r="H157" s="95">
        <v>77</v>
      </c>
    </row>
    <row r="158" spans="1:8" ht="12.75">
      <c r="A158" s="91">
        <v>148</v>
      </c>
      <c r="B158" s="116">
        <f t="shared" si="6"/>
        <v>31.69</v>
      </c>
      <c r="C158" s="109"/>
      <c r="D158" s="94">
        <v>17420</v>
      </c>
      <c r="E158" s="95"/>
      <c r="F158" s="100">
        <f t="shared" si="7"/>
        <v>9114</v>
      </c>
      <c r="G158" s="96">
        <f t="shared" si="8"/>
        <v>6596</v>
      </c>
      <c r="H158" s="95">
        <v>77</v>
      </c>
    </row>
    <row r="159" spans="1:8" ht="12.75">
      <c r="A159" s="91">
        <v>149</v>
      </c>
      <c r="B159" s="116">
        <f t="shared" si="6"/>
        <v>31.69</v>
      </c>
      <c r="C159" s="109"/>
      <c r="D159" s="94">
        <v>17420</v>
      </c>
      <c r="E159" s="95"/>
      <c r="F159" s="100">
        <f t="shared" si="7"/>
        <v>9114</v>
      </c>
      <c r="G159" s="96">
        <f t="shared" si="8"/>
        <v>6596</v>
      </c>
      <c r="H159" s="95">
        <v>77</v>
      </c>
    </row>
    <row r="160" spans="1:8" ht="12.75">
      <c r="A160" s="91">
        <v>150</v>
      </c>
      <c r="B160" s="116">
        <f t="shared" si="6"/>
        <v>31.7</v>
      </c>
      <c r="C160" s="109"/>
      <c r="D160" s="94">
        <v>17420</v>
      </c>
      <c r="E160" s="95"/>
      <c r="F160" s="100">
        <f t="shared" si="7"/>
        <v>9111</v>
      </c>
      <c r="G160" s="96">
        <f t="shared" si="8"/>
        <v>6594</v>
      </c>
      <c r="H160" s="95">
        <v>77</v>
      </c>
    </row>
    <row r="161" spans="1:8" ht="12.75">
      <c r="A161" s="91">
        <v>151</v>
      </c>
      <c r="B161" s="116">
        <f t="shared" si="6"/>
        <v>31.71</v>
      </c>
      <c r="C161" s="109"/>
      <c r="D161" s="94">
        <v>17420</v>
      </c>
      <c r="E161" s="95"/>
      <c r="F161" s="100">
        <f t="shared" si="7"/>
        <v>9108</v>
      </c>
      <c r="G161" s="96">
        <f t="shared" si="8"/>
        <v>6592</v>
      </c>
      <c r="H161" s="95">
        <v>77</v>
      </c>
    </row>
    <row r="162" spans="1:8" ht="12.75">
      <c r="A162" s="91">
        <v>152</v>
      </c>
      <c r="B162" s="116">
        <f t="shared" si="6"/>
        <v>31.72</v>
      </c>
      <c r="C162" s="109"/>
      <c r="D162" s="94">
        <v>17420</v>
      </c>
      <c r="E162" s="95"/>
      <c r="F162" s="100">
        <f t="shared" si="7"/>
        <v>9106</v>
      </c>
      <c r="G162" s="96">
        <f t="shared" si="8"/>
        <v>6590</v>
      </c>
      <c r="H162" s="95">
        <v>77</v>
      </c>
    </row>
    <row r="163" spans="1:8" ht="12.75">
      <c r="A163" s="91">
        <v>153</v>
      </c>
      <c r="B163" s="116">
        <f t="shared" si="6"/>
        <v>31.72</v>
      </c>
      <c r="C163" s="109"/>
      <c r="D163" s="94">
        <v>17420</v>
      </c>
      <c r="E163" s="95"/>
      <c r="F163" s="100">
        <f t="shared" si="7"/>
        <v>9106</v>
      </c>
      <c r="G163" s="96">
        <f t="shared" si="8"/>
        <v>6590</v>
      </c>
      <c r="H163" s="95">
        <v>77</v>
      </c>
    </row>
    <row r="164" spans="1:8" ht="12.75">
      <c r="A164" s="91">
        <v>154</v>
      </c>
      <c r="B164" s="116">
        <f t="shared" si="6"/>
        <v>31.73</v>
      </c>
      <c r="C164" s="109"/>
      <c r="D164" s="94">
        <v>17420</v>
      </c>
      <c r="E164" s="95"/>
      <c r="F164" s="100">
        <f t="shared" si="7"/>
        <v>9103</v>
      </c>
      <c r="G164" s="96">
        <f t="shared" si="8"/>
        <v>6588</v>
      </c>
      <c r="H164" s="95">
        <v>77</v>
      </c>
    </row>
    <row r="165" spans="1:8" ht="12.75">
      <c r="A165" s="91">
        <v>155</v>
      </c>
      <c r="B165" s="116">
        <f t="shared" si="6"/>
        <v>31.74</v>
      </c>
      <c r="C165" s="109"/>
      <c r="D165" s="94">
        <v>17420</v>
      </c>
      <c r="E165" s="95"/>
      <c r="F165" s="100">
        <f t="shared" si="7"/>
        <v>9100</v>
      </c>
      <c r="G165" s="96">
        <f t="shared" si="8"/>
        <v>6586</v>
      </c>
      <c r="H165" s="95">
        <v>77</v>
      </c>
    </row>
    <row r="166" spans="1:8" ht="12.75">
      <c r="A166" s="91">
        <v>156</v>
      </c>
      <c r="B166" s="116">
        <f t="shared" si="6"/>
        <v>31.75</v>
      </c>
      <c r="C166" s="109"/>
      <c r="D166" s="94">
        <v>17420</v>
      </c>
      <c r="E166" s="95"/>
      <c r="F166" s="100">
        <f t="shared" si="7"/>
        <v>9097</v>
      </c>
      <c r="G166" s="96">
        <f t="shared" si="8"/>
        <v>6584</v>
      </c>
      <c r="H166" s="95">
        <v>77</v>
      </c>
    </row>
    <row r="167" spans="1:8" ht="12.75">
      <c r="A167" s="91">
        <v>157</v>
      </c>
      <c r="B167" s="116">
        <f t="shared" si="6"/>
        <v>31.75</v>
      </c>
      <c r="C167" s="109"/>
      <c r="D167" s="94">
        <v>17420</v>
      </c>
      <c r="E167" s="95"/>
      <c r="F167" s="100">
        <f t="shared" si="7"/>
        <v>9097</v>
      </c>
      <c r="G167" s="96">
        <f t="shared" si="8"/>
        <v>6584</v>
      </c>
      <c r="H167" s="95">
        <v>77</v>
      </c>
    </row>
    <row r="168" spans="1:8" ht="12.75">
      <c r="A168" s="91">
        <v>158</v>
      </c>
      <c r="B168" s="116">
        <f t="shared" si="6"/>
        <v>31.76</v>
      </c>
      <c r="C168" s="109"/>
      <c r="D168" s="94">
        <v>17420</v>
      </c>
      <c r="E168" s="95"/>
      <c r="F168" s="100">
        <f t="shared" si="7"/>
        <v>9094</v>
      </c>
      <c r="G168" s="96">
        <f t="shared" si="8"/>
        <v>6582</v>
      </c>
      <c r="H168" s="95">
        <v>77</v>
      </c>
    </row>
    <row r="169" spans="1:8" ht="12.75">
      <c r="A169" s="91">
        <v>159</v>
      </c>
      <c r="B169" s="116">
        <f t="shared" si="6"/>
        <v>31.77</v>
      </c>
      <c r="C169" s="109"/>
      <c r="D169" s="94">
        <v>17420</v>
      </c>
      <c r="E169" s="95"/>
      <c r="F169" s="100">
        <f t="shared" si="7"/>
        <v>9091</v>
      </c>
      <c r="G169" s="96">
        <f t="shared" si="8"/>
        <v>6580</v>
      </c>
      <c r="H169" s="95">
        <v>77</v>
      </c>
    </row>
    <row r="170" spans="1:8" ht="12.75">
      <c r="A170" s="91">
        <v>160</v>
      </c>
      <c r="B170" s="116">
        <f t="shared" si="6"/>
        <v>31.77</v>
      </c>
      <c r="C170" s="109"/>
      <c r="D170" s="94">
        <v>17420</v>
      </c>
      <c r="E170" s="95"/>
      <c r="F170" s="100">
        <f t="shared" si="7"/>
        <v>9091</v>
      </c>
      <c r="G170" s="96">
        <f t="shared" si="8"/>
        <v>6580</v>
      </c>
      <c r="H170" s="95">
        <v>77</v>
      </c>
    </row>
    <row r="171" spans="1:8" ht="12.75">
      <c r="A171" s="91">
        <v>161</v>
      </c>
      <c r="B171" s="116">
        <f t="shared" si="6"/>
        <v>31.78</v>
      </c>
      <c r="C171" s="109"/>
      <c r="D171" s="94">
        <v>17420</v>
      </c>
      <c r="E171" s="95"/>
      <c r="F171" s="100">
        <f t="shared" si="7"/>
        <v>9088</v>
      </c>
      <c r="G171" s="96">
        <f t="shared" si="8"/>
        <v>6578</v>
      </c>
      <c r="H171" s="95">
        <v>77</v>
      </c>
    </row>
    <row r="172" spans="1:8" ht="12.75">
      <c r="A172" s="91">
        <v>162</v>
      </c>
      <c r="B172" s="116">
        <f t="shared" si="6"/>
        <v>31.79</v>
      </c>
      <c r="C172" s="109"/>
      <c r="D172" s="94">
        <v>17420</v>
      </c>
      <c r="E172" s="95"/>
      <c r="F172" s="100">
        <f t="shared" si="7"/>
        <v>9086</v>
      </c>
      <c r="G172" s="96">
        <f t="shared" si="8"/>
        <v>6576</v>
      </c>
      <c r="H172" s="95">
        <v>77</v>
      </c>
    </row>
    <row r="173" spans="1:8" ht="12.75">
      <c r="A173" s="91">
        <v>163</v>
      </c>
      <c r="B173" s="116">
        <f t="shared" si="6"/>
        <v>31.79</v>
      </c>
      <c r="C173" s="109"/>
      <c r="D173" s="94">
        <v>17420</v>
      </c>
      <c r="E173" s="95"/>
      <c r="F173" s="100">
        <f t="shared" si="7"/>
        <v>9086</v>
      </c>
      <c r="G173" s="96">
        <f t="shared" si="8"/>
        <v>6576</v>
      </c>
      <c r="H173" s="95">
        <v>77</v>
      </c>
    </row>
    <row r="174" spans="1:8" ht="12.75">
      <c r="A174" s="91">
        <v>164</v>
      </c>
      <c r="B174" s="116">
        <f t="shared" si="6"/>
        <v>31.8</v>
      </c>
      <c r="C174" s="109"/>
      <c r="D174" s="94">
        <v>17420</v>
      </c>
      <c r="E174" s="95"/>
      <c r="F174" s="100">
        <f t="shared" si="7"/>
        <v>9083</v>
      </c>
      <c r="G174" s="96">
        <f t="shared" si="8"/>
        <v>6574</v>
      </c>
      <c r="H174" s="95">
        <v>77</v>
      </c>
    </row>
    <row r="175" spans="1:8" ht="12.75">
      <c r="A175" s="91">
        <v>165</v>
      </c>
      <c r="B175" s="116">
        <f t="shared" si="6"/>
        <v>31.81</v>
      </c>
      <c r="C175" s="109"/>
      <c r="D175" s="94">
        <v>17420</v>
      </c>
      <c r="E175" s="95"/>
      <c r="F175" s="100">
        <f t="shared" si="7"/>
        <v>9080</v>
      </c>
      <c r="G175" s="96">
        <f t="shared" si="8"/>
        <v>6572</v>
      </c>
      <c r="H175" s="95">
        <v>77</v>
      </c>
    </row>
    <row r="176" spans="1:8" ht="12.75">
      <c r="A176" s="91">
        <v>166</v>
      </c>
      <c r="B176" s="116">
        <f t="shared" si="6"/>
        <v>31.82</v>
      </c>
      <c r="C176" s="109"/>
      <c r="D176" s="94">
        <v>17420</v>
      </c>
      <c r="E176" s="95"/>
      <c r="F176" s="100">
        <f t="shared" si="7"/>
        <v>9077</v>
      </c>
      <c r="G176" s="96">
        <f t="shared" si="8"/>
        <v>6569</v>
      </c>
      <c r="H176" s="95">
        <v>77</v>
      </c>
    </row>
    <row r="177" spans="1:8" ht="12.75">
      <c r="A177" s="91">
        <v>167</v>
      </c>
      <c r="B177" s="116">
        <f t="shared" si="6"/>
        <v>31.82</v>
      </c>
      <c r="C177" s="109"/>
      <c r="D177" s="94">
        <v>17420</v>
      </c>
      <c r="E177" s="95"/>
      <c r="F177" s="100">
        <f t="shared" si="7"/>
        <v>9077</v>
      </c>
      <c r="G177" s="96">
        <f t="shared" si="8"/>
        <v>6569</v>
      </c>
      <c r="H177" s="95">
        <v>77</v>
      </c>
    </row>
    <row r="178" spans="1:8" ht="12.75">
      <c r="A178" s="91">
        <v>168</v>
      </c>
      <c r="B178" s="116">
        <f t="shared" si="6"/>
        <v>31.83</v>
      </c>
      <c r="C178" s="109"/>
      <c r="D178" s="94">
        <v>17420</v>
      </c>
      <c r="E178" s="95"/>
      <c r="F178" s="100">
        <f t="shared" si="7"/>
        <v>9074</v>
      </c>
      <c r="G178" s="96">
        <f t="shared" si="8"/>
        <v>6567</v>
      </c>
      <c r="H178" s="95">
        <v>77</v>
      </c>
    </row>
    <row r="179" spans="1:8" ht="12.75">
      <c r="A179" s="91">
        <v>169</v>
      </c>
      <c r="B179" s="116">
        <f t="shared" si="6"/>
        <v>31.84</v>
      </c>
      <c r="C179" s="109"/>
      <c r="D179" s="94">
        <v>17420</v>
      </c>
      <c r="E179" s="95"/>
      <c r="F179" s="100">
        <f t="shared" si="7"/>
        <v>9071</v>
      </c>
      <c r="G179" s="96">
        <f t="shared" si="8"/>
        <v>6565</v>
      </c>
      <c r="H179" s="95">
        <v>77</v>
      </c>
    </row>
    <row r="180" spans="1:8" ht="12.75">
      <c r="A180" s="91">
        <v>170</v>
      </c>
      <c r="B180" s="116">
        <f t="shared" si="6"/>
        <v>31.84</v>
      </c>
      <c r="C180" s="109"/>
      <c r="D180" s="94">
        <v>17420</v>
      </c>
      <c r="E180" s="95"/>
      <c r="F180" s="100">
        <f t="shared" si="7"/>
        <v>9071</v>
      </c>
      <c r="G180" s="96">
        <f t="shared" si="8"/>
        <v>6565</v>
      </c>
      <c r="H180" s="95">
        <v>77</v>
      </c>
    </row>
    <row r="181" spans="1:8" ht="12.75">
      <c r="A181" s="91">
        <v>171</v>
      </c>
      <c r="B181" s="116">
        <f t="shared" si="6"/>
        <v>31.85</v>
      </c>
      <c r="C181" s="109"/>
      <c r="D181" s="94">
        <v>17420</v>
      </c>
      <c r="E181" s="95"/>
      <c r="F181" s="100">
        <f t="shared" si="7"/>
        <v>9069</v>
      </c>
      <c r="G181" s="96">
        <f t="shared" si="8"/>
        <v>6563</v>
      </c>
      <c r="H181" s="95">
        <v>77</v>
      </c>
    </row>
    <row r="182" spans="1:8" ht="12.75">
      <c r="A182" s="91">
        <v>172</v>
      </c>
      <c r="B182" s="116">
        <f t="shared" si="6"/>
        <v>31.86</v>
      </c>
      <c r="C182" s="109"/>
      <c r="D182" s="94">
        <v>17420</v>
      </c>
      <c r="E182" s="95"/>
      <c r="F182" s="100">
        <f t="shared" si="7"/>
        <v>9066</v>
      </c>
      <c r="G182" s="96">
        <f t="shared" si="8"/>
        <v>6561</v>
      </c>
      <c r="H182" s="95">
        <v>77</v>
      </c>
    </row>
    <row r="183" spans="1:8" ht="12.75">
      <c r="A183" s="91">
        <v>173</v>
      </c>
      <c r="B183" s="116">
        <f t="shared" si="6"/>
        <v>31.86</v>
      </c>
      <c r="C183" s="109"/>
      <c r="D183" s="94">
        <v>17420</v>
      </c>
      <c r="E183" s="95"/>
      <c r="F183" s="100">
        <f t="shared" si="7"/>
        <v>9066</v>
      </c>
      <c r="G183" s="96">
        <f t="shared" si="8"/>
        <v>6561</v>
      </c>
      <c r="H183" s="95">
        <v>77</v>
      </c>
    </row>
    <row r="184" spans="1:8" ht="12.75">
      <c r="A184" s="91">
        <v>174</v>
      </c>
      <c r="B184" s="116">
        <f t="shared" si="6"/>
        <v>31.87</v>
      </c>
      <c r="C184" s="109"/>
      <c r="D184" s="94">
        <v>17420</v>
      </c>
      <c r="E184" s="95"/>
      <c r="F184" s="100">
        <f t="shared" si="7"/>
        <v>9063</v>
      </c>
      <c r="G184" s="96">
        <f t="shared" si="8"/>
        <v>6559</v>
      </c>
      <c r="H184" s="95">
        <v>77</v>
      </c>
    </row>
    <row r="185" spans="1:8" ht="12.75">
      <c r="A185" s="91">
        <v>175</v>
      </c>
      <c r="B185" s="116">
        <f t="shared" si="6"/>
        <v>31.87</v>
      </c>
      <c r="C185" s="109"/>
      <c r="D185" s="94">
        <v>17420</v>
      </c>
      <c r="E185" s="95"/>
      <c r="F185" s="100">
        <f t="shared" si="7"/>
        <v>9063</v>
      </c>
      <c r="G185" s="96">
        <f t="shared" si="8"/>
        <v>6559</v>
      </c>
      <c r="H185" s="95">
        <v>77</v>
      </c>
    </row>
    <row r="186" spans="1:8" ht="12.75">
      <c r="A186" s="91">
        <v>176</v>
      </c>
      <c r="B186" s="116">
        <f t="shared" si="6"/>
        <v>31.88</v>
      </c>
      <c r="C186" s="109"/>
      <c r="D186" s="94">
        <v>17420</v>
      </c>
      <c r="E186" s="95"/>
      <c r="F186" s="100">
        <f t="shared" si="7"/>
        <v>9060</v>
      </c>
      <c r="G186" s="96">
        <f t="shared" si="8"/>
        <v>6557</v>
      </c>
      <c r="H186" s="95">
        <v>77</v>
      </c>
    </row>
    <row r="187" spans="1:8" ht="12.75">
      <c r="A187" s="91">
        <v>177</v>
      </c>
      <c r="B187" s="116">
        <f t="shared" si="6"/>
        <v>31.89</v>
      </c>
      <c r="C187" s="109"/>
      <c r="D187" s="94">
        <v>17420</v>
      </c>
      <c r="E187" s="95"/>
      <c r="F187" s="100">
        <f t="shared" si="7"/>
        <v>9057</v>
      </c>
      <c r="G187" s="96">
        <f t="shared" si="8"/>
        <v>6555</v>
      </c>
      <c r="H187" s="95">
        <v>77</v>
      </c>
    </row>
    <row r="188" spans="1:8" ht="12.75">
      <c r="A188" s="91">
        <v>178</v>
      </c>
      <c r="B188" s="116">
        <f t="shared" si="6"/>
        <v>31.89</v>
      </c>
      <c r="C188" s="109"/>
      <c r="D188" s="94">
        <v>17420</v>
      </c>
      <c r="E188" s="95"/>
      <c r="F188" s="100">
        <f t="shared" si="7"/>
        <v>9057</v>
      </c>
      <c r="G188" s="96">
        <f t="shared" si="8"/>
        <v>6555</v>
      </c>
      <c r="H188" s="95">
        <v>77</v>
      </c>
    </row>
    <row r="189" spans="1:8" ht="12.75">
      <c r="A189" s="91">
        <v>179</v>
      </c>
      <c r="B189" s="116">
        <f t="shared" si="6"/>
        <v>31.9</v>
      </c>
      <c r="C189" s="109"/>
      <c r="D189" s="94">
        <v>17420</v>
      </c>
      <c r="E189" s="95"/>
      <c r="F189" s="100">
        <f t="shared" si="7"/>
        <v>9055</v>
      </c>
      <c r="G189" s="96">
        <f t="shared" si="8"/>
        <v>6553</v>
      </c>
      <c r="H189" s="95">
        <v>77</v>
      </c>
    </row>
    <row r="190" spans="1:8" ht="12.75">
      <c r="A190" s="91">
        <v>180</v>
      </c>
      <c r="B190" s="116">
        <f t="shared" si="6"/>
        <v>31.91</v>
      </c>
      <c r="C190" s="109"/>
      <c r="D190" s="94">
        <v>17420</v>
      </c>
      <c r="E190" s="95"/>
      <c r="F190" s="100">
        <f t="shared" si="7"/>
        <v>9052</v>
      </c>
      <c r="G190" s="96">
        <f t="shared" si="8"/>
        <v>6551</v>
      </c>
      <c r="H190" s="95">
        <v>77</v>
      </c>
    </row>
    <row r="191" spans="1:8" ht="12.75">
      <c r="A191" s="91">
        <v>181</v>
      </c>
      <c r="B191" s="116">
        <f t="shared" si="6"/>
        <v>31.91</v>
      </c>
      <c r="C191" s="109"/>
      <c r="D191" s="94">
        <v>17420</v>
      </c>
      <c r="E191" s="95"/>
      <c r="F191" s="100">
        <f t="shared" si="7"/>
        <v>9052</v>
      </c>
      <c r="G191" s="96">
        <f t="shared" si="8"/>
        <v>6551</v>
      </c>
      <c r="H191" s="95">
        <v>77</v>
      </c>
    </row>
    <row r="192" spans="1:8" ht="12.75">
      <c r="A192" s="91">
        <v>182</v>
      </c>
      <c r="B192" s="116">
        <f t="shared" si="6"/>
        <v>31.92</v>
      </c>
      <c r="C192" s="109"/>
      <c r="D192" s="94">
        <v>17420</v>
      </c>
      <c r="E192" s="95"/>
      <c r="F192" s="100">
        <f t="shared" si="7"/>
        <v>9049</v>
      </c>
      <c r="G192" s="96">
        <f t="shared" si="8"/>
        <v>6549</v>
      </c>
      <c r="H192" s="95">
        <v>77</v>
      </c>
    </row>
    <row r="193" spans="1:8" ht="12.75">
      <c r="A193" s="91">
        <v>183</v>
      </c>
      <c r="B193" s="116">
        <f t="shared" si="6"/>
        <v>31.92</v>
      </c>
      <c r="C193" s="109"/>
      <c r="D193" s="94">
        <v>17420</v>
      </c>
      <c r="E193" s="95"/>
      <c r="F193" s="100">
        <f t="shared" si="7"/>
        <v>9049</v>
      </c>
      <c r="G193" s="96">
        <f t="shared" si="8"/>
        <v>6549</v>
      </c>
      <c r="H193" s="95">
        <v>77</v>
      </c>
    </row>
    <row r="194" spans="1:8" ht="12.75">
      <c r="A194" s="91">
        <v>184</v>
      </c>
      <c r="B194" s="116">
        <f t="shared" si="6"/>
        <v>31.93</v>
      </c>
      <c r="C194" s="109"/>
      <c r="D194" s="94">
        <v>17420</v>
      </c>
      <c r="E194" s="95"/>
      <c r="F194" s="100">
        <f t="shared" si="7"/>
        <v>9046</v>
      </c>
      <c r="G194" s="96">
        <f t="shared" si="8"/>
        <v>6547</v>
      </c>
      <c r="H194" s="95">
        <v>77</v>
      </c>
    </row>
    <row r="195" spans="1:8" ht="12.75">
      <c r="A195" s="91">
        <v>185</v>
      </c>
      <c r="B195" s="116">
        <f t="shared" si="6"/>
        <v>31.94</v>
      </c>
      <c r="C195" s="109"/>
      <c r="D195" s="94">
        <v>17420</v>
      </c>
      <c r="E195" s="95"/>
      <c r="F195" s="100">
        <f t="shared" si="7"/>
        <v>9043</v>
      </c>
      <c r="G195" s="96">
        <f t="shared" si="8"/>
        <v>6545</v>
      </c>
      <c r="H195" s="95">
        <v>77</v>
      </c>
    </row>
    <row r="196" spans="1:8" ht="12.75">
      <c r="A196" s="91">
        <v>186</v>
      </c>
      <c r="B196" s="116">
        <f t="shared" si="6"/>
        <v>31.94</v>
      </c>
      <c r="C196" s="109"/>
      <c r="D196" s="94">
        <v>17420</v>
      </c>
      <c r="E196" s="95"/>
      <c r="F196" s="100">
        <f t="shared" si="7"/>
        <v>9043</v>
      </c>
      <c r="G196" s="96">
        <f t="shared" si="8"/>
        <v>6545</v>
      </c>
      <c r="H196" s="95">
        <v>77</v>
      </c>
    </row>
    <row r="197" spans="1:8" ht="12.75">
      <c r="A197" s="91">
        <v>187</v>
      </c>
      <c r="B197" s="116">
        <f t="shared" si="6"/>
        <v>31.95</v>
      </c>
      <c r="C197" s="109"/>
      <c r="D197" s="94">
        <v>17420</v>
      </c>
      <c r="E197" s="95"/>
      <c r="F197" s="100">
        <f t="shared" si="7"/>
        <v>9041</v>
      </c>
      <c r="G197" s="96">
        <f t="shared" si="8"/>
        <v>6543</v>
      </c>
      <c r="H197" s="95">
        <v>77</v>
      </c>
    </row>
    <row r="198" spans="1:8" ht="12.75">
      <c r="A198" s="91">
        <v>188</v>
      </c>
      <c r="B198" s="116">
        <f t="shared" si="6"/>
        <v>31.96</v>
      </c>
      <c r="C198" s="109"/>
      <c r="D198" s="94">
        <v>17420</v>
      </c>
      <c r="E198" s="95"/>
      <c r="F198" s="100">
        <f t="shared" si="7"/>
        <v>9038</v>
      </c>
      <c r="G198" s="96">
        <f t="shared" si="8"/>
        <v>6541</v>
      </c>
      <c r="H198" s="95">
        <v>77</v>
      </c>
    </row>
    <row r="199" spans="1:8" ht="12.75">
      <c r="A199" s="91">
        <v>189</v>
      </c>
      <c r="B199" s="116">
        <f t="shared" si="6"/>
        <v>31.96</v>
      </c>
      <c r="C199" s="109"/>
      <c r="D199" s="94">
        <v>17420</v>
      </c>
      <c r="E199" s="95"/>
      <c r="F199" s="100">
        <f t="shared" si="7"/>
        <v>9038</v>
      </c>
      <c r="G199" s="96">
        <f t="shared" si="8"/>
        <v>6541</v>
      </c>
      <c r="H199" s="95">
        <v>77</v>
      </c>
    </row>
    <row r="200" spans="1:8" ht="12.75">
      <c r="A200" s="91">
        <v>190</v>
      </c>
      <c r="B200" s="116">
        <f t="shared" si="6"/>
        <v>31.97</v>
      </c>
      <c r="C200" s="109"/>
      <c r="D200" s="94">
        <v>17420</v>
      </c>
      <c r="E200" s="95"/>
      <c r="F200" s="100">
        <f t="shared" si="7"/>
        <v>9035</v>
      </c>
      <c r="G200" s="96">
        <f t="shared" si="8"/>
        <v>6539</v>
      </c>
      <c r="H200" s="95">
        <v>77</v>
      </c>
    </row>
    <row r="201" spans="1:8" ht="12.75">
      <c r="A201" s="91">
        <v>191</v>
      </c>
      <c r="B201" s="116">
        <f t="shared" si="6"/>
        <v>31.97</v>
      </c>
      <c r="C201" s="109"/>
      <c r="D201" s="94">
        <v>17420</v>
      </c>
      <c r="E201" s="95"/>
      <c r="F201" s="100">
        <f t="shared" si="7"/>
        <v>9035</v>
      </c>
      <c r="G201" s="96">
        <f t="shared" si="8"/>
        <v>6539</v>
      </c>
      <c r="H201" s="95">
        <v>77</v>
      </c>
    </row>
    <row r="202" spans="1:8" ht="12.75">
      <c r="A202" s="91">
        <v>192</v>
      </c>
      <c r="B202" s="116">
        <f t="shared" si="6"/>
        <v>31.98</v>
      </c>
      <c r="C202" s="109"/>
      <c r="D202" s="94">
        <v>17420</v>
      </c>
      <c r="E202" s="95"/>
      <c r="F202" s="100">
        <f t="shared" si="7"/>
        <v>9032</v>
      </c>
      <c r="G202" s="96">
        <f t="shared" si="8"/>
        <v>6537</v>
      </c>
      <c r="H202" s="95">
        <v>77</v>
      </c>
    </row>
    <row r="203" spans="1:8" ht="12.75">
      <c r="A203" s="91">
        <v>193</v>
      </c>
      <c r="B203" s="116">
        <f aca="true" t="shared" si="9" ref="B203:B266">ROUND(1.12233*LN(A203)+26.078,2)</f>
        <v>31.98</v>
      </c>
      <c r="C203" s="109"/>
      <c r="D203" s="94">
        <v>17420</v>
      </c>
      <c r="E203" s="95"/>
      <c r="F203" s="100">
        <f aca="true" t="shared" si="10" ref="F203:F266">ROUND(12*1.37*(1/B203*D203)+H203,0)</f>
        <v>9032</v>
      </c>
      <c r="G203" s="96">
        <f aca="true" t="shared" si="11" ref="G203:G266">ROUND(12*(1/B203*D203),0)</f>
        <v>6537</v>
      </c>
      <c r="H203" s="95">
        <v>77</v>
      </c>
    </row>
    <row r="204" spans="1:8" ht="12.75">
      <c r="A204" s="91">
        <v>194</v>
      </c>
      <c r="B204" s="116">
        <f t="shared" si="9"/>
        <v>31.99</v>
      </c>
      <c r="C204" s="109"/>
      <c r="D204" s="94">
        <v>17420</v>
      </c>
      <c r="E204" s="95"/>
      <c r="F204" s="100">
        <f t="shared" si="10"/>
        <v>9029</v>
      </c>
      <c r="G204" s="96">
        <f t="shared" si="11"/>
        <v>6535</v>
      </c>
      <c r="H204" s="95">
        <v>77</v>
      </c>
    </row>
    <row r="205" spans="1:8" ht="12.75">
      <c r="A205" s="91">
        <v>195</v>
      </c>
      <c r="B205" s="116">
        <f t="shared" si="9"/>
        <v>32</v>
      </c>
      <c r="C205" s="109"/>
      <c r="D205" s="94">
        <v>17420</v>
      </c>
      <c r="E205" s="95"/>
      <c r="F205" s="100">
        <f t="shared" si="10"/>
        <v>9027</v>
      </c>
      <c r="G205" s="96">
        <f t="shared" si="11"/>
        <v>6533</v>
      </c>
      <c r="H205" s="95">
        <v>77</v>
      </c>
    </row>
    <row r="206" spans="1:8" ht="12.75">
      <c r="A206" s="91">
        <v>196</v>
      </c>
      <c r="B206" s="116">
        <f t="shared" si="9"/>
        <v>32</v>
      </c>
      <c r="C206" s="109"/>
      <c r="D206" s="94">
        <v>17420</v>
      </c>
      <c r="E206" s="95"/>
      <c r="F206" s="100">
        <f t="shared" si="10"/>
        <v>9027</v>
      </c>
      <c r="G206" s="96">
        <f t="shared" si="11"/>
        <v>6533</v>
      </c>
      <c r="H206" s="95">
        <v>77</v>
      </c>
    </row>
    <row r="207" spans="1:8" ht="12.75">
      <c r="A207" s="91">
        <v>197</v>
      </c>
      <c r="B207" s="116">
        <f t="shared" si="9"/>
        <v>32.01</v>
      </c>
      <c r="C207" s="109"/>
      <c r="D207" s="94">
        <v>17420</v>
      </c>
      <c r="E207" s="95"/>
      <c r="F207" s="100">
        <f t="shared" si="10"/>
        <v>9024</v>
      </c>
      <c r="G207" s="96">
        <f t="shared" si="11"/>
        <v>6530</v>
      </c>
      <c r="H207" s="95">
        <v>77</v>
      </c>
    </row>
    <row r="208" spans="1:8" ht="12.75">
      <c r="A208" s="91">
        <v>198</v>
      </c>
      <c r="B208" s="116">
        <f t="shared" si="9"/>
        <v>32.01</v>
      </c>
      <c r="C208" s="109"/>
      <c r="D208" s="94">
        <v>17420</v>
      </c>
      <c r="E208" s="95"/>
      <c r="F208" s="100">
        <f t="shared" si="10"/>
        <v>9024</v>
      </c>
      <c r="G208" s="96">
        <f t="shared" si="11"/>
        <v>6530</v>
      </c>
      <c r="H208" s="95">
        <v>77</v>
      </c>
    </row>
    <row r="209" spans="1:8" ht="12.75">
      <c r="A209" s="91">
        <v>199</v>
      </c>
      <c r="B209" s="116">
        <f t="shared" si="9"/>
        <v>32.02</v>
      </c>
      <c r="C209" s="109"/>
      <c r="D209" s="94">
        <v>17420</v>
      </c>
      <c r="E209" s="95"/>
      <c r="F209" s="100">
        <f t="shared" si="10"/>
        <v>9021</v>
      </c>
      <c r="G209" s="96">
        <f t="shared" si="11"/>
        <v>6528</v>
      </c>
      <c r="H209" s="95">
        <v>77</v>
      </c>
    </row>
    <row r="210" spans="1:8" ht="12.75">
      <c r="A210" s="91">
        <v>200</v>
      </c>
      <c r="B210" s="116">
        <f t="shared" si="9"/>
        <v>32.02</v>
      </c>
      <c r="C210" s="109"/>
      <c r="D210" s="94">
        <v>17420</v>
      </c>
      <c r="E210" s="95"/>
      <c r="F210" s="100">
        <f t="shared" si="10"/>
        <v>9021</v>
      </c>
      <c r="G210" s="96">
        <f t="shared" si="11"/>
        <v>6528</v>
      </c>
      <c r="H210" s="95">
        <v>77</v>
      </c>
    </row>
    <row r="211" spans="1:8" ht="12.75">
      <c r="A211" s="91">
        <v>201</v>
      </c>
      <c r="B211" s="116">
        <f t="shared" si="9"/>
        <v>32.03</v>
      </c>
      <c r="C211" s="109"/>
      <c r="D211" s="94">
        <v>17420</v>
      </c>
      <c r="E211" s="95"/>
      <c r="F211" s="100">
        <f t="shared" si="10"/>
        <v>9018</v>
      </c>
      <c r="G211" s="96">
        <f t="shared" si="11"/>
        <v>6526</v>
      </c>
      <c r="H211" s="95">
        <v>77</v>
      </c>
    </row>
    <row r="212" spans="1:8" ht="12.75">
      <c r="A212" s="91">
        <v>202</v>
      </c>
      <c r="B212" s="116">
        <f t="shared" si="9"/>
        <v>32.04</v>
      </c>
      <c r="C212" s="109"/>
      <c r="D212" s="94">
        <v>17420</v>
      </c>
      <c r="E212" s="95"/>
      <c r="F212" s="100">
        <f t="shared" si="10"/>
        <v>9015</v>
      </c>
      <c r="G212" s="96">
        <f t="shared" si="11"/>
        <v>6524</v>
      </c>
      <c r="H212" s="95">
        <v>77</v>
      </c>
    </row>
    <row r="213" spans="1:8" ht="12.75">
      <c r="A213" s="91">
        <v>203</v>
      </c>
      <c r="B213" s="116">
        <f t="shared" si="9"/>
        <v>32.04</v>
      </c>
      <c r="C213" s="109"/>
      <c r="D213" s="94">
        <v>17420</v>
      </c>
      <c r="E213" s="95"/>
      <c r="F213" s="100">
        <f t="shared" si="10"/>
        <v>9015</v>
      </c>
      <c r="G213" s="96">
        <f t="shared" si="11"/>
        <v>6524</v>
      </c>
      <c r="H213" s="95">
        <v>77</v>
      </c>
    </row>
    <row r="214" spans="1:8" ht="12.75">
      <c r="A214" s="91">
        <v>204</v>
      </c>
      <c r="B214" s="116">
        <f t="shared" si="9"/>
        <v>32.05</v>
      </c>
      <c r="C214" s="109"/>
      <c r="D214" s="94">
        <v>17420</v>
      </c>
      <c r="E214" s="95"/>
      <c r="F214" s="100">
        <f t="shared" si="10"/>
        <v>9013</v>
      </c>
      <c r="G214" s="96">
        <f t="shared" si="11"/>
        <v>6522</v>
      </c>
      <c r="H214" s="95">
        <v>77</v>
      </c>
    </row>
    <row r="215" spans="1:8" ht="12.75">
      <c r="A215" s="91">
        <v>205</v>
      </c>
      <c r="B215" s="116">
        <f t="shared" si="9"/>
        <v>32.05</v>
      </c>
      <c r="C215" s="109"/>
      <c r="D215" s="94">
        <v>17420</v>
      </c>
      <c r="E215" s="95"/>
      <c r="F215" s="100">
        <f t="shared" si="10"/>
        <v>9013</v>
      </c>
      <c r="G215" s="96">
        <f t="shared" si="11"/>
        <v>6522</v>
      </c>
      <c r="H215" s="95">
        <v>77</v>
      </c>
    </row>
    <row r="216" spans="1:8" ht="12.75">
      <c r="A216" s="91">
        <v>206</v>
      </c>
      <c r="B216" s="116">
        <f t="shared" si="9"/>
        <v>32.06</v>
      </c>
      <c r="C216" s="109"/>
      <c r="D216" s="94">
        <v>17420</v>
      </c>
      <c r="E216" s="95"/>
      <c r="F216" s="100">
        <f t="shared" si="10"/>
        <v>9010</v>
      </c>
      <c r="G216" s="96">
        <f t="shared" si="11"/>
        <v>6520</v>
      </c>
      <c r="H216" s="95">
        <v>77</v>
      </c>
    </row>
    <row r="217" spans="1:8" ht="12.75">
      <c r="A217" s="91">
        <v>207</v>
      </c>
      <c r="B217" s="116">
        <f t="shared" si="9"/>
        <v>32.06</v>
      </c>
      <c r="C217" s="109"/>
      <c r="D217" s="94">
        <v>17420</v>
      </c>
      <c r="E217" s="95"/>
      <c r="F217" s="100">
        <f t="shared" si="10"/>
        <v>9010</v>
      </c>
      <c r="G217" s="96">
        <f t="shared" si="11"/>
        <v>6520</v>
      </c>
      <c r="H217" s="95">
        <v>77</v>
      </c>
    </row>
    <row r="218" spans="1:8" ht="12.75">
      <c r="A218" s="91">
        <v>208</v>
      </c>
      <c r="B218" s="116">
        <f t="shared" si="9"/>
        <v>32.07</v>
      </c>
      <c r="C218" s="109"/>
      <c r="D218" s="94">
        <v>17420</v>
      </c>
      <c r="E218" s="95"/>
      <c r="F218" s="100">
        <f t="shared" si="10"/>
        <v>9007</v>
      </c>
      <c r="G218" s="96">
        <f t="shared" si="11"/>
        <v>6518</v>
      </c>
      <c r="H218" s="95">
        <v>77</v>
      </c>
    </row>
    <row r="219" spans="1:8" ht="12.75">
      <c r="A219" s="91">
        <v>209</v>
      </c>
      <c r="B219" s="116">
        <f t="shared" si="9"/>
        <v>32.07</v>
      </c>
      <c r="C219" s="109"/>
      <c r="D219" s="94">
        <v>17420</v>
      </c>
      <c r="E219" s="95"/>
      <c r="F219" s="100">
        <f t="shared" si="10"/>
        <v>9007</v>
      </c>
      <c r="G219" s="96">
        <f t="shared" si="11"/>
        <v>6518</v>
      </c>
      <c r="H219" s="95">
        <v>77</v>
      </c>
    </row>
    <row r="220" spans="1:8" ht="12.75">
      <c r="A220" s="91">
        <v>210</v>
      </c>
      <c r="B220" s="116">
        <f t="shared" si="9"/>
        <v>32.08</v>
      </c>
      <c r="C220" s="109"/>
      <c r="D220" s="94">
        <v>17420</v>
      </c>
      <c r="E220" s="95"/>
      <c r="F220" s="100">
        <f t="shared" si="10"/>
        <v>9004</v>
      </c>
      <c r="G220" s="96">
        <f t="shared" si="11"/>
        <v>6516</v>
      </c>
      <c r="H220" s="95">
        <v>77</v>
      </c>
    </row>
    <row r="221" spans="1:8" ht="12.75">
      <c r="A221" s="91">
        <v>211</v>
      </c>
      <c r="B221" s="116">
        <f t="shared" si="9"/>
        <v>32.08</v>
      </c>
      <c r="C221" s="109"/>
      <c r="D221" s="94">
        <v>17420</v>
      </c>
      <c r="E221" s="95"/>
      <c r="F221" s="100">
        <f t="shared" si="10"/>
        <v>9004</v>
      </c>
      <c r="G221" s="96">
        <f t="shared" si="11"/>
        <v>6516</v>
      </c>
      <c r="H221" s="95">
        <v>77</v>
      </c>
    </row>
    <row r="222" spans="1:8" ht="12.75">
      <c r="A222" s="91">
        <v>212</v>
      </c>
      <c r="B222" s="116">
        <f t="shared" si="9"/>
        <v>32.09</v>
      </c>
      <c r="C222" s="109"/>
      <c r="D222" s="94">
        <v>17420</v>
      </c>
      <c r="E222" s="95"/>
      <c r="F222" s="100">
        <f t="shared" si="10"/>
        <v>9001</v>
      </c>
      <c r="G222" s="96">
        <f t="shared" si="11"/>
        <v>6514</v>
      </c>
      <c r="H222" s="95">
        <v>77</v>
      </c>
    </row>
    <row r="223" spans="1:8" ht="12.75">
      <c r="A223" s="91">
        <v>213</v>
      </c>
      <c r="B223" s="116">
        <f t="shared" si="9"/>
        <v>32.1</v>
      </c>
      <c r="C223" s="109"/>
      <c r="D223" s="94">
        <v>17420</v>
      </c>
      <c r="E223" s="95"/>
      <c r="F223" s="100">
        <f t="shared" si="10"/>
        <v>8999</v>
      </c>
      <c r="G223" s="96">
        <f t="shared" si="11"/>
        <v>6512</v>
      </c>
      <c r="H223" s="95">
        <v>77</v>
      </c>
    </row>
    <row r="224" spans="1:8" ht="12.75">
      <c r="A224" s="91">
        <v>214</v>
      </c>
      <c r="B224" s="116">
        <f t="shared" si="9"/>
        <v>32.1</v>
      </c>
      <c r="C224" s="109"/>
      <c r="D224" s="94">
        <v>17420</v>
      </c>
      <c r="E224" s="95"/>
      <c r="F224" s="100">
        <f t="shared" si="10"/>
        <v>8999</v>
      </c>
      <c r="G224" s="96">
        <f t="shared" si="11"/>
        <v>6512</v>
      </c>
      <c r="H224" s="95">
        <v>77</v>
      </c>
    </row>
    <row r="225" spans="1:8" ht="12.75">
      <c r="A225" s="91">
        <v>215</v>
      </c>
      <c r="B225" s="116">
        <f t="shared" si="9"/>
        <v>32.11</v>
      </c>
      <c r="C225" s="109"/>
      <c r="D225" s="94">
        <v>17420</v>
      </c>
      <c r="E225" s="95"/>
      <c r="F225" s="100">
        <f t="shared" si="10"/>
        <v>8996</v>
      </c>
      <c r="G225" s="96">
        <f t="shared" si="11"/>
        <v>6510</v>
      </c>
      <c r="H225" s="95">
        <v>77</v>
      </c>
    </row>
    <row r="226" spans="1:8" ht="12.75">
      <c r="A226" s="91">
        <v>216</v>
      </c>
      <c r="B226" s="116">
        <f t="shared" si="9"/>
        <v>32.11</v>
      </c>
      <c r="C226" s="109"/>
      <c r="D226" s="94">
        <v>17420</v>
      </c>
      <c r="E226" s="95"/>
      <c r="F226" s="100">
        <f t="shared" si="10"/>
        <v>8996</v>
      </c>
      <c r="G226" s="96">
        <f t="shared" si="11"/>
        <v>6510</v>
      </c>
      <c r="H226" s="95">
        <v>77</v>
      </c>
    </row>
    <row r="227" spans="1:8" ht="12.75">
      <c r="A227" s="91">
        <v>217</v>
      </c>
      <c r="B227" s="116">
        <f t="shared" si="9"/>
        <v>32.12</v>
      </c>
      <c r="C227" s="109"/>
      <c r="D227" s="94">
        <v>17420</v>
      </c>
      <c r="E227" s="95"/>
      <c r="F227" s="100">
        <f t="shared" si="10"/>
        <v>8993</v>
      </c>
      <c r="G227" s="96">
        <f t="shared" si="11"/>
        <v>6508</v>
      </c>
      <c r="H227" s="95">
        <v>77</v>
      </c>
    </row>
    <row r="228" spans="1:8" ht="12.75">
      <c r="A228" s="91">
        <v>218</v>
      </c>
      <c r="B228" s="116">
        <f t="shared" si="9"/>
        <v>32.12</v>
      </c>
      <c r="C228" s="109"/>
      <c r="D228" s="94">
        <v>17420</v>
      </c>
      <c r="E228" s="95"/>
      <c r="F228" s="100">
        <f t="shared" si="10"/>
        <v>8993</v>
      </c>
      <c r="G228" s="96">
        <f t="shared" si="11"/>
        <v>6508</v>
      </c>
      <c r="H228" s="95">
        <v>77</v>
      </c>
    </row>
    <row r="229" spans="1:8" ht="12.75">
      <c r="A229" s="91">
        <v>219</v>
      </c>
      <c r="B229" s="116">
        <f t="shared" si="9"/>
        <v>32.13</v>
      </c>
      <c r="C229" s="109"/>
      <c r="D229" s="94">
        <v>17420</v>
      </c>
      <c r="E229" s="95"/>
      <c r="F229" s="100">
        <f t="shared" si="10"/>
        <v>8990</v>
      </c>
      <c r="G229" s="96">
        <f t="shared" si="11"/>
        <v>6506</v>
      </c>
      <c r="H229" s="95">
        <v>77</v>
      </c>
    </row>
    <row r="230" spans="1:8" ht="12.75">
      <c r="A230" s="91">
        <v>220</v>
      </c>
      <c r="B230" s="116">
        <f t="shared" si="9"/>
        <v>32.13</v>
      </c>
      <c r="C230" s="109"/>
      <c r="D230" s="94">
        <v>17420</v>
      </c>
      <c r="E230" s="95"/>
      <c r="F230" s="100">
        <f t="shared" si="10"/>
        <v>8990</v>
      </c>
      <c r="G230" s="96">
        <f t="shared" si="11"/>
        <v>6506</v>
      </c>
      <c r="H230" s="95">
        <v>77</v>
      </c>
    </row>
    <row r="231" spans="1:8" ht="12.75">
      <c r="A231" s="91">
        <v>221</v>
      </c>
      <c r="B231" s="116">
        <f t="shared" si="9"/>
        <v>32.14</v>
      </c>
      <c r="C231" s="109"/>
      <c r="D231" s="94">
        <v>17420</v>
      </c>
      <c r="E231" s="95"/>
      <c r="F231" s="100">
        <f t="shared" si="10"/>
        <v>8988</v>
      </c>
      <c r="G231" s="96">
        <f t="shared" si="11"/>
        <v>6504</v>
      </c>
      <c r="H231" s="95">
        <v>77</v>
      </c>
    </row>
    <row r="232" spans="1:8" ht="12.75">
      <c r="A232" s="91">
        <v>222</v>
      </c>
      <c r="B232" s="116">
        <f t="shared" si="9"/>
        <v>32.14</v>
      </c>
      <c r="C232" s="109"/>
      <c r="D232" s="94">
        <v>17420</v>
      </c>
      <c r="E232" s="95"/>
      <c r="F232" s="100">
        <f t="shared" si="10"/>
        <v>8988</v>
      </c>
      <c r="G232" s="96">
        <f t="shared" si="11"/>
        <v>6504</v>
      </c>
      <c r="H232" s="95">
        <v>77</v>
      </c>
    </row>
    <row r="233" spans="1:8" ht="12.75">
      <c r="A233" s="91">
        <v>223</v>
      </c>
      <c r="B233" s="116">
        <f t="shared" si="9"/>
        <v>32.15</v>
      </c>
      <c r="C233" s="109"/>
      <c r="D233" s="94">
        <v>17420</v>
      </c>
      <c r="E233" s="95"/>
      <c r="F233" s="100">
        <f t="shared" si="10"/>
        <v>8985</v>
      </c>
      <c r="G233" s="96">
        <f t="shared" si="11"/>
        <v>6502</v>
      </c>
      <c r="H233" s="95">
        <v>77</v>
      </c>
    </row>
    <row r="234" spans="1:8" ht="12.75">
      <c r="A234" s="91">
        <v>224</v>
      </c>
      <c r="B234" s="116">
        <f t="shared" si="9"/>
        <v>32.15</v>
      </c>
      <c r="C234" s="109"/>
      <c r="D234" s="94">
        <v>17420</v>
      </c>
      <c r="E234" s="95"/>
      <c r="F234" s="100">
        <f t="shared" si="10"/>
        <v>8985</v>
      </c>
      <c r="G234" s="96">
        <f t="shared" si="11"/>
        <v>6502</v>
      </c>
      <c r="H234" s="95">
        <v>77</v>
      </c>
    </row>
    <row r="235" spans="1:8" ht="12.75">
      <c r="A235" s="91">
        <v>225</v>
      </c>
      <c r="B235" s="116">
        <f t="shared" si="9"/>
        <v>32.16</v>
      </c>
      <c r="C235" s="109"/>
      <c r="D235" s="94">
        <v>17420</v>
      </c>
      <c r="E235" s="95"/>
      <c r="F235" s="100">
        <f t="shared" si="10"/>
        <v>8982</v>
      </c>
      <c r="G235" s="96">
        <f t="shared" si="11"/>
        <v>6500</v>
      </c>
      <c r="H235" s="95">
        <v>77</v>
      </c>
    </row>
    <row r="236" spans="1:8" ht="12.75">
      <c r="A236" s="91">
        <v>226</v>
      </c>
      <c r="B236" s="116">
        <f t="shared" si="9"/>
        <v>32.16</v>
      </c>
      <c r="C236" s="109"/>
      <c r="D236" s="94">
        <v>17420</v>
      </c>
      <c r="E236" s="95"/>
      <c r="F236" s="100">
        <f t="shared" si="10"/>
        <v>8982</v>
      </c>
      <c r="G236" s="96">
        <f t="shared" si="11"/>
        <v>6500</v>
      </c>
      <c r="H236" s="95">
        <v>77</v>
      </c>
    </row>
    <row r="237" spans="1:8" ht="12.75">
      <c r="A237" s="91">
        <v>227</v>
      </c>
      <c r="B237" s="116">
        <f t="shared" si="9"/>
        <v>32.17</v>
      </c>
      <c r="C237" s="109"/>
      <c r="D237" s="94">
        <v>17420</v>
      </c>
      <c r="E237" s="95"/>
      <c r="F237" s="100">
        <f t="shared" si="10"/>
        <v>8979</v>
      </c>
      <c r="G237" s="96">
        <f t="shared" si="11"/>
        <v>6498</v>
      </c>
      <c r="H237" s="95">
        <v>77</v>
      </c>
    </row>
    <row r="238" spans="1:8" ht="12.75">
      <c r="A238" s="91">
        <v>228</v>
      </c>
      <c r="B238" s="116">
        <f t="shared" si="9"/>
        <v>32.17</v>
      </c>
      <c r="C238" s="109"/>
      <c r="D238" s="94">
        <v>17420</v>
      </c>
      <c r="E238" s="95"/>
      <c r="F238" s="100">
        <f t="shared" si="10"/>
        <v>8979</v>
      </c>
      <c r="G238" s="96">
        <f t="shared" si="11"/>
        <v>6498</v>
      </c>
      <c r="H238" s="95">
        <v>77</v>
      </c>
    </row>
    <row r="239" spans="1:8" ht="12.75">
      <c r="A239" s="91">
        <v>229</v>
      </c>
      <c r="B239" s="116">
        <f t="shared" si="9"/>
        <v>32.18</v>
      </c>
      <c r="C239" s="109"/>
      <c r="D239" s="94">
        <v>17420</v>
      </c>
      <c r="E239" s="95"/>
      <c r="F239" s="100">
        <f t="shared" si="10"/>
        <v>8976</v>
      </c>
      <c r="G239" s="96">
        <f t="shared" si="11"/>
        <v>6496</v>
      </c>
      <c r="H239" s="95">
        <v>77</v>
      </c>
    </row>
    <row r="240" spans="1:8" ht="12.75">
      <c r="A240" s="91">
        <v>230</v>
      </c>
      <c r="B240" s="116">
        <f t="shared" si="9"/>
        <v>32.18</v>
      </c>
      <c r="C240" s="109"/>
      <c r="D240" s="94">
        <v>17420</v>
      </c>
      <c r="E240" s="95"/>
      <c r="F240" s="100">
        <f t="shared" si="10"/>
        <v>8976</v>
      </c>
      <c r="G240" s="96">
        <f t="shared" si="11"/>
        <v>6496</v>
      </c>
      <c r="H240" s="95">
        <v>77</v>
      </c>
    </row>
    <row r="241" spans="1:8" ht="12.75">
      <c r="A241" s="91">
        <v>231</v>
      </c>
      <c r="B241" s="116">
        <f t="shared" si="9"/>
        <v>32.19</v>
      </c>
      <c r="C241" s="109"/>
      <c r="D241" s="94">
        <v>17420</v>
      </c>
      <c r="E241" s="95"/>
      <c r="F241" s="100">
        <f t="shared" si="10"/>
        <v>8974</v>
      </c>
      <c r="G241" s="96">
        <f t="shared" si="11"/>
        <v>6494</v>
      </c>
      <c r="H241" s="95">
        <v>77</v>
      </c>
    </row>
    <row r="242" spans="1:8" ht="12.75">
      <c r="A242" s="91">
        <v>232</v>
      </c>
      <c r="B242" s="116">
        <f t="shared" si="9"/>
        <v>32.19</v>
      </c>
      <c r="C242" s="109"/>
      <c r="D242" s="94">
        <v>17420</v>
      </c>
      <c r="E242" s="95"/>
      <c r="F242" s="100">
        <f t="shared" si="10"/>
        <v>8974</v>
      </c>
      <c r="G242" s="96">
        <f t="shared" si="11"/>
        <v>6494</v>
      </c>
      <c r="H242" s="95">
        <v>77</v>
      </c>
    </row>
    <row r="243" spans="1:8" ht="12.75">
      <c r="A243" s="91">
        <v>233</v>
      </c>
      <c r="B243" s="116">
        <f t="shared" si="9"/>
        <v>32.2</v>
      </c>
      <c r="C243" s="109"/>
      <c r="D243" s="94">
        <v>17420</v>
      </c>
      <c r="E243" s="95"/>
      <c r="F243" s="100">
        <f t="shared" si="10"/>
        <v>8971</v>
      </c>
      <c r="G243" s="96">
        <f t="shared" si="11"/>
        <v>6492</v>
      </c>
      <c r="H243" s="95">
        <v>77</v>
      </c>
    </row>
    <row r="244" spans="1:8" ht="12.75">
      <c r="A244" s="91">
        <v>234</v>
      </c>
      <c r="B244" s="116">
        <f t="shared" si="9"/>
        <v>32.2</v>
      </c>
      <c r="C244" s="109"/>
      <c r="D244" s="94">
        <v>17420</v>
      </c>
      <c r="E244" s="95"/>
      <c r="F244" s="100">
        <f t="shared" si="10"/>
        <v>8971</v>
      </c>
      <c r="G244" s="96">
        <f t="shared" si="11"/>
        <v>6492</v>
      </c>
      <c r="H244" s="95">
        <v>77</v>
      </c>
    </row>
    <row r="245" spans="1:8" ht="12.75">
      <c r="A245" s="91">
        <v>235</v>
      </c>
      <c r="B245" s="116">
        <f t="shared" si="9"/>
        <v>32.21</v>
      </c>
      <c r="C245" s="109"/>
      <c r="D245" s="94">
        <v>17420</v>
      </c>
      <c r="E245" s="95"/>
      <c r="F245" s="100">
        <f t="shared" si="10"/>
        <v>8968</v>
      </c>
      <c r="G245" s="96">
        <f t="shared" si="11"/>
        <v>6490</v>
      </c>
      <c r="H245" s="95">
        <v>77</v>
      </c>
    </row>
    <row r="246" spans="1:8" ht="12.75">
      <c r="A246" s="91">
        <v>236</v>
      </c>
      <c r="B246" s="116">
        <f t="shared" si="9"/>
        <v>32.21</v>
      </c>
      <c r="C246" s="109"/>
      <c r="D246" s="94">
        <v>17420</v>
      </c>
      <c r="E246" s="95"/>
      <c r="F246" s="100">
        <f t="shared" si="10"/>
        <v>8968</v>
      </c>
      <c r="G246" s="96">
        <f t="shared" si="11"/>
        <v>6490</v>
      </c>
      <c r="H246" s="95">
        <v>77</v>
      </c>
    </row>
    <row r="247" spans="1:8" ht="12.75">
      <c r="A247" s="91">
        <v>237</v>
      </c>
      <c r="B247" s="116">
        <f t="shared" si="9"/>
        <v>32.21</v>
      </c>
      <c r="C247" s="109"/>
      <c r="D247" s="94">
        <v>17420</v>
      </c>
      <c r="E247" s="95"/>
      <c r="F247" s="100">
        <f t="shared" si="10"/>
        <v>8968</v>
      </c>
      <c r="G247" s="96">
        <f t="shared" si="11"/>
        <v>6490</v>
      </c>
      <c r="H247" s="95">
        <v>77</v>
      </c>
    </row>
    <row r="248" spans="1:8" ht="12.75">
      <c r="A248" s="91">
        <v>238</v>
      </c>
      <c r="B248" s="116">
        <f t="shared" si="9"/>
        <v>32.22</v>
      </c>
      <c r="C248" s="109"/>
      <c r="D248" s="94">
        <v>17420</v>
      </c>
      <c r="E248" s="95"/>
      <c r="F248" s="100">
        <f t="shared" si="10"/>
        <v>8965</v>
      </c>
      <c r="G248" s="96">
        <f t="shared" si="11"/>
        <v>6488</v>
      </c>
      <c r="H248" s="95">
        <v>77</v>
      </c>
    </row>
    <row r="249" spans="1:8" ht="12.75">
      <c r="A249" s="91">
        <v>239</v>
      </c>
      <c r="B249" s="116">
        <f t="shared" si="9"/>
        <v>32.22</v>
      </c>
      <c r="C249" s="109"/>
      <c r="D249" s="94">
        <v>17420</v>
      </c>
      <c r="E249" s="95"/>
      <c r="F249" s="100">
        <f t="shared" si="10"/>
        <v>8965</v>
      </c>
      <c r="G249" s="96">
        <f t="shared" si="11"/>
        <v>6488</v>
      </c>
      <c r="H249" s="95">
        <v>77</v>
      </c>
    </row>
    <row r="250" spans="1:8" ht="12.75">
      <c r="A250" s="91">
        <v>240</v>
      </c>
      <c r="B250" s="116">
        <f t="shared" si="9"/>
        <v>32.23</v>
      </c>
      <c r="C250" s="109"/>
      <c r="D250" s="94">
        <v>17420</v>
      </c>
      <c r="E250" s="95"/>
      <c r="F250" s="100">
        <f t="shared" si="10"/>
        <v>8963</v>
      </c>
      <c r="G250" s="96">
        <f t="shared" si="11"/>
        <v>6486</v>
      </c>
      <c r="H250" s="95">
        <v>77</v>
      </c>
    </row>
    <row r="251" spans="1:8" ht="12.75">
      <c r="A251" s="91">
        <v>241</v>
      </c>
      <c r="B251" s="116">
        <f t="shared" si="9"/>
        <v>32.23</v>
      </c>
      <c r="C251" s="109"/>
      <c r="D251" s="94">
        <v>17420</v>
      </c>
      <c r="E251" s="95"/>
      <c r="F251" s="100">
        <f t="shared" si="10"/>
        <v>8963</v>
      </c>
      <c r="G251" s="96">
        <f t="shared" si="11"/>
        <v>6486</v>
      </c>
      <c r="H251" s="95">
        <v>77</v>
      </c>
    </row>
    <row r="252" spans="1:8" ht="12.75">
      <c r="A252" s="91">
        <v>242</v>
      </c>
      <c r="B252" s="116">
        <f t="shared" si="9"/>
        <v>32.24</v>
      </c>
      <c r="C252" s="109"/>
      <c r="D252" s="94">
        <v>17420</v>
      </c>
      <c r="E252" s="95"/>
      <c r="F252" s="100">
        <f t="shared" si="10"/>
        <v>8960</v>
      </c>
      <c r="G252" s="96">
        <f t="shared" si="11"/>
        <v>6484</v>
      </c>
      <c r="H252" s="95">
        <v>77</v>
      </c>
    </row>
    <row r="253" spans="1:8" ht="12.75">
      <c r="A253" s="91">
        <v>243</v>
      </c>
      <c r="B253" s="116">
        <f t="shared" si="9"/>
        <v>32.24</v>
      </c>
      <c r="C253" s="109"/>
      <c r="D253" s="94">
        <v>17420</v>
      </c>
      <c r="E253" s="95"/>
      <c r="F253" s="100">
        <f t="shared" si="10"/>
        <v>8960</v>
      </c>
      <c r="G253" s="96">
        <f t="shared" si="11"/>
        <v>6484</v>
      </c>
      <c r="H253" s="95">
        <v>77</v>
      </c>
    </row>
    <row r="254" spans="1:8" ht="12.75">
      <c r="A254" s="91">
        <v>244</v>
      </c>
      <c r="B254" s="116">
        <f t="shared" si="9"/>
        <v>32.25</v>
      </c>
      <c r="C254" s="109"/>
      <c r="D254" s="94">
        <v>17420</v>
      </c>
      <c r="E254" s="95"/>
      <c r="F254" s="100">
        <f t="shared" si="10"/>
        <v>8957</v>
      </c>
      <c r="G254" s="96">
        <f t="shared" si="11"/>
        <v>6482</v>
      </c>
      <c r="H254" s="95">
        <v>77</v>
      </c>
    </row>
    <row r="255" spans="1:8" ht="12.75">
      <c r="A255" s="91">
        <v>245</v>
      </c>
      <c r="B255" s="116">
        <f t="shared" si="9"/>
        <v>32.25</v>
      </c>
      <c r="C255" s="109"/>
      <c r="D255" s="94">
        <v>17420</v>
      </c>
      <c r="E255" s="95"/>
      <c r="F255" s="100">
        <f t="shared" si="10"/>
        <v>8957</v>
      </c>
      <c r="G255" s="96">
        <f t="shared" si="11"/>
        <v>6482</v>
      </c>
      <c r="H255" s="95">
        <v>77</v>
      </c>
    </row>
    <row r="256" spans="1:8" ht="12.75">
      <c r="A256" s="91">
        <v>246</v>
      </c>
      <c r="B256" s="116">
        <f t="shared" si="9"/>
        <v>32.26</v>
      </c>
      <c r="C256" s="109"/>
      <c r="D256" s="94">
        <v>17420</v>
      </c>
      <c r="E256" s="95"/>
      <c r="F256" s="100">
        <f t="shared" si="10"/>
        <v>8954</v>
      </c>
      <c r="G256" s="96">
        <f t="shared" si="11"/>
        <v>6480</v>
      </c>
      <c r="H256" s="95">
        <v>77</v>
      </c>
    </row>
    <row r="257" spans="1:8" ht="12.75">
      <c r="A257" s="91">
        <v>247</v>
      </c>
      <c r="B257" s="116">
        <f t="shared" si="9"/>
        <v>32.26</v>
      </c>
      <c r="C257" s="109"/>
      <c r="D257" s="94">
        <v>17420</v>
      </c>
      <c r="E257" s="95"/>
      <c r="F257" s="100">
        <f t="shared" si="10"/>
        <v>8954</v>
      </c>
      <c r="G257" s="96">
        <f t="shared" si="11"/>
        <v>6480</v>
      </c>
      <c r="H257" s="95">
        <v>77</v>
      </c>
    </row>
    <row r="258" spans="1:8" ht="12.75">
      <c r="A258" s="91">
        <v>248</v>
      </c>
      <c r="B258" s="116">
        <f t="shared" si="9"/>
        <v>32.27</v>
      </c>
      <c r="C258" s="109"/>
      <c r="D258" s="94">
        <v>17420</v>
      </c>
      <c r="E258" s="95"/>
      <c r="F258" s="100">
        <f t="shared" si="10"/>
        <v>8952</v>
      </c>
      <c r="G258" s="96">
        <f t="shared" si="11"/>
        <v>6478</v>
      </c>
      <c r="H258" s="95">
        <v>77</v>
      </c>
    </row>
    <row r="259" spans="1:8" ht="12.75">
      <c r="A259" s="91">
        <v>249</v>
      </c>
      <c r="B259" s="116">
        <f t="shared" si="9"/>
        <v>32.27</v>
      </c>
      <c r="C259" s="109"/>
      <c r="D259" s="94">
        <v>17420</v>
      </c>
      <c r="E259" s="95"/>
      <c r="F259" s="100">
        <f t="shared" si="10"/>
        <v>8952</v>
      </c>
      <c r="G259" s="96">
        <f t="shared" si="11"/>
        <v>6478</v>
      </c>
      <c r="H259" s="95">
        <v>77</v>
      </c>
    </row>
    <row r="260" spans="1:8" ht="12.75">
      <c r="A260" s="91">
        <v>250</v>
      </c>
      <c r="B260" s="116">
        <f t="shared" si="9"/>
        <v>32.27</v>
      </c>
      <c r="C260" s="109"/>
      <c r="D260" s="94">
        <v>17420</v>
      </c>
      <c r="E260" s="95"/>
      <c r="F260" s="100">
        <f t="shared" si="10"/>
        <v>8952</v>
      </c>
      <c r="G260" s="96">
        <f t="shared" si="11"/>
        <v>6478</v>
      </c>
      <c r="H260" s="95">
        <v>77</v>
      </c>
    </row>
    <row r="261" spans="1:8" ht="12.75">
      <c r="A261" s="91">
        <v>251</v>
      </c>
      <c r="B261" s="116">
        <f t="shared" si="9"/>
        <v>32.28</v>
      </c>
      <c r="C261" s="109"/>
      <c r="D261" s="94">
        <v>17420</v>
      </c>
      <c r="E261" s="95"/>
      <c r="F261" s="100">
        <f t="shared" si="10"/>
        <v>8949</v>
      </c>
      <c r="G261" s="96">
        <f t="shared" si="11"/>
        <v>6476</v>
      </c>
      <c r="H261" s="95">
        <v>77</v>
      </c>
    </row>
    <row r="262" spans="1:8" ht="12.75">
      <c r="A262" s="91">
        <v>252</v>
      </c>
      <c r="B262" s="116">
        <f t="shared" si="9"/>
        <v>32.28</v>
      </c>
      <c r="C262" s="109"/>
      <c r="D262" s="94">
        <v>17420</v>
      </c>
      <c r="E262" s="95"/>
      <c r="F262" s="100">
        <f t="shared" si="10"/>
        <v>8949</v>
      </c>
      <c r="G262" s="96">
        <f t="shared" si="11"/>
        <v>6476</v>
      </c>
      <c r="H262" s="95">
        <v>77</v>
      </c>
    </row>
    <row r="263" spans="1:8" ht="12.75">
      <c r="A263" s="91">
        <v>253</v>
      </c>
      <c r="B263" s="116">
        <f t="shared" si="9"/>
        <v>32.29</v>
      </c>
      <c r="C263" s="109"/>
      <c r="D263" s="94">
        <v>17420</v>
      </c>
      <c r="E263" s="95"/>
      <c r="F263" s="100">
        <f t="shared" si="10"/>
        <v>8946</v>
      </c>
      <c r="G263" s="96">
        <f t="shared" si="11"/>
        <v>6474</v>
      </c>
      <c r="H263" s="95">
        <v>77</v>
      </c>
    </row>
    <row r="264" spans="1:8" ht="12.75">
      <c r="A264" s="91">
        <v>254</v>
      </c>
      <c r="B264" s="116">
        <f t="shared" si="9"/>
        <v>32.29</v>
      </c>
      <c r="C264" s="109"/>
      <c r="D264" s="94">
        <v>17420</v>
      </c>
      <c r="E264" s="95"/>
      <c r="F264" s="100">
        <f t="shared" si="10"/>
        <v>8946</v>
      </c>
      <c r="G264" s="96">
        <f t="shared" si="11"/>
        <v>6474</v>
      </c>
      <c r="H264" s="95">
        <v>77</v>
      </c>
    </row>
    <row r="265" spans="1:8" ht="12.75">
      <c r="A265" s="91">
        <v>255</v>
      </c>
      <c r="B265" s="116">
        <f t="shared" si="9"/>
        <v>32.3</v>
      </c>
      <c r="C265" s="109"/>
      <c r="D265" s="94">
        <v>17420</v>
      </c>
      <c r="E265" s="95"/>
      <c r="F265" s="100">
        <f t="shared" si="10"/>
        <v>8943</v>
      </c>
      <c r="G265" s="96">
        <f t="shared" si="11"/>
        <v>6472</v>
      </c>
      <c r="H265" s="95">
        <v>77</v>
      </c>
    </row>
    <row r="266" spans="1:8" ht="12.75">
      <c r="A266" s="91">
        <v>256</v>
      </c>
      <c r="B266" s="116">
        <f t="shared" si="9"/>
        <v>32.3</v>
      </c>
      <c r="C266" s="109"/>
      <c r="D266" s="94">
        <v>17420</v>
      </c>
      <c r="E266" s="95"/>
      <c r="F266" s="100">
        <f t="shared" si="10"/>
        <v>8943</v>
      </c>
      <c r="G266" s="96">
        <f t="shared" si="11"/>
        <v>6472</v>
      </c>
      <c r="H266" s="95">
        <v>77</v>
      </c>
    </row>
    <row r="267" spans="1:8" ht="12.75">
      <c r="A267" s="91">
        <v>257</v>
      </c>
      <c r="B267" s="116">
        <f aca="true" t="shared" si="12" ref="B267:B310">ROUND(1.12233*LN(A267)+26.078,2)</f>
        <v>32.31</v>
      </c>
      <c r="C267" s="109"/>
      <c r="D267" s="94">
        <v>17420</v>
      </c>
      <c r="E267" s="95"/>
      <c r="F267" s="100">
        <f aca="true" t="shared" si="13" ref="F267:F310">ROUND(12*1.37*(1/B267*D267)+H267,0)</f>
        <v>8941</v>
      </c>
      <c r="G267" s="96">
        <f aca="true" t="shared" si="14" ref="G267:G310">ROUND(12*(1/B267*D267),0)</f>
        <v>6470</v>
      </c>
      <c r="H267" s="95">
        <v>77</v>
      </c>
    </row>
    <row r="268" spans="1:8" ht="12.75">
      <c r="A268" s="91">
        <v>258</v>
      </c>
      <c r="B268" s="116">
        <f t="shared" si="12"/>
        <v>32.31</v>
      </c>
      <c r="C268" s="109"/>
      <c r="D268" s="94">
        <v>17420</v>
      </c>
      <c r="E268" s="95"/>
      <c r="F268" s="100">
        <f t="shared" si="13"/>
        <v>8941</v>
      </c>
      <c r="G268" s="96">
        <f t="shared" si="14"/>
        <v>6470</v>
      </c>
      <c r="H268" s="95">
        <v>77</v>
      </c>
    </row>
    <row r="269" spans="1:8" ht="12.75">
      <c r="A269" s="91">
        <v>259</v>
      </c>
      <c r="B269" s="116">
        <f t="shared" si="12"/>
        <v>32.31</v>
      </c>
      <c r="C269" s="109"/>
      <c r="D269" s="94">
        <v>17420</v>
      </c>
      <c r="E269" s="95"/>
      <c r="F269" s="100">
        <f t="shared" si="13"/>
        <v>8941</v>
      </c>
      <c r="G269" s="96">
        <f t="shared" si="14"/>
        <v>6470</v>
      </c>
      <c r="H269" s="95">
        <v>77</v>
      </c>
    </row>
    <row r="270" spans="1:8" ht="12.75">
      <c r="A270" s="91">
        <v>260</v>
      </c>
      <c r="B270" s="116">
        <f t="shared" si="12"/>
        <v>32.32</v>
      </c>
      <c r="C270" s="109"/>
      <c r="D270" s="94">
        <v>17420</v>
      </c>
      <c r="E270" s="95"/>
      <c r="F270" s="100">
        <f t="shared" si="13"/>
        <v>8938</v>
      </c>
      <c r="G270" s="96">
        <f t="shared" si="14"/>
        <v>6468</v>
      </c>
      <c r="H270" s="95">
        <v>77</v>
      </c>
    </row>
    <row r="271" spans="1:8" ht="12.75">
      <c r="A271" s="91">
        <v>261</v>
      </c>
      <c r="B271" s="116">
        <f t="shared" si="12"/>
        <v>32.32</v>
      </c>
      <c r="C271" s="109"/>
      <c r="D271" s="94">
        <v>17420</v>
      </c>
      <c r="E271" s="95"/>
      <c r="F271" s="100">
        <f t="shared" si="13"/>
        <v>8938</v>
      </c>
      <c r="G271" s="96">
        <f t="shared" si="14"/>
        <v>6468</v>
      </c>
      <c r="H271" s="95">
        <v>77</v>
      </c>
    </row>
    <row r="272" spans="1:8" ht="12.75">
      <c r="A272" s="91">
        <v>262</v>
      </c>
      <c r="B272" s="116">
        <f t="shared" si="12"/>
        <v>32.33</v>
      </c>
      <c r="C272" s="109"/>
      <c r="D272" s="94">
        <v>17420</v>
      </c>
      <c r="E272" s="95"/>
      <c r="F272" s="100">
        <f t="shared" si="13"/>
        <v>8935</v>
      </c>
      <c r="G272" s="96">
        <f t="shared" si="14"/>
        <v>6466</v>
      </c>
      <c r="H272" s="95">
        <v>77</v>
      </c>
    </row>
    <row r="273" spans="1:8" ht="12.75">
      <c r="A273" s="91">
        <v>263</v>
      </c>
      <c r="B273" s="116">
        <f t="shared" si="12"/>
        <v>32.33</v>
      </c>
      <c r="C273" s="109"/>
      <c r="D273" s="94">
        <v>17420</v>
      </c>
      <c r="E273" s="95"/>
      <c r="F273" s="100">
        <f t="shared" si="13"/>
        <v>8935</v>
      </c>
      <c r="G273" s="96">
        <f t="shared" si="14"/>
        <v>6466</v>
      </c>
      <c r="H273" s="95">
        <v>77</v>
      </c>
    </row>
    <row r="274" spans="1:8" ht="12.75">
      <c r="A274" s="91">
        <v>264</v>
      </c>
      <c r="B274" s="116">
        <f t="shared" si="12"/>
        <v>32.34</v>
      </c>
      <c r="C274" s="109"/>
      <c r="D274" s="94">
        <v>17420</v>
      </c>
      <c r="E274" s="95"/>
      <c r="F274" s="100">
        <f t="shared" si="13"/>
        <v>8932</v>
      </c>
      <c r="G274" s="96">
        <f t="shared" si="14"/>
        <v>6464</v>
      </c>
      <c r="H274" s="95">
        <v>77</v>
      </c>
    </row>
    <row r="275" spans="1:8" ht="12.75">
      <c r="A275" s="91">
        <v>265</v>
      </c>
      <c r="B275" s="116">
        <f t="shared" si="12"/>
        <v>32.34</v>
      </c>
      <c r="C275" s="109"/>
      <c r="D275" s="94">
        <v>17420</v>
      </c>
      <c r="E275" s="95"/>
      <c r="F275" s="100">
        <f t="shared" si="13"/>
        <v>8932</v>
      </c>
      <c r="G275" s="96">
        <f t="shared" si="14"/>
        <v>6464</v>
      </c>
      <c r="H275" s="95">
        <v>77</v>
      </c>
    </row>
    <row r="276" spans="1:8" ht="12.75">
      <c r="A276" s="91">
        <v>266</v>
      </c>
      <c r="B276" s="116">
        <f t="shared" si="12"/>
        <v>32.34</v>
      </c>
      <c r="C276" s="109"/>
      <c r="D276" s="94">
        <v>17420</v>
      </c>
      <c r="E276" s="95"/>
      <c r="F276" s="100">
        <f t="shared" si="13"/>
        <v>8932</v>
      </c>
      <c r="G276" s="96">
        <f t="shared" si="14"/>
        <v>6464</v>
      </c>
      <c r="H276" s="95">
        <v>77</v>
      </c>
    </row>
    <row r="277" spans="1:8" ht="12.75">
      <c r="A277" s="91">
        <v>267</v>
      </c>
      <c r="B277" s="116">
        <f t="shared" si="12"/>
        <v>32.35</v>
      </c>
      <c r="C277" s="109"/>
      <c r="D277" s="94">
        <v>17420</v>
      </c>
      <c r="E277" s="95"/>
      <c r="F277" s="100">
        <f t="shared" si="13"/>
        <v>8930</v>
      </c>
      <c r="G277" s="96">
        <f t="shared" si="14"/>
        <v>6462</v>
      </c>
      <c r="H277" s="95">
        <v>77</v>
      </c>
    </row>
    <row r="278" spans="1:8" ht="12.75">
      <c r="A278" s="91">
        <v>268</v>
      </c>
      <c r="B278" s="116">
        <f t="shared" si="12"/>
        <v>32.35</v>
      </c>
      <c r="C278" s="109"/>
      <c r="D278" s="94">
        <v>17420</v>
      </c>
      <c r="E278" s="95"/>
      <c r="F278" s="100">
        <f t="shared" si="13"/>
        <v>8930</v>
      </c>
      <c r="G278" s="96">
        <f t="shared" si="14"/>
        <v>6462</v>
      </c>
      <c r="H278" s="95">
        <v>77</v>
      </c>
    </row>
    <row r="279" spans="1:8" ht="12.75">
      <c r="A279" s="91">
        <v>269</v>
      </c>
      <c r="B279" s="116">
        <f t="shared" si="12"/>
        <v>32.36</v>
      </c>
      <c r="C279" s="109"/>
      <c r="D279" s="94">
        <v>17420</v>
      </c>
      <c r="E279" s="95"/>
      <c r="F279" s="100">
        <f t="shared" si="13"/>
        <v>8927</v>
      </c>
      <c r="G279" s="96">
        <f t="shared" si="14"/>
        <v>6460</v>
      </c>
      <c r="H279" s="95">
        <v>77</v>
      </c>
    </row>
    <row r="280" spans="1:8" ht="12.75">
      <c r="A280" s="91">
        <v>270</v>
      </c>
      <c r="B280" s="116">
        <f t="shared" si="12"/>
        <v>32.36</v>
      </c>
      <c r="C280" s="109"/>
      <c r="D280" s="94">
        <v>17420</v>
      </c>
      <c r="E280" s="95"/>
      <c r="F280" s="100">
        <f t="shared" si="13"/>
        <v>8927</v>
      </c>
      <c r="G280" s="96">
        <f t="shared" si="14"/>
        <v>6460</v>
      </c>
      <c r="H280" s="95">
        <v>77</v>
      </c>
    </row>
    <row r="281" spans="1:8" ht="12.75">
      <c r="A281" s="91">
        <v>271</v>
      </c>
      <c r="B281" s="116">
        <f t="shared" si="12"/>
        <v>32.37</v>
      </c>
      <c r="C281" s="109"/>
      <c r="D281" s="94">
        <v>17420</v>
      </c>
      <c r="E281" s="95"/>
      <c r="F281" s="100">
        <f t="shared" si="13"/>
        <v>8924</v>
      </c>
      <c r="G281" s="96">
        <f t="shared" si="14"/>
        <v>6458</v>
      </c>
      <c r="H281" s="95">
        <v>77</v>
      </c>
    </row>
    <row r="282" spans="1:8" ht="12.75">
      <c r="A282" s="91">
        <v>272</v>
      </c>
      <c r="B282" s="116">
        <f t="shared" si="12"/>
        <v>32.37</v>
      </c>
      <c r="C282" s="109"/>
      <c r="D282" s="94">
        <v>17420</v>
      </c>
      <c r="E282" s="95"/>
      <c r="F282" s="100">
        <f t="shared" si="13"/>
        <v>8924</v>
      </c>
      <c r="G282" s="96">
        <f t="shared" si="14"/>
        <v>6458</v>
      </c>
      <c r="H282" s="95">
        <v>77</v>
      </c>
    </row>
    <row r="283" spans="1:8" ht="12.75">
      <c r="A283" s="91">
        <v>273</v>
      </c>
      <c r="B283" s="116">
        <f t="shared" si="12"/>
        <v>32.37</v>
      </c>
      <c r="C283" s="109"/>
      <c r="D283" s="94">
        <v>17420</v>
      </c>
      <c r="E283" s="95"/>
      <c r="F283" s="100">
        <f t="shared" si="13"/>
        <v>8924</v>
      </c>
      <c r="G283" s="96">
        <f t="shared" si="14"/>
        <v>6458</v>
      </c>
      <c r="H283" s="95">
        <v>77</v>
      </c>
    </row>
    <row r="284" spans="1:8" ht="12.75">
      <c r="A284" s="91">
        <v>274</v>
      </c>
      <c r="B284" s="116">
        <f t="shared" si="12"/>
        <v>32.38</v>
      </c>
      <c r="C284" s="109"/>
      <c r="D284" s="94">
        <v>17420</v>
      </c>
      <c r="E284" s="95"/>
      <c r="F284" s="100">
        <f t="shared" si="13"/>
        <v>8921</v>
      </c>
      <c r="G284" s="96">
        <f t="shared" si="14"/>
        <v>6456</v>
      </c>
      <c r="H284" s="95">
        <v>77</v>
      </c>
    </row>
    <row r="285" spans="1:8" ht="12.75">
      <c r="A285" s="91">
        <v>275</v>
      </c>
      <c r="B285" s="116">
        <f t="shared" si="12"/>
        <v>32.38</v>
      </c>
      <c r="C285" s="109"/>
      <c r="D285" s="94">
        <v>17420</v>
      </c>
      <c r="E285" s="95"/>
      <c r="F285" s="100">
        <f t="shared" si="13"/>
        <v>8921</v>
      </c>
      <c r="G285" s="96">
        <f t="shared" si="14"/>
        <v>6456</v>
      </c>
      <c r="H285" s="95">
        <v>77</v>
      </c>
    </row>
    <row r="286" spans="1:8" ht="12.75">
      <c r="A286" s="91">
        <v>276</v>
      </c>
      <c r="B286" s="116">
        <f t="shared" si="12"/>
        <v>32.39</v>
      </c>
      <c r="C286" s="109"/>
      <c r="D286" s="94">
        <v>17420</v>
      </c>
      <c r="E286" s="95"/>
      <c r="F286" s="100">
        <f t="shared" si="13"/>
        <v>8919</v>
      </c>
      <c r="G286" s="96">
        <f t="shared" si="14"/>
        <v>6454</v>
      </c>
      <c r="H286" s="95">
        <v>77</v>
      </c>
    </row>
    <row r="287" spans="1:8" ht="12.75">
      <c r="A287" s="91">
        <v>277</v>
      </c>
      <c r="B287" s="116">
        <f t="shared" si="12"/>
        <v>32.39</v>
      </c>
      <c r="C287" s="109"/>
      <c r="D287" s="94">
        <v>17420</v>
      </c>
      <c r="E287" s="95"/>
      <c r="F287" s="100">
        <f t="shared" si="13"/>
        <v>8919</v>
      </c>
      <c r="G287" s="96">
        <f t="shared" si="14"/>
        <v>6454</v>
      </c>
      <c r="H287" s="95">
        <v>77</v>
      </c>
    </row>
    <row r="288" spans="1:8" ht="12.75">
      <c r="A288" s="91">
        <v>278</v>
      </c>
      <c r="B288" s="116">
        <f t="shared" si="12"/>
        <v>32.39</v>
      </c>
      <c r="C288" s="109"/>
      <c r="D288" s="94">
        <v>17420</v>
      </c>
      <c r="E288" s="95"/>
      <c r="F288" s="100">
        <f t="shared" si="13"/>
        <v>8919</v>
      </c>
      <c r="G288" s="96">
        <f t="shared" si="14"/>
        <v>6454</v>
      </c>
      <c r="H288" s="95">
        <v>77</v>
      </c>
    </row>
    <row r="289" spans="1:8" ht="12.75">
      <c r="A289" s="91">
        <v>279</v>
      </c>
      <c r="B289" s="116">
        <f t="shared" si="12"/>
        <v>32.4</v>
      </c>
      <c r="C289" s="109"/>
      <c r="D289" s="94">
        <v>17420</v>
      </c>
      <c r="E289" s="95"/>
      <c r="F289" s="100">
        <f t="shared" si="13"/>
        <v>8916</v>
      </c>
      <c r="G289" s="96">
        <f t="shared" si="14"/>
        <v>6452</v>
      </c>
      <c r="H289" s="95">
        <v>77</v>
      </c>
    </row>
    <row r="290" spans="1:8" ht="12.75">
      <c r="A290" s="91">
        <v>280</v>
      </c>
      <c r="B290" s="116">
        <f t="shared" si="12"/>
        <v>32.4</v>
      </c>
      <c r="C290" s="109"/>
      <c r="D290" s="94">
        <v>17420</v>
      </c>
      <c r="E290" s="95"/>
      <c r="F290" s="100">
        <f t="shared" si="13"/>
        <v>8916</v>
      </c>
      <c r="G290" s="96">
        <f t="shared" si="14"/>
        <v>6452</v>
      </c>
      <c r="H290" s="95">
        <v>77</v>
      </c>
    </row>
    <row r="291" spans="1:8" ht="12.75">
      <c r="A291" s="91">
        <v>281</v>
      </c>
      <c r="B291" s="116">
        <f t="shared" si="12"/>
        <v>32.41</v>
      </c>
      <c r="C291" s="109"/>
      <c r="D291" s="94">
        <v>17420</v>
      </c>
      <c r="E291" s="95"/>
      <c r="F291" s="100">
        <f t="shared" si="13"/>
        <v>8913</v>
      </c>
      <c r="G291" s="96">
        <f t="shared" si="14"/>
        <v>6450</v>
      </c>
      <c r="H291" s="95">
        <v>77</v>
      </c>
    </row>
    <row r="292" spans="1:8" ht="12.75">
      <c r="A292" s="91">
        <v>282</v>
      </c>
      <c r="B292" s="116">
        <f t="shared" si="12"/>
        <v>32.41</v>
      </c>
      <c r="C292" s="109"/>
      <c r="D292" s="94">
        <v>17420</v>
      </c>
      <c r="E292" s="95"/>
      <c r="F292" s="100">
        <f t="shared" si="13"/>
        <v>8913</v>
      </c>
      <c r="G292" s="96">
        <f t="shared" si="14"/>
        <v>6450</v>
      </c>
      <c r="H292" s="95">
        <v>77</v>
      </c>
    </row>
    <row r="293" spans="1:8" ht="12.75">
      <c r="A293" s="91">
        <v>283</v>
      </c>
      <c r="B293" s="116">
        <f t="shared" si="12"/>
        <v>32.41</v>
      </c>
      <c r="C293" s="109"/>
      <c r="D293" s="94">
        <v>17420</v>
      </c>
      <c r="E293" s="95"/>
      <c r="F293" s="100">
        <f t="shared" si="13"/>
        <v>8913</v>
      </c>
      <c r="G293" s="96">
        <f t="shared" si="14"/>
        <v>6450</v>
      </c>
      <c r="H293" s="95">
        <v>77</v>
      </c>
    </row>
    <row r="294" spans="1:8" ht="12.75">
      <c r="A294" s="91">
        <v>284</v>
      </c>
      <c r="B294" s="116">
        <f t="shared" si="12"/>
        <v>32.42</v>
      </c>
      <c r="C294" s="109"/>
      <c r="D294" s="94">
        <v>17420</v>
      </c>
      <c r="E294" s="95"/>
      <c r="F294" s="100">
        <f t="shared" si="13"/>
        <v>8911</v>
      </c>
      <c r="G294" s="96">
        <f t="shared" si="14"/>
        <v>6448</v>
      </c>
      <c r="H294" s="95">
        <v>77</v>
      </c>
    </row>
    <row r="295" spans="1:8" ht="12.75">
      <c r="A295" s="91">
        <v>285</v>
      </c>
      <c r="B295" s="116">
        <f t="shared" si="12"/>
        <v>32.42</v>
      </c>
      <c r="C295" s="109"/>
      <c r="D295" s="94">
        <v>17420</v>
      </c>
      <c r="E295" s="95"/>
      <c r="F295" s="100">
        <f t="shared" si="13"/>
        <v>8911</v>
      </c>
      <c r="G295" s="96">
        <f t="shared" si="14"/>
        <v>6448</v>
      </c>
      <c r="H295" s="95">
        <v>77</v>
      </c>
    </row>
    <row r="296" spans="1:8" ht="12.75">
      <c r="A296" s="91">
        <v>286</v>
      </c>
      <c r="B296" s="116">
        <f t="shared" si="12"/>
        <v>32.43</v>
      </c>
      <c r="C296" s="109"/>
      <c r="D296" s="94">
        <v>17420</v>
      </c>
      <c r="E296" s="95"/>
      <c r="F296" s="100">
        <f t="shared" si="13"/>
        <v>8908</v>
      </c>
      <c r="G296" s="96">
        <f t="shared" si="14"/>
        <v>6446</v>
      </c>
      <c r="H296" s="95">
        <v>77</v>
      </c>
    </row>
    <row r="297" spans="1:8" ht="12.75">
      <c r="A297" s="91">
        <v>287</v>
      </c>
      <c r="B297" s="116">
        <f t="shared" si="12"/>
        <v>32.43</v>
      </c>
      <c r="C297" s="109"/>
      <c r="D297" s="94">
        <v>17420</v>
      </c>
      <c r="E297" s="95"/>
      <c r="F297" s="100">
        <f t="shared" si="13"/>
        <v>8908</v>
      </c>
      <c r="G297" s="96">
        <f t="shared" si="14"/>
        <v>6446</v>
      </c>
      <c r="H297" s="95">
        <v>77</v>
      </c>
    </row>
    <row r="298" spans="1:8" ht="12.75">
      <c r="A298" s="91">
        <v>288</v>
      </c>
      <c r="B298" s="116">
        <f t="shared" si="12"/>
        <v>32.43</v>
      </c>
      <c r="C298" s="109"/>
      <c r="D298" s="94">
        <v>17420</v>
      </c>
      <c r="E298" s="95"/>
      <c r="F298" s="100">
        <f t="shared" si="13"/>
        <v>8908</v>
      </c>
      <c r="G298" s="96">
        <f t="shared" si="14"/>
        <v>6446</v>
      </c>
      <c r="H298" s="95">
        <v>77</v>
      </c>
    </row>
    <row r="299" spans="1:8" ht="12.75">
      <c r="A299" s="91">
        <v>289</v>
      </c>
      <c r="B299" s="116">
        <f t="shared" si="12"/>
        <v>32.44</v>
      </c>
      <c r="C299" s="109"/>
      <c r="D299" s="94">
        <v>17420</v>
      </c>
      <c r="E299" s="95"/>
      <c r="F299" s="100">
        <f t="shared" si="13"/>
        <v>8905</v>
      </c>
      <c r="G299" s="96">
        <f t="shared" si="14"/>
        <v>6444</v>
      </c>
      <c r="H299" s="95">
        <v>77</v>
      </c>
    </row>
    <row r="300" spans="1:8" ht="12.75">
      <c r="A300" s="91">
        <v>290</v>
      </c>
      <c r="B300" s="116">
        <f t="shared" si="12"/>
        <v>32.44</v>
      </c>
      <c r="C300" s="109"/>
      <c r="D300" s="94">
        <v>17420</v>
      </c>
      <c r="E300" s="95"/>
      <c r="F300" s="100">
        <f t="shared" si="13"/>
        <v>8905</v>
      </c>
      <c r="G300" s="96">
        <f t="shared" si="14"/>
        <v>6444</v>
      </c>
      <c r="H300" s="95">
        <v>77</v>
      </c>
    </row>
    <row r="301" spans="1:8" ht="12.75">
      <c r="A301" s="91">
        <v>291</v>
      </c>
      <c r="B301" s="116">
        <f t="shared" si="12"/>
        <v>32.45</v>
      </c>
      <c r="C301" s="109"/>
      <c r="D301" s="94">
        <v>17420</v>
      </c>
      <c r="E301" s="95"/>
      <c r="F301" s="100">
        <f t="shared" si="13"/>
        <v>8902</v>
      </c>
      <c r="G301" s="96">
        <f t="shared" si="14"/>
        <v>6442</v>
      </c>
      <c r="H301" s="95">
        <v>77</v>
      </c>
    </row>
    <row r="302" spans="1:8" ht="12.75">
      <c r="A302" s="91">
        <v>292</v>
      </c>
      <c r="B302" s="116">
        <f t="shared" si="12"/>
        <v>32.45</v>
      </c>
      <c r="C302" s="109"/>
      <c r="D302" s="94">
        <v>17420</v>
      </c>
      <c r="E302" s="95"/>
      <c r="F302" s="100">
        <f t="shared" si="13"/>
        <v>8902</v>
      </c>
      <c r="G302" s="96">
        <f t="shared" si="14"/>
        <v>6442</v>
      </c>
      <c r="H302" s="95">
        <v>77</v>
      </c>
    </row>
    <row r="303" spans="1:8" ht="12.75">
      <c r="A303" s="91">
        <v>293</v>
      </c>
      <c r="B303" s="116">
        <f t="shared" si="12"/>
        <v>32.45</v>
      </c>
      <c r="C303" s="109"/>
      <c r="D303" s="94">
        <v>17420</v>
      </c>
      <c r="E303" s="95"/>
      <c r="F303" s="100">
        <f t="shared" si="13"/>
        <v>8902</v>
      </c>
      <c r="G303" s="96">
        <f t="shared" si="14"/>
        <v>6442</v>
      </c>
      <c r="H303" s="95">
        <v>77</v>
      </c>
    </row>
    <row r="304" spans="1:8" ht="12.75">
      <c r="A304" s="91">
        <v>294</v>
      </c>
      <c r="B304" s="116">
        <f t="shared" si="12"/>
        <v>32.46</v>
      </c>
      <c r="C304" s="109"/>
      <c r="D304" s="94">
        <v>17420</v>
      </c>
      <c r="E304" s="95"/>
      <c r="F304" s="100">
        <f t="shared" si="13"/>
        <v>8900</v>
      </c>
      <c r="G304" s="96">
        <f t="shared" si="14"/>
        <v>6440</v>
      </c>
      <c r="H304" s="95">
        <v>77</v>
      </c>
    </row>
    <row r="305" spans="1:8" ht="12.75">
      <c r="A305" s="91">
        <v>295</v>
      </c>
      <c r="B305" s="116">
        <f t="shared" si="12"/>
        <v>32.46</v>
      </c>
      <c r="C305" s="109"/>
      <c r="D305" s="94">
        <v>17420</v>
      </c>
      <c r="E305" s="95"/>
      <c r="F305" s="100">
        <f t="shared" si="13"/>
        <v>8900</v>
      </c>
      <c r="G305" s="96">
        <f t="shared" si="14"/>
        <v>6440</v>
      </c>
      <c r="H305" s="95">
        <v>77</v>
      </c>
    </row>
    <row r="306" spans="1:8" ht="12.75">
      <c r="A306" s="91">
        <v>296</v>
      </c>
      <c r="B306" s="116">
        <f t="shared" si="12"/>
        <v>32.46</v>
      </c>
      <c r="C306" s="109"/>
      <c r="D306" s="94">
        <v>17420</v>
      </c>
      <c r="E306" s="95"/>
      <c r="F306" s="100">
        <f t="shared" si="13"/>
        <v>8900</v>
      </c>
      <c r="G306" s="96">
        <f t="shared" si="14"/>
        <v>6440</v>
      </c>
      <c r="H306" s="95">
        <v>77</v>
      </c>
    </row>
    <row r="307" spans="1:8" ht="12.75">
      <c r="A307" s="91">
        <v>297</v>
      </c>
      <c r="B307" s="116">
        <f t="shared" si="12"/>
        <v>32.47</v>
      </c>
      <c r="C307" s="109"/>
      <c r="D307" s="94">
        <v>17420</v>
      </c>
      <c r="E307" s="95"/>
      <c r="F307" s="100">
        <f t="shared" si="13"/>
        <v>8897</v>
      </c>
      <c r="G307" s="96">
        <f t="shared" si="14"/>
        <v>6438</v>
      </c>
      <c r="H307" s="95">
        <v>77</v>
      </c>
    </row>
    <row r="308" spans="1:8" ht="12.75">
      <c r="A308" s="91">
        <v>298</v>
      </c>
      <c r="B308" s="116">
        <f t="shared" si="12"/>
        <v>32.47</v>
      </c>
      <c r="C308" s="109"/>
      <c r="D308" s="94">
        <v>17420</v>
      </c>
      <c r="E308" s="95"/>
      <c r="F308" s="100">
        <f t="shared" si="13"/>
        <v>8897</v>
      </c>
      <c r="G308" s="96">
        <f t="shared" si="14"/>
        <v>6438</v>
      </c>
      <c r="H308" s="95">
        <v>77</v>
      </c>
    </row>
    <row r="309" spans="1:8" ht="12.75">
      <c r="A309" s="91">
        <v>299</v>
      </c>
      <c r="B309" s="116">
        <f t="shared" si="12"/>
        <v>32.48</v>
      </c>
      <c r="C309" s="109"/>
      <c r="D309" s="94">
        <v>17420</v>
      </c>
      <c r="E309" s="95"/>
      <c r="F309" s="100">
        <f t="shared" si="13"/>
        <v>8894</v>
      </c>
      <c r="G309" s="96">
        <f t="shared" si="14"/>
        <v>6436</v>
      </c>
      <c r="H309" s="95">
        <v>77</v>
      </c>
    </row>
    <row r="310" spans="1:8" ht="13.5" thickBot="1">
      <c r="A310" s="110">
        <v>300</v>
      </c>
      <c r="B310" s="111">
        <f t="shared" si="12"/>
        <v>32.48</v>
      </c>
      <c r="C310" s="112"/>
      <c r="D310" s="94">
        <v>17420</v>
      </c>
      <c r="E310" s="114"/>
      <c r="F310" s="113">
        <f t="shared" si="13"/>
        <v>8894</v>
      </c>
      <c r="G310" s="96">
        <f t="shared" si="14"/>
        <v>6436</v>
      </c>
      <c r="H310" s="114">
        <v>77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B3" sqref="B3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55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80</v>
      </c>
      <c r="B4" s="64"/>
      <c r="C4" s="64"/>
      <c r="D4" s="64"/>
      <c r="E4" s="64"/>
      <c r="F4" s="64"/>
      <c r="G4" s="64"/>
      <c r="I4" s="58"/>
    </row>
    <row r="5" spans="1:9" ht="5.2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E6" s="68" t="s">
        <v>393</v>
      </c>
      <c r="I6" s="58"/>
    </row>
    <row r="7" spans="1:9" ht="15.75">
      <c r="A7" s="69" t="s">
        <v>81</v>
      </c>
      <c r="B7" s="66"/>
      <c r="C7" s="104"/>
      <c r="D7" s="105"/>
      <c r="E7" s="104">
        <v>22.57</v>
      </c>
      <c r="I7" s="58"/>
    </row>
    <row r="8" spans="1:9" ht="15.75">
      <c r="A8" s="69" t="s">
        <v>82</v>
      </c>
      <c r="B8" s="66"/>
      <c r="C8" s="104"/>
      <c r="D8" s="105"/>
      <c r="E8" s="104" t="s">
        <v>85</v>
      </c>
      <c r="I8" s="58"/>
    </row>
    <row r="9" spans="1:9" ht="15.75">
      <c r="A9" s="69"/>
      <c r="B9" s="66"/>
      <c r="C9" s="104"/>
      <c r="D9" s="105"/>
      <c r="E9" s="104"/>
      <c r="I9" s="58"/>
    </row>
    <row r="10" spans="1:9" ht="6" customHeight="1" thickBot="1">
      <c r="A10" s="337"/>
      <c r="B10" s="337"/>
      <c r="C10" s="78"/>
      <c r="D10" s="79"/>
      <c r="E10" s="80"/>
      <c r="F10" s="80"/>
      <c r="G10" s="80"/>
      <c r="I10" s="58"/>
    </row>
    <row r="11" spans="1:8" ht="15.75">
      <c r="A11" s="59"/>
      <c r="B11" s="81" t="s">
        <v>605</v>
      </c>
      <c r="C11" s="82"/>
      <c r="D11" s="81" t="s">
        <v>606</v>
      </c>
      <c r="E11" s="82"/>
      <c r="F11" s="83" t="s">
        <v>607</v>
      </c>
      <c r="G11" s="84" t="s">
        <v>608</v>
      </c>
      <c r="H11" s="82"/>
    </row>
    <row r="12" spans="1:8" ht="45.75" thickBot="1">
      <c r="A12" s="85" t="s">
        <v>36</v>
      </c>
      <c r="B12" s="86" t="s">
        <v>392</v>
      </c>
      <c r="C12" s="87" t="s">
        <v>393</v>
      </c>
      <c r="D12" s="88" t="s">
        <v>609</v>
      </c>
      <c r="E12" s="89" t="s">
        <v>610</v>
      </c>
      <c r="F12" s="88" t="s">
        <v>607</v>
      </c>
      <c r="G12" s="90" t="s">
        <v>612</v>
      </c>
      <c r="H12" s="89" t="s">
        <v>613</v>
      </c>
    </row>
    <row r="13" spans="1:8" ht="12.75">
      <c r="A13" s="91" t="s">
        <v>37</v>
      </c>
      <c r="B13" s="116"/>
      <c r="C13" s="93">
        <v>22.57</v>
      </c>
      <c r="D13" s="94"/>
      <c r="E13" s="95">
        <v>11200</v>
      </c>
      <c r="F13" s="100">
        <f aca="true" t="shared" si="0" ref="F13:F76">ROUND(12*1.37*(1/C13*E13)+H13,0)</f>
        <v>8228</v>
      </c>
      <c r="G13" s="96">
        <f aca="true" t="shared" si="1" ref="G13:G76">ROUND(12*(1/C13*E13),0)</f>
        <v>5955</v>
      </c>
      <c r="H13" s="95">
        <v>70</v>
      </c>
    </row>
    <row r="14" spans="1:8" ht="12.75">
      <c r="A14" s="91">
        <v>13</v>
      </c>
      <c r="B14" s="102"/>
      <c r="C14" s="109">
        <f aca="true" t="shared" si="2" ref="C14:C77">-0.0009*POWER(A14,2)+0.2862*A14+19</f>
        <v>22.5685</v>
      </c>
      <c r="D14" s="94"/>
      <c r="E14" s="95">
        <v>11200</v>
      </c>
      <c r="F14" s="100">
        <f t="shared" si="0"/>
        <v>8229</v>
      </c>
      <c r="G14" s="96">
        <f t="shared" si="1"/>
        <v>5955</v>
      </c>
      <c r="H14" s="95">
        <v>70</v>
      </c>
    </row>
    <row r="15" spans="1:8" ht="12.75">
      <c r="A15" s="91">
        <v>14</v>
      </c>
      <c r="B15" s="102"/>
      <c r="C15" s="109">
        <f t="shared" si="2"/>
        <v>22.8304</v>
      </c>
      <c r="D15" s="94"/>
      <c r="E15" s="95">
        <v>11200</v>
      </c>
      <c r="F15" s="100">
        <f t="shared" si="0"/>
        <v>8135</v>
      </c>
      <c r="G15" s="96">
        <f t="shared" si="1"/>
        <v>5887</v>
      </c>
      <c r="H15" s="95">
        <v>70</v>
      </c>
    </row>
    <row r="16" spans="1:8" ht="12.75">
      <c r="A16" s="91">
        <v>15</v>
      </c>
      <c r="B16" s="102"/>
      <c r="C16" s="109">
        <f t="shared" si="2"/>
        <v>23.0905</v>
      </c>
      <c r="D16" s="94"/>
      <c r="E16" s="95">
        <v>11200</v>
      </c>
      <c r="F16" s="100">
        <f t="shared" si="0"/>
        <v>8044</v>
      </c>
      <c r="G16" s="96">
        <f t="shared" si="1"/>
        <v>5821</v>
      </c>
      <c r="H16" s="95">
        <v>70</v>
      </c>
    </row>
    <row r="17" spans="1:8" ht="12.75">
      <c r="A17" s="91">
        <v>16</v>
      </c>
      <c r="B17" s="102"/>
      <c r="C17" s="109">
        <f t="shared" si="2"/>
        <v>23.3488</v>
      </c>
      <c r="D17" s="94"/>
      <c r="E17" s="95">
        <v>11200</v>
      </c>
      <c r="F17" s="100">
        <f t="shared" si="0"/>
        <v>7956</v>
      </c>
      <c r="G17" s="96">
        <f t="shared" si="1"/>
        <v>5756</v>
      </c>
      <c r="H17" s="95">
        <v>70</v>
      </c>
    </row>
    <row r="18" spans="1:8" ht="12.75">
      <c r="A18" s="91">
        <v>17</v>
      </c>
      <c r="B18" s="102"/>
      <c r="C18" s="109">
        <f t="shared" si="2"/>
        <v>23.6053</v>
      </c>
      <c r="D18" s="94"/>
      <c r="E18" s="95">
        <v>11200</v>
      </c>
      <c r="F18" s="100">
        <f t="shared" si="0"/>
        <v>7870</v>
      </c>
      <c r="G18" s="96">
        <f t="shared" si="1"/>
        <v>5694</v>
      </c>
      <c r="H18" s="95">
        <v>70</v>
      </c>
    </row>
    <row r="19" spans="1:8" ht="12.75">
      <c r="A19" s="91">
        <v>18</v>
      </c>
      <c r="B19" s="102"/>
      <c r="C19" s="109">
        <f t="shared" si="2"/>
        <v>23.86</v>
      </c>
      <c r="D19" s="94"/>
      <c r="E19" s="95">
        <v>11200</v>
      </c>
      <c r="F19" s="100">
        <f t="shared" si="0"/>
        <v>7787</v>
      </c>
      <c r="G19" s="96">
        <f t="shared" si="1"/>
        <v>5633</v>
      </c>
      <c r="H19" s="95">
        <v>70</v>
      </c>
    </row>
    <row r="20" spans="1:8" ht="12.75">
      <c r="A20" s="91">
        <v>19</v>
      </c>
      <c r="B20" s="102"/>
      <c r="C20" s="109">
        <f t="shared" si="2"/>
        <v>24.1129</v>
      </c>
      <c r="D20" s="94"/>
      <c r="E20" s="95">
        <v>11200</v>
      </c>
      <c r="F20" s="100">
        <f t="shared" si="0"/>
        <v>7706</v>
      </c>
      <c r="G20" s="96">
        <f t="shared" si="1"/>
        <v>5574</v>
      </c>
      <c r="H20" s="95">
        <v>70</v>
      </c>
    </row>
    <row r="21" spans="1:8" ht="12.75">
      <c r="A21" s="91">
        <v>20</v>
      </c>
      <c r="B21" s="102"/>
      <c r="C21" s="109">
        <f t="shared" si="2"/>
        <v>24.364</v>
      </c>
      <c r="D21" s="94"/>
      <c r="E21" s="95">
        <v>11200</v>
      </c>
      <c r="F21" s="100">
        <f t="shared" si="0"/>
        <v>7627</v>
      </c>
      <c r="G21" s="96">
        <f t="shared" si="1"/>
        <v>5516</v>
      </c>
      <c r="H21" s="95">
        <v>70</v>
      </c>
    </row>
    <row r="22" spans="1:8" ht="12.75">
      <c r="A22" s="91">
        <v>21</v>
      </c>
      <c r="B22" s="102"/>
      <c r="C22" s="109">
        <f t="shared" si="2"/>
        <v>24.613300000000002</v>
      </c>
      <c r="D22" s="94"/>
      <c r="E22" s="95">
        <v>11200</v>
      </c>
      <c r="F22" s="100">
        <f t="shared" si="0"/>
        <v>7551</v>
      </c>
      <c r="G22" s="96">
        <f t="shared" si="1"/>
        <v>5460</v>
      </c>
      <c r="H22" s="95">
        <v>70</v>
      </c>
    </row>
    <row r="23" spans="1:8" ht="12.75">
      <c r="A23" s="91">
        <v>22</v>
      </c>
      <c r="B23" s="102"/>
      <c r="C23" s="109">
        <f t="shared" si="2"/>
        <v>24.8608</v>
      </c>
      <c r="D23" s="94"/>
      <c r="E23" s="95">
        <v>11200</v>
      </c>
      <c r="F23" s="100">
        <f t="shared" si="0"/>
        <v>7476</v>
      </c>
      <c r="G23" s="96">
        <f t="shared" si="1"/>
        <v>5406</v>
      </c>
      <c r="H23" s="95">
        <v>70</v>
      </c>
    </row>
    <row r="24" spans="1:8" ht="12.75">
      <c r="A24" s="91">
        <v>23</v>
      </c>
      <c r="B24" s="102"/>
      <c r="C24" s="109">
        <f t="shared" si="2"/>
        <v>25.1065</v>
      </c>
      <c r="D24" s="94"/>
      <c r="E24" s="95">
        <v>11200</v>
      </c>
      <c r="F24" s="100">
        <f t="shared" si="0"/>
        <v>7404</v>
      </c>
      <c r="G24" s="96">
        <f t="shared" si="1"/>
        <v>5353</v>
      </c>
      <c r="H24" s="95">
        <v>70</v>
      </c>
    </row>
    <row r="25" spans="1:8" ht="12.75">
      <c r="A25" s="91">
        <v>24</v>
      </c>
      <c r="B25" s="102"/>
      <c r="C25" s="109">
        <f t="shared" si="2"/>
        <v>25.3504</v>
      </c>
      <c r="D25" s="94"/>
      <c r="E25" s="95">
        <v>11200</v>
      </c>
      <c r="F25" s="100">
        <f t="shared" si="0"/>
        <v>7333</v>
      </c>
      <c r="G25" s="96">
        <f t="shared" si="1"/>
        <v>5302</v>
      </c>
      <c r="H25" s="95">
        <v>70</v>
      </c>
    </row>
    <row r="26" spans="1:8" ht="12.75">
      <c r="A26" s="91">
        <v>25</v>
      </c>
      <c r="B26" s="102"/>
      <c r="C26" s="109">
        <f t="shared" si="2"/>
        <v>25.5925</v>
      </c>
      <c r="D26" s="94"/>
      <c r="E26" s="95">
        <v>11200</v>
      </c>
      <c r="F26" s="100">
        <f t="shared" si="0"/>
        <v>7265</v>
      </c>
      <c r="G26" s="96">
        <f t="shared" si="1"/>
        <v>5252</v>
      </c>
      <c r="H26" s="95">
        <v>70</v>
      </c>
    </row>
    <row r="27" spans="1:8" ht="12.75">
      <c r="A27" s="91">
        <v>26</v>
      </c>
      <c r="B27" s="102"/>
      <c r="C27" s="109">
        <f t="shared" si="2"/>
        <v>25.8328</v>
      </c>
      <c r="D27" s="94"/>
      <c r="E27" s="95">
        <v>11200</v>
      </c>
      <c r="F27" s="100">
        <f t="shared" si="0"/>
        <v>7198</v>
      </c>
      <c r="G27" s="96">
        <f t="shared" si="1"/>
        <v>5203</v>
      </c>
      <c r="H27" s="95">
        <v>70</v>
      </c>
    </row>
    <row r="28" spans="1:8" ht="12.75">
      <c r="A28" s="91">
        <v>27</v>
      </c>
      <c r="B28" s="102"/>
      <c r="C28" s="109">
        <f t="shared" si="2"/>
        <v>26.0713</v>
      </c>
      <c r="D28" s="94"/>
      <c r="E28" s="95">
        <v>11200</v>
      </c>
      <c r="F28" s="100">
        <f t="shared" si="0"/>
        <v>7132</v>
      </c>
      <c r="G28" s="96">
        <f t="shared" si="1"/>
        <v>5155</v>
      </c>
      <c r="H28" s="95">
        <v>70</v>
      </c>
    </row>
    <row r="29" spans="1:8" ht="12.75">
      <c r="A29" s="91">
        <v>28</v>
      </c>
      <c r="B29" s="102"/>
      <c r="C29" s="109">
        <f t="shared" si="2"/>
        <v>26.308</v>
      </c>
      <c r="D29" s="94"/>
      <c r="E29" s="95">
        <v>11200</v>
      </c>
      <c r="F29" s="100">
        <f t="shared" si="0"/>
        <v>7069</v>
      </c>
      <c r="G29" s="96">
        <f t="shared" si="1"/>
        <v>5109</v>
      </c>
      <c r="H29" s="95">
        <v>70</v>
      </c>
    </row>
    <row r="30" spans="1:8" ht="12.75">
      <c r="A30" s="91">
        <v>29</v>
      </c>
      <c r="B30" s="102"/>
      <c r="C30" s="109">
        <f t="shared" si="2"/>
        <v>26.542900000000003</v>
      </c>
      <c r="D30" s="94"/>
      <c r="E30" s="95">
        <v>11200</v>
      </c>
      <c r="F30" s="100">
        <f t="shared" si="0"/>
        <v>7007</v>
      </c>
      <c r="G30" s="96">
        <f t="shared" si="1"/>
        <v>5064</v>
      </c>
      <c r="H30" s="95">
        <v>70</v>
      </c>
    </row>
    <row r="31" spans="1:8" ht="12.75">
      <c r="A31" s="91">
        <v>30</v>
      </c>
      <c r="B31" s="102"/>
      <c r="C31" s="109">
        <f t="shared" si="2"/>
        <v>26.776</v>
      </c>
      <c r="D31" s="94"/>
      <c r="E31" s="95">
        <v>11200</v>
      </c>
      <c r="F31" s="100">
        <f t="shared" si="0"/>
        <v>6947</v>
      </c>
      <c r="G31" s="96">
        <f t="shared" si="1"/>
        <v>5019</v>
      </c>
      <c r="H31" s="95">
        <v>70</v>
      </c>
    </row>
    <row r="32" spans="1:8" ht="12.75">
      <c r="A32" s="91">
        <v>31</v>
      </c>
      <c r="B32" s="102"/>
      <c r="C32" s="109">
        <f t="shared" si="2"/>
        <v>27.0073</v>
      </c>
      <c r="D32" s="94"/>
      <c r="E32" s="95">
        <v>11200</v>
      </c>
      <c r="F32" s="100">
        <f t="shared" si="0"/>
        <v>6888</v>
      </c>
      <c r="G32" s="96">
        <f t="shared" si="1"/>
        <v>4976</v>
      </c>
      <c r="H32" s="95">
        <v>70</v>
      </c>
    </row>
    <row r="33" spans="1:8" ht="12.75">
      <c r="A33" s="91">
        <v>32</v>
      </c>
      <c r="B33" s="102"/>
      <c r="C33" s="109">
        <f t="shared" si="2"/>
        <v>27.236800000000002</v>
      </c>
      <c r="D33" s="94"/>
      <c r="E33" s="95">
        <v>11200</v>
      </c>
      <c r="F33" s="100">
        <f t="shared" si="0"/>
        <v>6830</v>
      </c>
      <c r="G33" s="96">
        <f t="shared" si="1"/>
        <v>4935</v>
      </c>
      <c r="H33" s="95">
        <v>70</v>
      </c>
    </row>
    <row r="34" spans="1:8" ht="12.75">
      <c r="A34" s="91">
        <v>33</v>
      </c>
      <c r="B34" s="102"/>
      <c r="C34" s="109">
        <f t="shared" si="2"/>
        <v>27.4645</v>
      </c>
      <c r="D34" s="94"/>
      <c r="E34" s="95">
        <v>11200</v>
      </c>
      <c r="F34" s="100">
        <f t="shared" si="0"/>
        <v>6774</v>
      </c>
      <c r="G34" s="96">
        <f t="shared" si="1"/>
        <v>4894</v>
      </c>
      <c r="H34" s="95">
        <v>70</v>
      </c>
    </row>
    <row r="35" spans="1:8" ht="12.75">
      <c r="A35" s="91">
        <v>34</v>
      </c>
      <c r="B35" s="102"/>
      <c r="C35" s="109">
        <f t="shared" si="2"/>
        <v>27.6904</v>
      </c>
      <c r="D35" s="94"/>
      <c r="E35" s="95">
        <v>11200</v>
      </c>
      <c r="F35" s="100">
        <f t="shared" si="0"/>
        <v>6720</v>
      </c>
      <c r="G35" s="96">
        <f t="shared" si="1"/>
        <v>4854</v>
      </c>
      <c r="H35" s="95">
        <v>70</v>
      </c>
    </row>
    <row r="36" spans="1:8" ht="12.75">
      <c r="A36" s="91">
        <v>35</v>
      </c>
      <c r="B36" s="102"/>
      <c r="C36" s="109">
        <f t="shared" si="2"/>
        <v>27.9145</v>
      </c>
      <c r="D36" s="94"/>
      <c r="E36" s="95">
        <v>11200</v>
      </c>
      <c r="F36" s="100">
        <f t="shared" si="0"/>
        <v>6666</v>
      </c>
      <c r="G36" s="96">
        <f t="shared" si="1"/>
        <v>4815</v>
      </c>
      <c r="H36" s="95">
        <v>70</v>
      </c>
    </row>
    <row r="37" spans="1:8" ht="12.75">
      <c r="A37" s="91">
        <v>36</v>
      </c>
      <c r="B37" s="102"/>
      <c r="C37" s="109">
        <f t="shared" si="2"/>
        <v>28.1368</v>
      </c>
      <c r="D37" s="94"/>
      <c r="E37" s="95">
        <v>11200</v>
      </c>
      <c r="F37" s="100">
        <f t="shared" si="0"/>
        <v>6614</v>
      </c>
      <c r="G37" s="96">
        <f t="shared" si="1"/>
        <v>4777</v>
      </c>
      <c r="H37" s="95">
        <v>70</v>
      </c>
    </row>
    <row r="38" spans="1:8" ht="12.75">
      <c r="A38" s="91">
        <v>37</v>
      </c>
      <c r="B38" s="102"/>
      <c r="C38" s="109">
        <f t="shared" si="2"/>
        <v>28.357300000000002</v>
      </c>
      <c r="D38" s="94"/>
      <c r="E38" s="95">
        <v>11200</v>
      </c>
      <c r="F38" s="100">
        <f t="shared" si="0"/>
        <v>6563</v>
      </c>
      <c r="G38" s="96">
        <f t="shared" si="1"/>
        <v>4740</v>
      </c>
      <c r="H38" s="95">
        <v>70</v>
      </c>
    </row>
    <row r="39" spans="1:8" ht="12.75">
      <c r="A39" s="91">
        <v>38</v>
      </c>
      <c r="B39" s="102"/>
      <c r="C39" s="109">
        <f t="shared" si="2"/>
        <v>28.576</v>
      </c>
      <c r="D39" s="94"/>
      <c r="E39" s="95">
        <v>11200</v>
      </c>
      <c r="F39" s="100">
        <f t="shared" si="0"/>
        <v>6513</v>
      </c>
      <c r="G39" s="96">
        <f t="shared" si="1"/>
        <v>4703</v>
      </c>
      <c r="H39" s="95">
        <v>70</v>
      </c>
    </row>
    <row r="40" spans="1:8" ht="12.75">
      <c r="A40" s="91">
        <v>39</v>
      </c>
      <c r="B40" s="102"/>
      <c r="C40" s="109">
        <f t="shared" si="2"/>
        <v>28.7929</v>
      </c>
      <c r="D40" s="94"/>
      <c r="E40" s="95">
        <v>11200</v>
      </c>
      <c r="F40" s="100">
        <f t="shared" si="0"/>
        <v>6465</v>
      </c>
      <c r="G40" s="96">
        <f t="shared" si="1"/>
        <v>4668</v>
      </c>
      <c r="H40" s="95">
        <v>70</v>
      </c>
    </row>
    <row r="41" spans="1:8" ht="12.75">
      <c r="A41" s="91">
        <v>40</v>
      </c>
      <c r="B41" s="102"/>
      <c r="C41" s="109">
        <f t="shared" si="2"/>
        <v>29.008000000000003</v>
      </c>
      <c r="D41" s="94"/>
      <c r="E41" s="95">
        <v>11200</v>
      </c>
      <c r="F41" s="100">
        <f t="shared" si="0"/>
        <v>6417</v>
      </c>
      <c r="G41" s="96">
        <f t="shared" si="1"/>
        <v>4633</v>
      </c>
      <c r="H41" s="95">
        <v>70</v>
      </c>
    </row>
    <row r="42" spans="1:8" ht="12.75">
      <c r="A42" s="91">
        <v>41</v>
      </c>
      <c r="B42" s="102"/>
      <c r="C42" s="109">
        <f t="shared" si="2"/>
        <v>29.2213</v>
      </c>
      <c r="D42" s="94"/>
      <c r="E42" s="95">
        <v>11200</v>
      </c>
      <c r="F42" s="100">
        <f t="shared" si="0"/>
        <v>6371</v>
      </c>
      <c r="G42" s="96">
        <f t="shared" si="1"/>
        <v>4599</v>
      </c>
      <c r="H42" s="95">
        <v>70</v>
      </c>
    </row>
    <row r="43" spans="1:8" ht="12.75">
      <c r="A43" s="91">
        <v>42</v>
      </c>
      <c r="B43" s="102"/>
      <c r="C43" s="109">
        <f t="shared" si="2"/>
        <v>29.4328</v>
      </c>
      <c r="D43" s="94"/>
      <c r="E43" s="95">
        <v>11200</v>
      </c>
      <c r="F43" s="100">
        <f t="shared" si="0"/>
        <v>6326</v>
      </c>
      <c r="G43" s="96">
        <f t="shared" si="1"/>
        <v>4566</v>
      </c>
      <c r="H43" s="95">
        <v>70</v>
      </c>
    </row>
    <row r="44" spans="1:8" ht="12.75">
      <c r="A44" s="91">
        <v>43</v>
      </c>
      <c r="B44" s="102"/>
      <c r="C44" s="109">
        <f t="shared" si="2"/>
        <v>29.6425</v>
      </c>
      <c r="D44" s="94"/>
      <c r="E44" s="95">
        <v>11200</v>
      </c>
      <c r="F44" s="100">
        <f t="shared" si="0"/>
        <v>6282</v>
      </c>
      <c r="G44" s="96">
        <f t="shared" si="1"/>
        <v>4534</v>
      </c>
      <c r="H44" s="95">
        <v>70</v>
      </c>
    </row>
    <row r="45" spans="1:8" ht="12.75">
      <c r="A45" s="91">
        <v>44</v>
      </c>
      <c r="B45" s="102"/>
      <c r="C45" s="109">
        <f t="shared" si="2"/>
        <v>29.8504</v>
      </c>
      <c r="D45" s="94"/>
      <c r="E45" s="95">
        <v>11200</v>
      </c>
      <c r="F45" s="100">
        <f t="shared" si="0"/>
        <v>6238</v>
      </c>
      <c r="G45" s="96">
        <f t="shared" si="1"/>
        <v>4502</v>
      </c>
      <c r="H45" s="95">
        <v>70</v>
      </c>
    </row>
    <row r="46" spans="1:8" ht="12.75">
      <c r="A46" s="91">
        <v>45</v>
      </c>
      <c r="B46" s="102"/>
      <c r="C46" s="109">
        <f t="shared" si="2"/>
        <v>30.0565</v>
      </c>
      <c r="D46" s="94"/>
      <c r="E46" s="95">
        <v>11200</v>
      </c>
      <c r="F46" s="100">
        <f t="shared" si="0"/>
        <v>6196</v>
      </c>
      <c r="G46" s="96">
        <f t="shared" si="1"/>
        <v>4472</v>
      </c>
      <c r="H46" s="95">
        <v>70</v>
      </c>
    </row>
    <row r="47" spans="1:8" ht="12.75">
      <c r="A47" s="91">
        <v>46</v>
      </c>
      <c r="B47" s="102"/>
      <c r="C47" s="109">
        <f t="shared" si="2"/>
        <v>30.2608</v>
      </c>
      <c r="D47" s="94"/>
      <c r="E47" s="95">
        <v>11200</v>
      </c>
      <c r="F47" s="100">
        <f t="shared" si="0"/>
        <v>6155</v>
      </c>
      <c r="G47" s="96">
        <f t="shared" si="1"/>
        <v>4441</v>
      </c>
      <c r="H47" s="95">
        <v>70</v>
      </c>
    </row>
    <row r="48" spans="1:8" ht="12.75">
      <c r="A48" s="91">
        <v>47</v>
      </c>
      <c r="B48" s="102"/>
      <c r="C48" s="109">
        <f t="shared" si="2"/>
        <v>30.4633</v>
      </c>
      <c r="D48" s="94"/>
      <c r="E48" s="95">
        <v>11200</v>
      </c>
      <c r="F48" s="100">
        <f t="shared" si="0"/>
        <v>6114</v>
      </c>
      <c r="G48" s="96">
        <f t="shared" si="1"/>
        <v>4412</v>
      </c>
      <c r="H48" s="95">
        <v>70</v>
      </c>
    </row>
    <row r="49" spans="1:8" ht="12.75">
      <c r="A49" s="91">
        <v>48</v>
      </c>
      <c r="B49" s="102"/>
      <c r="C49" s="109">
        <f t="shared" si="2"/>
        <v>30.664</v>
      </c>
      <c r="D49" s="94"/>
      <c r="E49" s="95">
        <v>11200</v>
      </c>
      <c r="F49" s="100">
        <f t="shared" si="0"/>
        <v>6075</v>
      </c>
      <c r="G49" s="96">
        <f t="shared" si="1"/>
        <v>4383</v>
      </c>
      <c r="H49" s="95">
        <v>70</v>
      </c>
    </row>
    <row r="50" spans="1:8" ht="12.75">
      <c r="A50" s="91">
        <v>49</v>
      </c>
      <c r="B50" s="102"/>
      <c r="C50" s="109">
        <f t="shared" si="2"/>
        <v>30.862900000000003</v>
      </c>
      <c r="D50" s="94"/>
      <c r="E50" s="95">
        <v>11200</v>
      </c>
      <c r="F50" s="100">
        <f t="shared" si="0"/>
        <v>6036</v>
      </c>
      <c r="G50" s="96">
        <f t="shared" si="1"/>
        <v>4355</v>
      </c>
      <c r="H50" s="95">
        <v>70</v>
      </c>
    </row>
    <row r="51" spans="1:8" ht="12.75">
      <c r="A51" s="91">
        <v>50</v>
      </c>
      <c r="B51" s="102"/>
      <c r="C51" s="109">
        <f t="shared" si="2"/>
        <v>31.060000000000002</v>
      </c>
      <c r="D51" s="94"/>
      <c r="E51" s="95">
        <v>11200</v>
      </c>
      <c r="F51" s="100">
        <f t="shared" si="0"/>
        <v>5998</v>
      </c>
      <c r="G51" s="96">
        <f t="shared" si="1"/>
        <v>4327</v>
      </c>
      <c r="H51" s="95">
        <v>70</v>
      </c>
    </row>
    <row r="52" spans="1:8" ht="12.75">
      <c r="A52" s="91">
        <v>51</v>
      </c>
      <c r="B52" s="102"/>
      <c r="C52" s="109">
        <f t="shared" si="2"/>
        <v>31.2553</v>
      </c>
      <c r="D52" s="94"/>
      <c r="E52" s="95">
        <v>11200</v>
      </c>
      <c r="F52" s="100">
        <f t="shared" si="0"/>
        <v>5961</v>
      </c>
      <c r="G52" s="96">
        <f t="shared" si="1"/>
        <v>4300</v>
      </c>
      <c r="H52" s="95">
        <v>70</v>
      </c>
    </row>
    <row r="53" spans="1:8" ht="12.75">
      <c r="A53" s="91">
        <v>52</v>
      </c>
      <c r="B53" s="102"/>
      <c r="C53" s="109">
        <f t="shared" si="2"/>
        <v>31.4488</v>
      </c>
      <c r="D53" s="94"/>
      <c r="E53" s="95">
        <v>11200</v>
      </c>
      <c r="F53" s="100">
        <f t="shared" si="0"/>
        <v>5925</v>
      </c>
      <c r="G53" s="96">
        <f t="shared" si="1"/>
        <v>4274</v>
      </c>
      <c r="H53" s="95">
        <v>70</v>
      </c>
    </row>
    <row r="54" spans="1:8" ht="12.75">
      <c r="A54" s="91">
        <v>53</v>
      </c>
      <c r="B54" s="102"/>
      <c r="C54" s="109">
        <f t="shared" si="2"/>
        <v>31.640500000000003</v>
      </c>
      <c r="D54" s="94"/>
      <c r="E54" s="95">
        <v>11200</v>
      </c>
      <c r="F54" s="100">
        <f t="shared" si="0"/>
        <v>5889</v>
      </c>
      <c r="G54" s="96">
        <f t="shared" si="1"/>
        <v>4248</v>
      </c>
      <c r="H54" s="95">
        <v>70</v>
      </c>
    </row>
    <row r="55" spans="1:8" ht="12.75">
      <c r="A55" s="91">
        <v>54</v>
      </c>
      <c r="B55" s="102"/>
      <c r="C55" s="109">
        <f t="shared" si="2"/>
        <v>31.8304</v>
      </c>
      <c r="D55" s="94"/>
      <c r="E55" s="95">
        <v>11200</v>
      </c>
      <c r="F55" s="100">
        <f t="shared" si="0"/>
        <v>5855</v>
      </c>
      <c r="G55" s="96">
        <f t="shared" si="1"/>
        <v>4222</v>
      </c>
      <c r="H55" s="95">
        <v>70</v>
      </c>
    </row>
    <row r="56" spans="1:8" ht="12.75">
      <c r="A56" s="91">
        <v>55</v>
      </c>
      <c r="B56" s="102"/>
      <c r="C56" s="109">
        <f t="shared" si="2"/>
        <v>32.0185</v>
      </c>
      <c r="D56" s="94"/>
      <c r="E56" s="95">
        <v>11200</v>
      </c>
      <c r="F56" s="100">
        <f t="shared" si="0"/>
        <v>5821</v>
      </c>
      <c r="G56" s="96">
        <f t="shared" si="1"/>
        <v>4198</v>
      </c>
      <c r="H56" s="95">
        <v>70</v>
      </c>
    </row>
    <row r="57" spans="1:8" ht="12.75">
      <c r="A57" s="91">
        <v>56</v>
      </c>
      <c r="B57" s="102"/>
      <c r="C57" s="109">
        <f t="shared" si="2"/>
        <v>32.2048</v>
      </c>
      <c r="D57" s="94"/>
      <c r="E57" s="95">
        <v>11200</v>
      </c>
      <c r="F57" s="100">
        <f t="shared" si="0"/>
        <v>5787</v>
      </c>
      <c r="G57" s="96">
        <f t="shared" si="1"/>
        <v>4173</v>
      </c>
      <c r="H57" s="95">
        <v>70</v>
      </c>
    </row>
    <row r="58" spans="1:8" ht="12.75">
      <c r="A58" s="91">
        <v>57</v>
      </c>
      <c r="B58" s="102"/>
      <c r="C58" s="109">
        <f t="shared" si="2"/>
        <v>32.389300000000006</v>
      </c>
      <c r="D58" s="94"/>
      <c r="E58" s="95">
        <v>11200</v>
      </c>
      <c r="F58" s="100">
        <f t="shared" si="0"/>
        <v>5755</v>
      </c>
      <c r="G58" s="96">
        <f t="shared" si="1"/>
        <v>4150</v>
      </c>
      <c r="H58" s="95">
        <v>70</v>
      </c>
    </row>
    <row r="59" spans="1:8" ht="12.75">
      <c r="A59" s="91">
        <v>58</v>
      </c>
      <c r="B59" s="102"/>
      <c r="C59" s="109">
        <f t="shared" si="2"/>
        <v>32.572</v>
      </c>
      <c r="D59" s="94"/>
      <c r="E59" s="95">
        <v>11200</v>
      </c>
      <c r="F59" s="100">
        <f t="shared" si="0"/>
        <v>5723</v>
      </c>
      <c r="G59" s="96">
        <f t="shared" si="1"/>
        <v>4126</v>
      </c>
      <c r="H59" s="95">
        <v>70</v>
      </c>
    </row>
    <row r="60" spans="1:8" ht="12.75">
      <c r="A60" s="91">
        <v>59</v>
      </c>
      <c r="B60" s="102"/>
      <c r="C60" s="109">
        <f t="shared" si="2"/>
        <v>32.7529</v>
      </c>
      <c r="D60" s="94"/>
      <c r="E60" s="95">
        <v>11200</v>
      </c>
      <c r="F60" s="100">
        <f t="shared" si="0"/>
        <v>5692</v>
      </c>
      <c r="G60" s="96">
        <f t="shared" si="1"/>
        <v>4103</v>
      </c>
      <c r="H60" s="95">
        <v>70</v>
      </c>
    </row>
    <row r="61" spans="1:8" ht="12.75">
      <c r="A61" s="91">
        <v>60</v>
      </c>
      <c r="B61" s="102"/>
      <c r="C61" s="109">
        <f t="shared" si="2"/>
        <v>32.932</v>
      </c>
      <c r="D61" s="94"/>
      <c r="E61" s="95">
        <v>11200</v>
      </c>
      <c r="F61" s="100">
        <f t="shared" si="0"/>
        <v>5661</v>
      </c>
      <c r="G61" s="96">
        <f t="shared" si="1"/>
        <v>4081</v>
      </c>
      <c r="H61" s="95">
        <v>70</v>
      </c>
    </row>
    <row r="62" spans="1:8" ht="12.75">
      <c r="A62" s="91">
        <v>61</v>
      </c>
      <c r="B62" s="102"/>
      <c r="C62" s="109">
        <f t="shared" si="2"/>
        <v>33.109300000000005</v>
      </c>
      <c r="D62" s="94"/>
      <c r="E62" s="95">
        <v>11200</v>
      </c>
      <c r="F62" s="100">
        <f t="shared" si="0"/>
        <v>5631</v>
      </c>
      <c r="G62" s="96">
        <f t="shared" si="1"/>
        <v>4059</v>
      </c>
      <c r="H62" s="95">
        <v>70</v>
      </c>
    </row>
    <row r="63" spans="1:8" ht="12.75">
      <c r="A63" s="91">
        <v>62</v>
      </c>
      <c r="B63" s="102"/>
      <c r="C63" s="109">
        <f t="shared" si="2"/>
        <v>33.2848</v>
      </c>
      <c r="D63" s="94"/>
      <c r="E63" s="95">
        <v>11200</v>
      </c>
      <c r="F63" s="100">
        <f t="shared" si="0"/>
        <v>5602</v>
      </c>
      <c r="G63" s="96">
        <f t="shared" si="1"/>
        <v>4038</v>
      </c>
      <c r="H63" s="95">
        <v>70</v>
      </c>
    </row>
    <row r="64" spans="1:8" ht="12.75">
      <c r="A64" s="91">
        <v>63</v>
      </c>
      <c r="B64" s="102"/>
      <c r="C64" s="109">
        <f t="shared" si="2"/>
        <v>33.4585</v>
      </c>
      <c r="D64" s="94"/>
      <c r="E64" s="95">
        <v>11200</v>
      </c>
      <c r="F64" s="100">
        <f t="shared" si="0"/>
        <v>5573</v>
      </c>
      <c r="G64" s="96">
        <f t="shared" si="1"/>
        <v>4017</v>
      </c>
      <c r="H64" s="95">
        <v>70</v>
      </c>
    </row>
    <row r="65" spans="1:8" ht="12.75">
      <c r="A65" s="91">
        <v>64</v>
      </c>
      <c r="B65" s="102"/>
      <c r="C65" s="109">
        <f t="shared" si="2"/>
        <v>33.6304</v>
      </c>
      <c r="D65" s="94"/>
      <c r="E65" s="95">
        <v>11200</v>
      </c>
      <c r="F65" s="100">
        <f t="shared" si="0"/>
        <v>5545</v>
      </c>
      <c r="G65" s="96">
        <f t="shared" si="1"/>
        <v>3996</v>
      </c>
      <c r="H65" s="95">
        <v>70</v>
      </c>
    </row>
    <row r="66" spans="1:8" ht="12.75">
      <c r="A66" s="91">
        <v>65</v>
      </c>
      <c r="B66" s="102"/>
      <c r="C66" s="109">
        <f t="shared" si="2"/>
        <v>33.8005</v>
      </c>
      <c r="D66" s="94"/>
      <c r="E66" s="95">
        <v>11200</v>
      </c>
      <c r="F66" s="100">
        <f t="shared" si="0"/>
        <v>5517</v>
      </c>
      <c r="G66" s="96">
        <f t="shared" si="1"/>
        <v>3976</v>
      </c>
      <c r="H66" s="95">
        <v>70</v>
      </c>
    </row>
    <row r="67" spans="1:8" ht="12.75">
      <c r="A67" s="91">
        <v>66</v>
      </c>
      <c r="B67" s="102"/>
      <c r="C67" s="109">
        <f t="shared" si="2"/>
        <v>33.9688</v>
      </c>
      <c r="D67" s="94"/>
      <c r="E67" s="95">
        <v>11200</v>
      </c>
      <c r="F67" s="100">
        <f t="shared" si="0"/>
        <v>5491</v>
      </c>
      <c r="G67" s="96">
        <f t="shared" si="1"/>
        <v>3957</v>
      </c>
      <c r="H67" s="95">
        <v>70</v>
      </c>
    </row>
    <row r="68" spans="1:8" ht="12.75">
      <c r="A68" s="91">
        <v>67</v>
      </c>
      <c r="B68" s="102"/>
      <c r="C68" s="109">
        <f t="shared" si="2"/>
        <v>34.1353</v>
      </c>
      <c r="D68" s="94"/>
      <c r="E68" s="95">
        <v>11200</v>
      </c>
      <c r="F68" s="100">
        <f t="shared" si="0"/>
        <v>5464</v>
      </c>
      <c r="G68" s="96">
        <f t="shared" si="1"/>
        <v>3937</v>
      </c>
      <c r="H68" s="95">
        <v>70</v>
      </c>
    </row>
    <row r="69" spans="1:8" ht="12.75">
      <c r="A69" s="91">
        <v>68</v>
      </c>
      <c r="B69" s="102"/>
      <c r="C69" s="109">
        <f t="shared" si="2"/>
        <v>34.3</v>
      </c>
      <c r="D69" s="94"/>
      <c r="E69" s="95">
        <v>11200</v>
      </c>
      <c r="F69" s="100">
        <f t="shared" si="0"/>
        <v>5438</v>
      </c>
      <c r="G69" s="96">
        <f t="shared" si="1"/>
        <v>3918</v>
      </c>
      <c r="H69" s="95">
        <v>70</v>
      </c>
    </row>
    <row r="70" spans="1:8" ht="12.75">
      <c r="A70" s="91">
        <v>69</v>
      </c>
      <c r="B70" s="102"/>
      <c r="C70" s="109">
        <f t="shared" si="2"/>
        <v>34.462900000000005</v>
      </c>
      <c r="D70" s="94"/>
      <c r="E70" s="95">
        <v>11200</v>
      </c>
      <c r="F70" s="100">
        <f t="shared" si="0"/>
        <v>5413</v>
      </c>
      <c r="G70" s="96">
        <f t="shared" si="1"/>
        <v>3900</v>
      </c>
      <c r="H70" s="95">
        <v>70</v>
      </c>
    </row>
    <row r="71" spans="1:8" ht="12.75">
      <c r="A71" s="91">
        <v>70</v>
      </c>
      <c r="B71" s="102"/>
      <c r="C71" s="109">
        <f t="shared" si="2"/>
        <v>34.623999999999995</v>
      </c>
      <c r="D71" s="94"/>
      <c r="E71" s="95">
        <v>11200</v>
      </c>
      <c r="F71" s="100">
        <f t="shared" si="0"/>
        <v>5388</v>
      </c>
      <c r="G71" s="96">
        <f t="shared" si="1"/>
        <v>3882</v>
      </c>
      <c r="H71" s="95">
        <v>70</v>
      </c>
    </row>
    <row r="72" spans="1:8" ht="12.75">
      <c r="A72" s="91">
        <v>71</v>
      </c>
      <c r="B72" s="102"/>
      <c r="C72" s="109">
        <f t="shared" si="2"/>
        <v>34.7833</v>
      </c>
      <c r="D72" s="94"/>
      <c r="E72" s="95">
        <v>11200</v>
      </c>
      <c r="F72" s="100">
        <f t="shared" si="0"/>
        <v>5364</v>
      </c>
      <c r="G72" s="96">
        <f t="shared" si="1"/>
        <v>3864</v>
      </c>
      <c r="H72" s="95">
        <v>70</v>
      </c>
    </row>
    <row r="73" spans="1:8" ht="12.75">
      <c r="A73" s="91">
        <v>72</v>
      </c>
      <c r="B73" s="102"/>
      <c r="C73" s="109">
        <f t="shared" si="2"/>
        <v>34.9408</v>
      </c>
      <c r="D73" s="94"/>
      <c r="E73" s="95">
        <v>11200</v>
      </c>
      <c r="F73" s="100">
        <f t="shared" si="0"/>
        <v>5340</v>
      </c>
      <c r="G73" s="96">
        <f t="shared" si="1"/>
        <v>3847</v>
      </c>
      <c r="H73" s="95">
        <v>70</v>
      </c>
    </row>
    <row r="74" spans="1:8" ht="12.75">
      <c r="A74" s="91">
        <v>73</v>
      </c>
      <c r="B74" s="102"/>
      <c r="C74" s="109">
        <f t="shared" si="2"/>
        <v>35.096500000000006</v>
      </c>
      <c r="D74" s="94"/>
      <c r="E74" s="95">
        <v>11200</v>
      </c>
      <c r="F74" s="100">
        <f t="shared" si="0"/>
        <v>5316</v>
      </c>
      <c r="G74" s="96">
        <f t="shared" si="1"/>
        <v>3829</v>
      </c>
      <c r="H74" s="95">
        <v>70</v>
      </c>
    </row>
    <row r="75" spans="1:8" ht="12.75">
      <c r="A75" s="91">
        <v>74</v>
      </c>
      <c r="B75" s="102"/>
      <c r="C75" s="109">
        <f t="shared" si="2"/>
        <v>35.2504</v>
      </c>
      <c r="D75" s="94"/>
      <c r="E75" s="95">
        <v>11200</v>
      </c>
      <c r="F75" s="100">
        <f t="shared" si="0"/>
        <v>5293</v>
      </c>
      <c r="G75" s="96">
        <f t="shared" si="1"/>
        <v>3813</v>
      </c>
      <c r="H75" s="95">
        <v>70</v>
      </c>
    </row>
    <row r="76" spans="1:8" ht="12.75">
      <c r="A76" s="91">
        <v>75</v>
      </c>
      <c r="B76" s="102"/>
      <c r="C76" s="109">
        <f t="shared" si="2"/>
        <v>35.4025</v>
      </c>
      <c r="D76" s="94"/>
      <c r="E76" s="95">
        <v>11200</v>
      </c>
      <c r="F76" s="100">
        <f t="shared" si="0"/>
        <v>5271</v>
      </c>
      <c r="G76" s="96">
        <f t="shared" si="1"/>
        <v>3796</v>
      </c>
      <c r="H76" s="95">
        <v>70</v>
      </c>
    </row>
    <row r="77" spans="1:8" ht="12.75">
      <c r="A77" s="91">
        <v>76</v>
      </c>
      <c r="B77" s="102"/>
      <c r="C77" s="109">
        <f t="shared" si="2"/>
        <v>35.552800000000005</v>
      </c>
      <c r="D77" s="94"/>
      <c r="E77" s="95">
        <v>11200</v>
      </c>
      <c r="F77" s="100">
        <f aca="true" t="shared" si="3" ref="F77:F140">ROUND(12*1.37*(1/C77*E77)+H77,0)</f>
        <v>5249</v>
      </c>
      <c r="G77" s="96">
        <f aca="true" t="shared" si="4" ref="G77:G140">ROUND(12*(1/C77*E77),0)</f>
        <v>3780</v>
      </c>
      <c r="H77" s="95">
        <v>70</v>
      </c>
    </row>
    <row r="78" spans="1:8" ht="12.75">
      <c r="A78" s="91">
        <v>77</v>
      </c>
      <c r="B78" s="102"/>
      <c r="C78" s="109">
        <f aca="true" t="shared" si="5" ref="C78:C141">-0.0009*POWER(A78,2)+0.2862*A78+19</f>
        <v>35.7013</v>
      </c>
      <c r="D78" s="94"/>
      <c r="E78" s="95">
        <v>11200</v>
      </c>
      <c r="F78" s="100">
        <f t="shared" si="3"/>
        <v>5227</v>
      </c>
      <c r="G78" s="96">
        <f t="shared" si="4"/>
        <v>3765</v>
      </c>
      <c r="H78" s="95">
        <v>70</v>
      </c>
    </row>
    <row r="79" spans="1:8" ht="12.75">
      <c r="A79" s="91">
        <v>78</v>
      </c>
      <c r="B79" s="102"/>
      <c r="C79" s="109">
        <f t="shared" si="5"/>
        <v>35.848</v>
      </c>
      <c r="D79" s="94"/>
      <c r="E79" s="95">
        <v>11200</v>
      </c>
      <c r="F79" s="100">
        <f t="shared" si="3"/>
        <v>5206</v>
      </c>
      <c r="G79" s="96">
        <f t="shared" si="4"/>
        <v>3749</v>
      </c>
      <c r="H79" s="95">
        <v>70</v>
      </c>
    </row>
    <row r="80" spans="1:8" ht="12.75">
      <c r="A80" s="91">
        <v>79</v>
      </c>
      <c r="B80" s="102"/>
      <c r="C80" s="109">
        <f t="shared" si="5"/>
        <v>35.9929</v>
      </c>
      <c r="D80" s="94"/>
      <c r="E80" s="95">
        <v>11200</v>
      </c>
      <c r="F80" s="100">
        <f t="shared" si="3"/>
        <v>5186</v>
      </c>
      <c r="G80" s="96">
        <f t="shared" si="4"/>
        <v>3734</v>
      </c>
      <c r="H80" s="95">
        <v>70</v>
      </c>
    </row>
    <row r="81" spans="1:8" ht="12.75">
      <c r="A81" s="91">
        <v>80</v>
      </c>
      <c r="B81" s="102"/>
      <c r="C81" s="109">
        <f t="shared" si="5"/>
        <v>36.136</v>
      </c>
      <c r="D81" s="94"/>
      <c r="E81" s="95">
        <v>11200</v>
      </c>
      <c r="F81" s="100">
        <f t="shared" si="3"/>
        <v>5165</v>
      </c>
      <c r="G81" s="96">
        <f t="shared" si="4"/>
        <v>3719</v>
      </c>
      <c r="H81" s="95">
        <v>70</v>
      </c>
    </row>
    <row r="82" spans="1:8" ht="12.75">
      <c r="A82" s="91">
        <v>81</v>
      </c>
      <c r="B82" s="102"/>
      <c r="C82" s="109">
        <f t="shared" si="5"/>
        <v>36.277300000000004</v>
      </c>
      <c r="D82" s="94"/>
      <c r="E82" s="95">
        <v>11200</v>
      </c>
      <c r="F82" s="100">
        <f t="shared" si="3"/>
        <v>5146</v>
      </c>
      <c r="G82" s="96">
        <f t="shared" si="4"/>
        <v>3705</v>
      </c>
      <c r="H82" s="95">
        <v>70</v>
      </c>
    </row>
    <row r="83" spans="1:8" ht="12.75">
      <c r="A83" s="91">
        <v>82</v>
      </c>
      <c r="B83" s="102"/>
      <c r="C83" s="109">
        <f t="shared" si="5"/>
        <v>36.4168</v>
      </c>
      <c r="D83" s="94"/>
      <c r="E83" s="95">
        <v>11200</v>
      </c>
      <c r="F83" s="100">
        <f t="shared" si="3"/>
        <v>5126</v>
      </c>
      <c r="G83" s="96">
        <f t="shared" si="4"/>
        <v>3691</v>
      </c>
      <c r="H83" s="95">
        <v>70</v>
      </c>
    </row>
    <row r="84" spans="1:8" ht="12.75">
      <c r="A84" s="91">
        <v>83</v>
      </c>
      <c r="B84" s="102"/>
      <c r="C84" s="109">
        <f t="shared" si="5"/>
        <v>36.554500000000004</v>
      </c>
      <c r="D84" s="94"/>
      <c r="E84" s="95">
        <v>11200</v>
      </c>
      <c r="F84" s="100">
        <f t="shared" si="3"/>
        <v>5107</v>
      </c>
      <c r="G84" s="96">
        <f t="shared" si="4"/>
        <v>3677</v>
      </c>
      <c r="H84" s="95">
        <v>70</v>
      </c>
    </row>
    <row r="85" spans="1:8" ht="12.75">
      <c r="A85" s="91">
        <v>84</v>
      </c>
      <c r="B85" s="102"/>
      <c r="C85" s="109">
        <f t="shared" si="5"/>
        <v>36.6904</v>
      </c>
      <c r="D85" s="94"/>
      <c r="E85" s="95">
        <v>11200</v>
      </c>
      <c r="F85" s="100">
        <f t="shared" si="3"/>
        <v>5088</v>
      </c>
      <c r="G85" s="96">
        <f t="shared" si="4"/>
        <v>3663</v>
      </c>
      <c r="H85" s="95">
        <v>70</v>
      </c>
    </row>
    <row r="86" spans="1:8" ht="12.75">
      <c r="A86" s="91">
        <v>85</v>
      </c>
      <c r="B86" s="102"/>
      <c r="C86" s="109">
        <f t="shared" si="5"/>
        <v>36.8245</v>
      </c>
      <c r="D86" s="94"/>
      <c r="E86" s="95">
        <v>11200</v>
      </c>
      <c r="F86" s="100">
        <f t="shared" si="3"/>
        <v>5070</v>
      </c>
      <c r="G86" s="96">
        <f t="shared" si="4"/>
        <v>3650</v>
      </c>
      <c r="H86" s="95">
        <v>70</v>
      </c>
    </row>
    <row r="87" spans="1:8" ht="12.75">
      <c r="A87" s="91">
        <v>86</v>
      </c>
      <c r="B87" s="102"/>
      <c r="C87" s="109">
        <f t="shared" si="5"/>
        <v>36.9568</v>
      </c>
      <c r="D87" s="94"/>
      <c r="E87" s="95">
        <v>11200</v>
      </c>
      <c r="F87" s="100">
        <f t="shared" si="3"/>
        <v>5052</v>
      </c>
      <c r="G87" s="96">
        <f t="shared" si="4"/>
        <v>3637</v>
      </c>
      <c r="H87" s="95">
        <v>70</v>
      </c>
    </row>
    <row r="88" spans="1:8" ht="12.75">
      <c r="A88" s="91">
        <v>87</v>
      </c>
      <c r="B88" s="102"/>
      <c r="C88" s="109">
        <f t="shared" si="5"/>
        <v>37.0873</v>
      </c>
      <c r="D88" s="94"/>
      <c r="E88" s="95">
        <v>11200</v>
      </c>
      <c r="F88" s="100">
        <f t="shared" si="3"/>
        <v>5035</v>
      </c>
      <c r="G88" s="96">
        <f t="shared" si="4"/>
        <v>3624</v>
      </c>
      <c r="H88" s="95">
        <v>70</v>
      </c>
    </row>
    <row r="89" spans="1:8" ht="12.75">
      <c r="A89" s="91">
        <v>88</v>
      </c>
      <c r="B89" s="102"/>
      <c r="C89" s="109">
        <f t="shared" si="5"/>
        <v>37.216</v>
      </c>
      <c r="D89" s="94"/>
      <c r="E89" s="95">
        <v>11200</v>
      </c>
      <c r="F89" s="100">
        <f t="shared" si="3"/>
        <v>5018</v>
      </c>
      <c r="G89" s="96">
        <f t="shared" si="4"/>
        <v>3611</v>
      </c>
      <c r="H89" s="95">
        <v>70</v>
      </c>
    </row>
    <row r="90" spans="1:8" ht="12.75">
      <c r="A90" s="91">
        <v>89</v>
      </c>
      <c r="B90" s="102"/>
      <c r="C90" s="109">
        <f t="shared" si="5"/>
        <v>37.3429</v>
      </c>
      <c r="D90" s="94"/>
      <c r="E90" s="95">
        <v>11200</v>
      </c>
      <c r="F90" s="100">
        <f t="shared" si="3"/>
        <v>5001</v>
      </c>
      <c r="G90" s="96">
        <f t="shared" si="4"/>
        <v>3599</v>
      </c>
      <c r="H90" s="95">
        <v>70</v>
      </c>
    </row>
    <row r="91" spans="1:8" ht="12.75">
      <c r="A91" s="91">
        <v>90</v>
      </c>
      <c r="B91" s="102"/>
      <c r="C91" s="109">
        <f t="shared" si="5"/>
        <v>37.468</v>
      </c>
      <c r="D91" s="94"/>
      <c r="E91" s="95">
        <v>11200</v>
      </c>
      <c r="F91" s="100">
        <f t="shared" si="3"/>
        <v>4984</v>
      </c>
      <c r="G91" s="96">
        <f t="shared" si="4"/>
        <v>3587</v>
      </c>
      <c r="H91" s="95">
        <v>70</v>
      </c>
    </row>
    <row r="92" spans="1:8" ht="12.75">
      <c r="A92" s="91">
        <v>91</v>
      </c>
      <c r="B92" s="102"/>
      <c r="C92" s="109">
        <f t="shared" si="5"/>
        <v>37.591300000000004</v>
      </c>
      <c r="D92" s="94"/>
      <c r="E92" s="95">
        <v>11200</v>
      </c>
      <c r="F92" s="100">
        <f t="shared" si="3"/>
        <v>4968</v>
      </c>
      <c r="G92" s="96">
        <f t="shared" si="4"/>
        <v>3575</v>
      </c>
      <c r="H92" s="95">
        <v>70</v>
      </c>
    </row>
    <row r="93" spans="1:8" ht="12.75">
      <c r="A93" s="91">
        <v>92</v>
      </c>
      <c r="B93" s="102"/>
      <c r="C93" s="109">
        <f t="shared" si="5"/>
        <v>37.7128</v>
      </c>
      <c r="D93" s="94"/>
      <c r="E93" s="95">
        <v>11200</v>
      </c>
      <c r="F93" s="100">
        <f t="shared" si="3"/>
        <v>4952</v>
      </c>
      <c r="G93" s="96">
        <f t="shared" si="4"/>
        <v>3564</v>
      </c>
      <c r="H93" s="95">
        <v>70</v>
      </c>
    </row>
    <row r="94" spans="1:8" ht="12.75">
      <c r="A94" s="91">
        <v>93</v>
      </c>
      <c r="B94" s="102"/>
      <c r="C94" s="109">
        <f t="shared" si="5"/>
        <v>37.8325</v>
      </c>
      <c r="D94" s="94"/>
      <c r="E94" s="95">
        <v>11200</v>
      </c>
      <c r="F94" s="100">
        <f t="shared" si="3"/>
        <v>4937</v>
      </c>
      <c r="G94" s="96">
        <f t="shared" si="4"/>
        <v>3553</v>
      </c>
      <c r="H94" s="95">
        <v>70</v>
      </c>
    </row>
    <row r="95" spans="1:8" ht="12.75">
      <c r="A95" s="91">
        <v>94</v>
      </c>
      <c r="B95" s="102"/>
      <c r="C95" s="109">
        <f t="shared" si="5"/>
        <v>37.9504</v>
      </c>
      <c r="D95" s="94"/>
      <c r="E95" s="95">
        <v>11200</v>
      </c>
      <c r="F95" s="100">
        <f t="shared" si="3"/>
        <v>4922</v>
      </c>
      <c r="G95" s="96">
        <f t="shared" si="4"/>
        <v>3541</v>
      </c>
      <c r="H95" s="95">
        <v>70</v>
      </c>
    </row>
    <row r="96" spans="1:8" ht="12.75">
      <c r="A96" s="91">
        <v>95</v>
      </c>
      <c r="B96" s="102"/>
      <c r="C96" s="109">
        <f t="shared" si="5"/>
        <v>38.0665</v>
      </c>
      <c r="D96" s="94"/>
      <c r="E96" s="95">
        <v>11200</v>
      </c>
      <c r="F96" s="100">
        <f t="shared" si="3"/>
        <v>4907</v>
      </c>
      <c r="G96" s="96">
        <f t="shared" si="4"/>
        <v>3531</v>
      </c>
      <c r="H96" s="95">
        <v>70</v>
      </c>
    </row>
    <row r="97" spans="1:8" ht="12.75">
      <c r="A97" s="91">
        <v>96</v>
      </c>
      <c r="B97" s="102"/>
      <c r="C97" s="109">
        <f t="shared" si="5"/>
        <v>38.180800000000005</v>
      </c>
      <c r="D97" s="94"/>
      <c r="E97" s="95">
        <v>11200</v>
      </c>
      <c r="F97" s="100">
        <f t="shared" si="3"/>
        <v>4893</v>
      </c>
      <c r="G97" s="96">
        <f t="shared" si="4"/>
        <v>3520</v>
      </c>
      <c r="H97" s="95">
        <v>70</v>
      </c>
    </row>
    <row r="98" spans="1:8" ht="12.75">
      <c r="A98" s="91">
        <v>97</v>
      </c>
      <c r="B98" s="102"/>
      <c r="C98" s="109">
        <f t="shared" si="5"/>
        <v>38.2933</v>
      </c>
      <c r="D98" s="94"/>
      <c r="E98" s="95">
        <v>11200</v>
      </c>
      <c r="F98" s="100">
        <f t="shared" si="3"/>
        <v>4878</v>
      </c>
      <c r="G98" s="96">
        <f t="shared" si="4"/>
        <v>3510</v>
      </c>
      <c r="H98" s="95">
        <v>70</v>
      </c>
    </row>
    <row r="99" spans="1:8" ht="12.75">
      <c r="A99" s="91">
        <v>98</v>
      </c>
      <c r="B99" s="102"/>
      <c r="C99" s="109">
        <f t="shared" si="5"/>
        <v>38.404</v>
      </c>
      <c r="D99" s="94"/>
      <c r="E99" s="95">
        <v>11200</v>
      </c>
      <c r="F99" s="100">
        <f t="shared" si="3"/>
        <v>4865</v>
      </c>
      <c r="G99" s="96">
        <f t="shared" si="4"/>
        <v>3500</v>
      </c>
      <c r="H99" s="95">
        <v>70</v>
      </c>
    </row>
    <row r="100" spans="1:8" ht="12.75">
      <c r="A100" s="91">
        <v>99</v>
      </c>
      <c r="B100" s="102"/>
      <c r="C100" s="109">
        <f t="shared" si="5"/>
        <v>38.5129</v>
      </c>
      <c r="D100" s="94"/>
      <c r="E100" s="95">
        <v>11200</v>
      </c>
      <c r="F100" s="100">
        <f t="shared" si="3"/>
        <v>4851</v>
      </c>
      <c r="G100" s="96">
        <f t="shared" si="4"/>
        <v>3490</v>
      </c>
      <c r="H100" s="95">
        <v>70</v>
      </c>
    </row>
    <row r="101" spans="1:8" ht="12.75">
      <c r="A101" s="91">
        <v>100</v>
      </c>
      <c r="B101" s="102"/>
      <c r="C101" s="109">
        <f t="shared" si="5"/>
        <v>38.620000000000005</v>
      </c>
      <c r="D101" s="94"/>
      <c r="E101" s="95">
        <v>11200</v>
      </c>
      <c r="F101" s="100">
        <f t="shared" si="3"/>
        <v>4838</v>
      </c>
      <c r="G101" s="96">
        <f t="shared" si="4"/>
        <v>3480</v>
      </c>
      <c r="H101" s="95">
        <v>70</v>
      </c>
    </row>
    <row r="102" spans="1:8" ht="12.75">
      <c r="A102" s="91">
        <v>101</v>
      </c>
      <c r="B102" s="102"/>
      <c r="C102" s="109">
        <f t="shared" si="5"/>
        <v>38.725300000000004</v>
      </c>
      <c r="D102" s="94"/>
      <c r="E102" s="95">
        <v>11200</v>
      </c>
      <c r="F102" s="100">
        <f t="shared" si="3"/>
        <v>4825</v>
      </c>
      <c r="G102" s="96">
        <f t="shared" si="4"/>
        <v>3471</v>
      </c>
      <c r="H102" s="95">
        <v>70</v>
      </c>
    </row>
    <row r="103" spans="1:8" ht="12.75">
      <c r="A103" s="91">
        <v>102</v>
      </c>
      <c r="B103" s="102"/>
      <c r="C103" s="109">
        <f t="shared" si="5"/>
        <v>38.8288</v>
      </c>
      <c r="D103" s="94"/>
      <c r="E103" s="95">
        <v>11200</v>
      </c>
      <c r="F103" s="100">
        <f t="shared" si="3"/>
        <v>4812</v>
      </c>
      <c r="G103" s="96">
        <f t="shared" si="4"/>
        <v>3461</v>
      </c>
      <c r="H103" s="95">
        <v>70</v>
      </c>
    </row>
    <row r="104" spans="1:8" ht="12.75">
      <c r="A104" s="91">
        <v>103</v>
      </c>
      <c r="B104" s="102"/>
      <c r="C104" s="109">
        <f t="shared" si="5"/>
        <v>38.9305</v>
      </c>
      <c r="D104" s="94"/>
      <c r="E104" s="95">
        <v>11200</v>
      </c>
      <c r="F104" s="100">
        <f t="shared" si="3"/>
        <v>4800</v>
      </c>
      <c r="G104" s="96">
        <f t="shared" si="4"/>
        <v>3452</v>
      </c>
      <c r="H104" s="95">
        <v>70</v>
      </c>
    </row>
    <row r="105" spans="1:8" ht="12.75">
      <c r="A105" s="91">
        <v>104</v>
      </c>
      <c r="B105" s="102"/>
      <c r="C105" s="109">
        <f t="shared" si="5"/>
        <v>39.0304</v>
      </c>
      <c r="D105" s="94"/>
      <c r="E105" s="95">
        <v>11200</v>
      </c>
      <c r="F105" s="100">
        <f t="shared" si="3"/>
        <v>4788</v>
      </c>
      <c r="G105" s="96">
        <f t="shared" si="4"/>
        <v>3443</v>
      </c>
      <c r="H105" s="95">
        <v>70</v>
      </c>
    </row>
    <row r="106" spans="1:8" ht="12.75">
      <c r="A106" s="91">
        <v>105</v>
      </c>
      <c r="B106" s="102"/>
      <c r="C106" s="109">
        <f t="shared" si="5"/>
        <v>39.1285</v>
      </c>
      <c r="D106" s="94"/>
      <c r="E106" s="95">
        <v>11200</v>
      </c>
      <c r="F106" s="100">
        <f t="shared" si="3"/>
        <v>4776</v>
      </c>
      <c r="G106" s="96">
        <f t="shared" si="4"/>
        <v>3435</v>
      </c>
      <c r="H106" s="95">
        <v>70</v>
      </c>
    </row>
    <row r="107" spans="1:8" ht="12.75">
      <c r="A107" s="91">
        <v>106</v>
      </c>
      <c r="B107" s="102"/>
      <c r="C107" s="109">
        <f t="shared" si="5"/>
        <v>39.2248</v>
      </c>
      <c r="D107" s="94"/>
      <c r="E107" s="95">
        <v>11200</v>
      </c>
      <c r="F107" s="100">
        <f t="shared" si="3"/>
        <v>4764</v>
      </c>
      <c r="G107" s="96">
        <f t="shared" si="4"/>
        <v>3426</v>
      </c>
      <c r="H107" s="95">
        <v>70</v>
      </c>
    </row>
    <row r="108" spans="1:8" ht="12.75">
      <c r="A108" s="91">
        <v>107</v>
      </c>
      <c r="B108" s="102"/>
      <c r="C108" s="109">
        <f t="shared" si="5"/>
        <v>39.3193</v>
      </c>
      <c r="D108" s="94"/>
      <c r="E108" s="95">
        <v>11200</v>
      </c>
      <c r="F108" s="100">
        <f t="shared" si="3"/>
        <v>4753</v>
      </c>
      <c r="G108" s="96">
        <f t="shared" si="4"/>
        <v>3418</v>
      </c>
      <c r="H108" s="95">
        <v>70</v>
      </c>
    </row>
    <row r="109" spans="1:8" ht="12.75">
      <c r="A109" s="91">
        <v>108</v>
      </c>
      <c r="B109" s="102"/>
      <c r="C109" s="109">
        <f t="shared" si="5"/>
        <v>39.412</v>
      </c>
      <c r="D109" s="94"/>
      <c r="E109" s="95">
        <v>11200</v>
      </c>
      <c r="F109" s="100">
        <f t="shared" si="3"/>
        <v>4742</v>
      </c>
      <c r="G109" s="96">
        <f t="shared" si="4"/>
        <v>3410</v>
      </c>
      <c r="H109" s="95">
        <v>70</v>
      </c>
    </row>
    <row r="110" spans="1:8" ht="12.75">
      <c r="A110" s="91">
        <v>109</v>
      </c>
      <c r="B110" s="102"/>
      <c r="C110" s="109">
        <f t="shared" si="5"/>
        <v>39.502900000000004</v>
      </c>
      <c r="D110" s="94"/>
      <c r="E110" s="95">
        <v>11200</v>
      </c>
      <c r="F110" s="100">
        <f t="shared" si="3"/>
        <v>4731</v>
      </c>
      <c r="G110" s="96">
        <f t="shared" si="4"/>
        <v>3402</v>
      </c>
      <c r="H110" s="95">
        <v>70</v>
      </c>
    </row>
    <row r="111" spans="1:8" ht="12.75">
      <c r="A111" s="91">
        <v>110</v>
      </c>
      <c r="B111" s="102"/>
      <c r="C111" s="109">
        <f t="shared" si="5"/>
        <v>39.592</v>
      </c>
      <c r="D111" s="94"/>
      <c r="E111" s="95">
        <v>11200</v>
      </c>
      <c r="F111" s="100">
        <f t="shared" si="3"/>
        <v>4721</v>
      </c>
      <c r="G111" s="96">
        <f t="shared" si="4"/>
        <v>3395</v>
      </c>
      <c r="H111" s="95">
        <v>70</v>
      </c>
    </row>
    <row r="112" spans="1:8" ht="12.75">
      <c r="A112" s="91">
        <v>111</v>
      </c>
      <c r="B112" s="102"/>
      <c r="C112" s="109">
        <f t="shared" si="5"/>
        <v>39.6793</v>
      </c>
      <c r="D112" s="94"/>
      <c r="E112" s="95">
        <v>11200</v>
      </c>
      <c r="F112" s="100">
        <f t="shared" si="3"/>
        <v>4710</v>
      </c>
      <c r="G112" s="96">
        <f t="shared" si="4"/>
        <v>3387</v>
      </c>
      <c r="H112" s="95">
        <v>70</v>
      </c>
    </row>
    <row r="113" spans="1:8" ht="12.75">
      <c r="A113" s="91">
        <v>112</v>
      </c>
      <c r="B113" s="102"/>
      <c r="C113" s="109">
        <f t="shared" si="5"/>
        <v>39.7648</v>
      </c>
      <c r="D113" s="94"/>
      <c r="E113" s="95">
        <v>11200</v>
      </c>
      <c r="F113" s="100">
        <f t="shared" si="3"/>
        <v>4700</v>
      </c>
      <c r="G113" s="96">
        <f t="shared" si="4"/>
        <v>3380</v>
      </c>
      <c r="H113" s="95">
        <v>70</v>
      </c>
    </row>
    <row r="114" spans="1:8" ht="12.75">
      <c r="A114" s="91">
        <v>113</v>
      </c>
      <c r="B114" s="102"/>
      <c r="C114" s="109">
        <f t="shared" si="5"/>
        <v>39.8485</v>
      </c>
      <c r="D114" s="94"/>
      <c r="E114" s="95">
        <v>11200</v>
      </c>
      <c r="F114" s="100">
        <f t="shared" si="3"/>
        <v>4691</v>
      </c>
      <c r="G114" s="96">
        <f t="shared" si="4"/>
        <v>3373</v>
      </c>
      <c r="H114" s="95">
        <v>70</v>
      </c>
    </row>
    <row r="115" spans="1:8" ht="12.75">
      <c r="A115" s="91">
        <v>114</v>
      </c>
      <c r="B115" s="102"/>
      <c r="C115" s="109">
        <f t="shared" si="5"/>
        <v>39.930400000000006</v>
      </c>
      <c r="D115" s="94"/>
      <c r="E115" s="95">
        <v>11200</v>
      </c>
      <c r="F115" s="100">
        <f t="shared" si="3"/>
        <v>4681</v>
      </c>
      <c r="G115" s="96">
        <f t="shared" si="4"/>
        <v>3366</v>
      </c>
      <c r="H115" s="95">
        <v>70</v>
      </c>
    </row>
    <row r="116" spans="1:8" ht="12.75">
      <c r="A116" s="91">
        <v>115</v>
      </c>
      <c r="B116" s="102"/>
      <c r="C116" s="109">
        <f t="shared" si="5"/>
        <v>40.01050000000001</v>
      </c>
      <c r="D116" s="94"/>
      <c r="E116" s="95">
        <v>11200</v>
      </c>
      <c r="F116" s="100">
        <f t="shared" si="3"/>
        <v>4672</v>
      </c>
      <c r="G116" s="96">
        <f t="shared" si="4"/>
        <v>3359</v>
      </c>
      <c r="H116" s="95">
        <v>70</v>
      </c>
    </row>
    <row r="117" spans="1:8" ht="12.75">
      <c r="A117" s="91">
        <v>116</v>
      </c>
      <c r="B117" s="102"/>
      <c r="C117" s="109">
        <f t="shared" si="5"/>
        <v>40.088800000000006</v>
      </c>
      <c r="D117" s="94"/>
      <c r="E117" s="95">
        <v>11200</v>
      </c>
      <c r="F117" s="100">
        <f t="shared" si="3"/>
        <v>4663</v>
      </c>
      <c r="G117" s="96">
        <f t="shared" si="4"/>
        <v>3353</v>
      </c>
      <c r="H117" s="95">
        <v>70</v>
      </c>
    </row>
    <row r="118" spans="1:8" ht="12.75">
      <c r="A118" s="91">
        <v>117</v>
      </c>
      <c r="B118" s="102"/>
      <c r="C118" s="109">
        <f t="shared" si="5"/>
        <v>40.1653</v>
      </c>
      <c r="D118" s="94"/>
      <c r="E118" s="95">
        <v>11200</v>
      </c>
      <c r="F118" s="100">
        <f t="shared" si="3"/>
        <v>4654</v>
      </c>
      <c r="G118" s="96">
        <f t="shared" si="4"/>
        <v>3346</v>
      </c>
      <c r="H118" s="95">
        <v>70</v>
      </c>
    </row>
    <row r="119" spans="1:8" ht="12.75">
      <c r="A119" s="91">
        <v>118</v>
      </c>
      <c r="B119" s="102"/>
      <c r="C119" s="109">
        <f t="shared" si="5"/>
        <v>40.24</v>
      </c>
      <c r="D119" s="94"/>
      <c r="E119" s="95">
        <v>11200</v>
      </c>
      <c r="F119" s="100">
        <f t="shared" si="3"/>
        <v>4646</v>
      </c>
      <c r="G119" s="96">
        <f t="shared" si="4"/>
        <v>3340</v>
      </c>
      <c r="H119" s="95">
        <v>70</v>
      </c>
    </row>
    <row r="120" spans="1:8" ht="12.75">
      <c r="A120" s="91">
        <v>119</v>
      </c>
      <c r="B120" s="102"/>
      <c r="C120" s="109">
        <f t="shared" si="5"/>
        <v>40.3129</v>
      </c>
      <c r="D120" s="94"/>
      <c r="E120" s="95">
        <v>11200</v>
      </c>
      <c r="F120" s="100">
        <f t="shared" si="3"/>
        <v>4637</v>
      </c>
      <c r="G120" s="96">
        <f t="shared" si="4"/>
        <v>3334</v>
      </c>
      <c r="H120" s="95">
        <v>70</v>
      </c>
    </row>
    <row r="121" spans="1:8" ht="12.75">
      <c r="A121" s="91">
        <v>120</v>
      </c>
      <c r="B121" s="102"/>
      <c r="C121" s="109">
        <f t="shared" si="5"/>
        <v>40.384</v>
      </c>
      <c r="D121" s="94"/>
      <c r="E121" s="95">
        <v>11200</v>
      </c>
      <c r="F121" s="100">
        <f t="shared" si="3"/>
        <v>4629</v>
      </c>
      <c r="G121" s="96">
        <f t="shared" si="4"/>
        <v>3328</v>
      </c>
      <c r="H121" s="95">
        <v>70</v>
      </c>
    </row>
    <row r="122" spans="1:8" ht="12.75">
      <c r="A122" s="91">
        <v>121</v>
      </c>
      <c r="B122" s="102"/>
      <c r="C122" s="109">
        <f t="shared" si="5"/>
        <v>40.4533</v>
      </c>
      <c r="D122" s="94"/>
      <c r="E122" s="95">
        <v>11200</v>
      </c>
      <c r="F122" s="100">
        <f t="shared" si="3"/>
        <v>4622</v>
      </c>
      <c r="G122" s="96">
        <f t="shared" si="4"/>
        <v>3322</v>
      </c>
      <c r="H122" s="95">
        <v>70</v>
      </c>
    </row>
    <row r="123" spans="1:8" ht="12.75">
      <c r="A123" s="91">
        <v>122</v>
      </c>
      <c r="B123" s="102"/>
      <c r="C123" s="109">
        <f t="shared" si="5"/>
        <v>40.5208</v>
      </c>
      <c r="D123" s="94"/>
      <c r="E123" s="95">
        <v>11200</v>
      </c>
      <c r="F123" s="100">
        <f t="shared" si="3"/>
        <v>4614</v>
      </c>
      <c r="G123" s="96">
        <f t="shared" si="4"/>
        <v>3317</v>
      </c>
      <c r="H123" s="95">
        <v>70</v>
      </c>
    </row>
    <row r="124" spans="1:8" ht="12.75">
      <c r="A124" s="91">
        <v>123</v>
      </c>
      <c r="B124" s="102"/>
      <c r="C124" s="109">
        <f t="shared" si="5"/>
        <v>40.5865</v>
      </c>
      <c r="D124" s="94"/>
      <c r="E124" s="95">
        <v>11200</v>
      </c>
      <c r="F124" s="100">
        <f t="shared" si="3"/>
        <v>4607</v>
      </c>
      <c r="G124" s="96">
        <f t="shared" si="4"/>
        <v>3311</v>
      </c>
      <c r="H124" s="95">
        <v>70</v>
      </c>
    </row>
    <row r="125" spans="1:8" ht="12.75">
      <c r="A125" s="91">
        <v>124</v>
      </c>
      <c r="B125" s="102"/>
      <c r="C125" s="109">
        <f t="shared" si="5"/>
        <v>40.6504</v>
      </c>
      <c r="D125" s="94"/>
      <c r="E125" s="95">
        <v>11200</v>
      </c>
      <c r="F125" s="100">
        <f t="shared" si="3"/>
        <v>4600</v>
      </c>
      <c r="G125" s="96">
        <f t="shared" si="4"/>
        <v>3306</v>
      </c>
      <c r="H125" s="95">
        <v>70</v>
      </c>
    </row>
    <row r="126" spans="1:8" ht="12.75">
      <c r="A126" s="91">
        <v>125</v>
      </c>
      <c r="B126" s="102"/>
      <c r="C126" s="109">
        <f t="shared" si="5"/>
        <v>40.7125</v>
      </c>
      <c r="D126" s="94"/>
      <c r="E126" s="95">
        <v>11200</v>
      </c>
      <c r="F126" s="100">
        <f t="shared" si="3"/>
        <v>4593</v>
      </c>
      <c r="G126" s="96">
        <f t="shared" si="4"/>
        <v>3301</v>
      </c>
      <c r="H126" s="95">
        <v>70</v>
      </c>
    </row>
    <row r="127" spans="1:8" ht="12.75">
      <c r="A127" s="91">
        <v>126</v>
      </c>
      <c r="B127" s="102"/>
      <c r="C127" s="109">
        <f t="shared" si="5"/>
        <v>40.772800000000004</v>
      </c>
      <c r="D127" s="94"/>
      <c r="E127" s="95">
        <v>11200</v>
      </c>
      <c r="F127" s="100">
        <f t="shared" si="3"/>
        <v>4586</v>
      </c>
      <c r="G127" s="96">
        <f t="shared" si="4"/>
        <v>3296</v>
      </c>
      <c r="H127" s="95">
        <v>70</v>
      </c>
    </row>
    <row r="128" spans="1:8" ht="12.75">
      <c r="A128" s="91">
        <v>127</v>
      </c>
      <c r="B128" s="102"/>
      <c r="C128" s="109">
        <f t="shared" si="5"/>
        <v>40.8313</v>
      </c>
      <c r="D128" s="94"/>
      <c r="E128" s="95">
        <v>11200</v>
      </c>
      <c r="F128" s="100">
        <f t="shared" si="3"/>
        <v>4579</v>
      </c>
      <c r="G128" s="96">
        <f t="shared" si="4"/>
        <v>3292</v>
      </c>
      <c r="H128" s="95">
        <v>70</v>
      </c>
    </row>
    <row r="129" spans="1:8" ht="12.75">
      <c r="A129" s="91">
        <v>128</v>
      </c>
      <c r="B129" s="102"/>
      <c r="C129" s="109">
        <f t="shared" si="5"/>
        <v>40.888000000000005</v>
      </c>
      <c r="D129" s="94"/>
      <c r="E129" s="95">
        <v>11200</v>
      </c>
      <c r="F129" s="100">
        <f t="shared" si="3"/>
        <v>4573</v>
      </c>
      <c r="G129" s="96">
        <f t="shared" si="4"/>
        <v>3287</v>
      </c>
      <c r="H129" s="95">
        <v>70</v>
      </c>
    </row>
    <row r="130" spans="1:8" ht="12.75">
      <c r="A130" s="91">
        <v>129</v>
      </c>
      <c r="B130" s="102"/>
      <c r="C130" s="109">
        <f t="shared" si="5"/>
        <v>40.9429</v>
      </c>
      <c r="D130" s="94"/>
      <c r="E130" s="95">
        <v>11200</v>
      </c>
      <c r="F130" s="100">
        <f t="shared" si="3"/>
        <v>4567</v>
      </c>
      <c r="G130" s="96">
        <f t="shared" si="4"/>
        <v>3283</v>
      </c>
      <c r="H130" s="95">
        <v>70</v>
      </c>
    </row>
    <row r="131" spans="1:8" ht="12.75">
      <c r="A131" s="91">
        <v>130</v>
      </c>
      <c r="B131" s="102"/>
      <c r="C131" s="109">
        <f t="shared" si="5"/>
        <v>40.996</v>
      </c>
      <c r="D131" s="94"/>
      <c r="E131" s="95">
        <v>11200</v>
      </c>
      <c r="F131" s="100">
        <f t="shared" si="3"/>
        <v>4561</v>
      </c>
      <c r="G131" s="96">
        <f t="shared" si="4"/>
        <v>3278</v>
      </c>
      <c r="H131" s="95">
        <v>70</v>
      </c>
    </row>
    <row r="132" spans="1:8" ht="12.75">
      <c r="A132" s="91">
        <v>131</v>
      </c>
      <c r="B132" s="102"/>
      <c r="C132" s="109">
        <f t="shared" si="5"/>
        <v>41.04730000000001</v>
      </c>
      <c r="D132" s="94"/>
      <c r="E132" s="95">
        <v>11200</v>
      </c>
      <c r="F132" s="100">
        <f t="shared" si="3"/>
        <v>4556</v>
      </c>
      <c r="G132" s="96">
        <f t="shared" si="4"/>
        <v>3274</v>
      </c>
      <c r="H132" s="95">
        <v>70</v>
      </c>
    </row>
    <row r="133" spans="1:8" ht="12.75">
      <c r="A133" s="91">
        <v>132</v>
      </c>
      <c r="B133" s="102"/>
      <c r="C133" s="109">
        <f t="shared" si="5"/>
        <v>41.0968</v>
      </c>
      <c r="D133" s="94"/>
      <c r="E133" s="95">
        <v>11200</v>
      </c>
      <c r="F133" s="100">
        <f t="shared" si="3"/>
        <v>4550</v>
      </c>
      <c r="G133" s="96">
        <f t="shared" si="4"/>
        <v>3270</v>
      </c>
      <c r="H133" s="95">
        <v>70</v>
      </c>
    </row>
    <row r="134" spans="1:8" ht="12.75">
      <c r="A134" s="91">
        <v>133</v>
      </c>
      <c r="B134" s="102"/>
      <c r="C134" s="109">
        <f t="shared" si="5"/>
        <v>41.1445</v>
      </c>
      <c r="D134" s="94"/>
      <c r="E134" s="95">
        <v>11200</v>
      </c>
      <c r="F134" s="100">
        <f t="shared" si="3"/>
        <v>4545</v>
      </c>
      <c r="G134" s="96">
        <f t="shared" si="4"/>
        <v>3267</v>
      </c>
      <c r="H134" s="95">
        <v>70</v>
      </c>
    </row>
    <row r="135" spans="1:8" ht="12.75">
      <c r="A135" s="91">
        <v>134</v>
      </c>
      <c r="B135" s="102"/>
      <c r="C135" s="109">
        <f t="shared" si="5"/>
        <v>41.1904</v>
      </c>
      <c r="D135" s="94"/>
      <c r="E135" s="95">
        <v>11200</v>
      </c>
      <c r="F135" s="100">
        <f t="shared" si="3"/>
        <v>4540</v>
      </c>
      <c r="G135" s="96">
        <f t="shared" si="4"/>
        <v>3263</v>
      </c>
      <c r="H135" s="95">
        <v>70</v>
      </c>
    </row>
    <row r="136" spans="1:8" ht="12.75">
      <c r="A136" s="91">
        <v>135</v>
      </c>
      <c r="B136" s="102"/>
      <c r="C136" s="109">
        <f t="shared" si="5"/>
        <v>41.2345</v>
      </c>
      <c r="D136" s="94"/>
      <c r="E136" s="95">
        <v>11200</v>
      </c>
      <c r="F136" s="100">
        <f t="shared" si="3"/>
        <v>4535</v>
      </c>
      <c r="G136" s="96">
        <f t="shared" si="4"/>
        <v>3259</v>
      </c>
      <c r="H136" s="95">
        <v>70</v>
      </c>
    </row>
    <row r="137" spans="1:8" ht="12.75">
      <c r="A137" s="91">
        <v>136</v>
      </c>
      <c r="B137" s="102"/>
      <c r="C137" s="109">
        <f t="shared" si="5"/>
        <v>41.2768</v>
      </c>
      <c r="D137" s="94"/>
      <c r="E137" s="95">
        <v>11200</v>
      </c>
      <c r="F137" s="100">
        <f t="shared" si="3"/>
        <v>4531</v>
      </c>
      <c r="G137" s="96">
        <f t="shared" si="4"/>
        <v>3256</v>
      </c>
      <c r="H137" s="95">
        <v>70</v>
      </c>
    </row>
    <row r="138" spans="1:8" ht="12.75">
      <c r="A138" s="91">
        <v>137</v>
      </c>
      <c r="B138" s="102"/>
      <c r="C138" s="109">
        <f t="shared" si="5"/>
        <v>41.3173</v>
      </c>
      <c r="D138" s="94"/>
      <c r="E138" s="95">
        <v>11200</v>
      </c>
      <c r="F138" s="100">
        <f t="shared" si="3"/>
        <v>4526</v>
      </c>
      <c r="G138" s="96">
        <f t="shared" si="4"/>
        <v>3253</v>
      </c>
      <c r="H138" s="95">
        <v>70</v>
      </c>
    </row>
    <row r="139" spans="1:8" ht="12.75">
      <c r="A139" s="91">
        <v>138</v>
      </c>
      <c r="B139" s="102"/>
      <c r="C139" s="109">
        <f t="shared" si="5"/>
        <v>41.35600000000001</v>
      </c>
      <c r="D139" s="94"/>
      <c r="E139" s="95">
        <v>11200</v>
      </c>
      <c r="F139" s="100">
        <f t="shared" si="3"/>
        <v>4522</v>
      </c>
      <c r="G139" s="96">
        <f t="shared" si="4"/>
        <v>3250</v>
      </c>
      <c r="H139" s="95">
        <v>70</v>
      </c>
    </row>
    <row r="140" spans="1:8" ht="12.75">
      <c r="A140" s="91">
        <v>139</v>
      </c>
      <c r="B140" s="102"/>
      <c r="C140" s="109">
        <f t="shared" si="5"/>
        <v>41.392900000000004</v>
      </c>
      <c r="D140" s="94"/>
      <c r="E140" s="95">
        <v>11200</v>
      </c>
      <c r="F140" s="100">
        <f t="shared" si="3"/>
        <v>4518</v>
      </c>
      <c r="G140" s="96">
        <f t="shared" si="4"/>
        <v>3247</v>
      </c>
      <c r="H140" s="95">
        <v>70</v>
      </c>
    </row>
    <row r="141" spans="1:8" ht="12.75">
      <c r="A141" s="91">
        <v>140</v>
      </c>
      <c r="B141" s="102"/>
      <c r="C141" s="109">
        <f t="shared" si="5"/>
        <v>41.428</v>
      </c>
      <c r="D141" s="94"/>
      <c r="E141" s="95">
        <v>11200</v>
      </c>
      <c r="F141" s="100">
        <f aca="true" t="shared" si="6" ref="F141:F204">ROUND(12*1.37*(1/C141*E141)+H141,0)</f>
        <v>4515</v>
      </c>
      <c r="G141" s="96">
        <f aca="true" t="shared" si="7" ref="G141:G204">ROUND(12*(1/C141*E141),0)</f>
        <v>3244</v>
      </c>
      <c r="H141" s="95">
        <v>70</v>
      </c>
    </row>
    <row r="142" spans="1:8" ht="12.75">
      <c r="A142" s="91">
        <v>141</v>
      </c>
      <c r="B142" s="102"/>
      <c r="C142" s="109">
        <f aca="true" t="shared" si="8" ref="C142:C205">-0.0009*POWER(A142,2)+0.2862*A142+19</f>
        <v>41.461299999999994</v>
      </c>
      <c r="D142" s="94"/>
      <c r="E142" s="95">
        <v>11200</v>
      </c>
      <c r="F142" s="100">
        <f t="shared" si="6"/>
        <v>4511</v>
      </c>
      <c r="G142" s="96">
        <f t="shared" si="7"/>
        <v>3242</v>
      </c>
      <c r="H142" s="95">
        <v>70</v>
      </c>
    </row>
    <row r="143" spans="1:8" ht="12.75">
      <c r="A143" s="91">
        <v>142</v>
      </c>
      <c r="B143" s="102"/>
      <c r="C143" s="109">
        <f t="shared" si="8"/>
        <v>41.4928</v>
      </c>
      <c r="D143" s="94"/>
      <c r="E143" s="95">
        <v>11200</v>
      </c>
      <c r="F143" s="100">
        <f t="shared" si="6"/>
        <v>4508</v>
      </c>
      <c r="G143" s="96">
        <f t="shared" si="7"/>
        <v>3239</v>
      </c>
      <c r="H143" s="95">
        <v>70</v>
      </c>
    </row>
    <row r="144" spans="1:8" ht="12.75">
      <c r="A144" s="91">
        <v>143</v>
      </c>
      <c r="B144" s="102"/>
      <c r="C144" s="109">
        <f t="shared" si="8"/>
        <v>41.5225</v>
      </c>
      <c r="D144" s="94"/>
      <c r="E144" s="95">
        <v>11200</v>
      </c>
      <c r="F144" s="100">
        <f t="shared" si="6"/>
        <v>4504</v>
      </c>
      <c r="G144" s="96">
        <f t="shared" si="7"/>
        <v>3237</v>
      </c>
      <c r="H144" s="95">
        <v>70</v>
      </c>
    </row>
    <row r="145" spans="1:8" ht="12.75">
      <c r="A145" s="91">
        <v>144</v>
      </c>
      <c r="B145" s="102"/>
      <c r="C145" s="109">
        <f t="shared" si="8"/>
        <v>41.5504</v>
      </c>
      <c r="D145" s="94"/>
      <c r="E145" s="95">
        <v>11200</v>
      </c>
      <c r="F145" s="100">
        <f t="shared" si="6"/>
        <v>4501</v>
      </c>
      <c r="G145" s="96">
        <f t="shared" si="7"/>
        <v>3235</v>
      </c>
      <c r="H145" s="95">
        <v>70</v>
      </c>
    </row>
    <row r="146" spans="1:8" ht="12.75">
      <c r="A146" s="91">
        <v>145</v>
      </c>
      <c r="B146" s="102"/>
      <c r="C146" s="109">
        <f t="shared" si="8"/>
        <v>41.5765</v>
      </c>
      <c r="D146" s="94"/>
      <c r="E146" s="95">
        <v>11200</v>
      </c>
      <c r="F146" s="100">
        <f t="shared" si="6"/>
        <v>4499</v>
      </c>
      <c r="G146" s="96">
        <f t="shared" si="7"/>
        <v>3233</v>
      </c>
      <c r="H146" s="95">
        <v>70</v>
      </c>
    </row>
    <row r="147" spans="1:8" ht="12.75">
      <c r="A147" s="91">
        <v>146</v>
      </c>
      <c r="B147" s="102"/>
      <c r="C147" s="109">
        <f t="shared" si="8"/>
        <v>41.60080000000001</v>
      </c>
      <c r="D147" s="94"/>
      <c r="E147" s="95">
        <v>11200</v>
      </c>
      <c r="F147" s="100">
        <f t="shared" si="6"/>
        <v>4496</v>
      </c>
      <c r="G147" s="96">
        <f t="shared" si="7"/>
        <v>3231</v>
      </c>
      <c r="H147" s="95">
        <v>70</v>
      </c>
    </row>
    <row r="148" spans="1:8" ht="12.75">
      <c r="A148" s="91">
        <v>147</v>
      </c>
      <c r="B148" s="102"/>
      <c r="C148" s="109">
        <f t="shared" si="8"/>
        <v>41.6233</v>
      </c>
      <c r="D148" s="94"/>
      <c r="E148" s="95">
        <v>11200</v>
      </c>
      <c r="F148" s="100">
        <f t="shared" si="6"/>
        <v>4494</v>
      </c>
      <c r="G148" s="96">
        <f t="shared" si="7"/>
        <v>3229</v>
      </c>
      <c r="H148" s="95">
        <v>70</v>
      </c>
    </row>
    <row r="149" spans="1:8" ht="12.75">
      <c r="A149" s="91">
        <v>148</v>
      </c>
      <c r="B149" s="102"/>
      <c r="C149" s="109">
        <f t="shared" si="8"/>
        <v>41.644000000000005</v>
      </c>
      <c r="D149" s="94"/>
      <c r="E149" s="95">
        <v>11200</v>
      </c>
      <c r="F149" s="100">
        <f t="shared" si="6"/>
        <v>4491</v>
      </c>
      <c r="G149" s="96">
        <f t="shared" si="7"/>
        <v>3227</v>
      </c>
      <c r="H149" s="95">
        <v>70</v>
      </c>
    </row>
    <row r="150" spans="1:8" ht="12.75">
      <c r="A150" s="91">
        <v>149</v>
      </c>
      <c r="B150" s="102"/>
      <c r="C150" s="109">
        <f t="shared" si="8"/>
        <v>41.6629</v>
      </c>
      <c r="D150" s="94"/>
      <c r="E150" s="95">
        <v>11200</v>
      </c>
      <c r="F150" s="100">
        <f t="shared" si="6"/>
        <v>4489</v>
      </c>
      <c r="G150" s="96">
        <f t="shared" si="7"/>
        <v>3226</v>
      </c>
      <c r="H150" s="95">
        <v>70</v>
      </c>
    </row>
    <row r="151" spans="1:8" ht="12.75">
      <c r="A151" s="91">
        <v>150</v>
      </c>
      <c r="B151" s="102"/>
      <c r="C151" s="109">
        <f t="shared" si="8"/>
        <v>41.68</v>
      </c>
      <c r="D151" s="94"/>
      <c r="E151" s="95">
        <v>11200</v>
      </c>
      <c r="F151" s="100">
        <f t="shared" si="6"/>
        <v>4488</v>
      </c>
      <c r="G151" s="96">
        <f t="shared" si="7"/>
        <v>3225</v>
      </c>
      <c r="H151" s="95">
        <v>70</v>
      </c>
    </row>
    <row r="152" spans="1:8" ht="12.75">
      <c r="A152" s="91">
        <v>151</v>
      </c>
      <c r="B152" s="102"/>
      <c r="C152" s="109">
        <f t="shared" si="8"/>
        <v>41.6953</v>
      </c>
      <c r="D152" s="94"/>
      <c r="E152" s="95">
        <v>11200</v>
      </c>
      <c r="F152" s="100">
        <f t="shared" si="6"/>
        <v>4486</v>
      </c>
      <c r="G152" s="96">
        <f t="shared" si="7"/>
        <v>3223</v>
      </c>
      <c r="H152" s="95">
        <v>70</v>
      </c>
    </row>
    <row r="153" spans="1:8" ht="12.75">
      <c r="A153" s="91">
        <v>152</v>
      </c>
      <c r="B153" s="102"/>
      <c r="C153" s="109">
        <f t="shared" si="8"/>
        <v>41.708800000000004</v>
      </c>
      <c r="D153" s="94"/>
      <c r="E153" s="95">
        <v>11200</v>
      </c>
      <c r="F153" s="100">
        <f t="shared" si="6"/>
        <v>4485</v>
      </c>
      <c r="G153" s="96">
        <f t="shared" si="7"/>
        <v>3222</v>
      </c>
      <c r="H153" s="95">
        <v>70</v>
      </c>
    </row>
    <row r="154" spans="1:8" ht="12.75">
      <c r="A154" s="91">
        <v>153</v>
      </c>
      <c r="B154" s="102"/>
      <c r="C154" s="109">
        <f t="shared" si="8"/>
        <v>41.7205</v>
      </c>
      <c r="D154" s="94"/>
      <c r="E154" s="95">
        <v>11200</v>
      </c>
      <c r="F154" s="100">
        <f t="shared" si="6"/>
        <v>4483</v>
      </c>
      <c r="G154" s="96">
        <f t="shared" si="7"/>
        <v>3221</v>
      </c>
      <c r="H154" s="95">
        <v>70</v>
      </c>
    </row>
    <row r="155" spans="1:8" ht="12.75">
      <c r="A155" s="91">
        <v>154</v>
      </c>
      <c r="B155" s="102"/>
      <c r="C155" s="109">
        <f t="shared" si="8"/>
        <v>41.7304</v>
      </c>
      <c r="D155" s="94"/>
      <c r="E155" s="95">
        <v>11200</v>
      </c>
      <c r="F155" s="100">
        <f t="shared" si="6"/>
        <v>4482</v>
      </c>
      <c r="G155" s="96">
        <f t="shared" si="7"/>
        <v>3221</v>
      </c>
      <c r="H155" s="95">
        <v>70</v>
      </c>
    </row>
    <row r="156" spans="1:8" ht="12.75">
      <c r="A156" s="91">
        <v>155</v>
      </c>
      <c r="B156" s="102"/>
      <c r="C156" s="109">
        <f t="shared" si="8"/>
        <v>41.7385</v>
      </c>
      <c r="D156" s="94"/>
      <c r="E156" s="95">
        <v>11200</v>
      </c>
      <c r="F156" s="100">
        <f t="shared" si="6"/>
        <v>4481</v>
      </c>
      <c r="G156" s="96">
        <f t="shared" si="7"/>
        <v>3220</v>
      </c>
      <c r="H156" s="95">
        <v>70</v>
      </c>
    </row>
    <row r="157" spans="1:8" ht="12.75">
      <c r="A157" s="91">
        <v>156</v>
      </c>
      <c r="B157" s="102"/>
      <c r="C157" s="109">
        <f t="shared" si="8"/>
        <v>41.7448</v>
      </c>
      <c r="D157" s="94"/>
      <c r="E157" s="95">
        <v>11200</v>
      </c>
      <c r="F157" s="100">
        <f t="shared" si="6"/>
        <v>4481</v>
      </c>
      <c r="G157" s="96">
        <f t="shared" si="7"/>
        <v>3220</v>
      </c>
      <c r="H157" s="95">
        <v>70</v>
      </c>
    </row>
    <row r="158" spans="1:8" ht="12.75">
      <c r="A158" s="91">
        <v>157</v>
      </c>
      <c r="B158" s="102"/>
      <c r="C158" s="109">
        <f t="shared" si="8"/>
        <v>41.7493</v>
      </c>
      <c r="D158" s="94"/>
      <c r="E158" s="95">
        <v>11200</v>
      </c>
      <c r="F158" s="100">
        <f t="shared" si="6"/>
        <v>4480</v>
      </c>
      <c r="G158" s="96">
        <f t="shared" si="7"/>
        <v>3219</v>
      </c>
      <c r="H158" s="95">
        <v>70</v>
      </c>
    </row>
    <row r="159" spans="1:8" ht="12.75">
      <c r="A159" s="91">
        <v>158</v>
      </c>
      <c r="B159" s="102"/>
      <c r="C159" s="109">
        <f t="shared" si="8"/>
        <v>41.751999999999995</v>
      </c>
      <c r="D159" s="94"/>
      <c r="E159" s="95">
        <v>11200</v>
      </c>
      <c r="F159" s="100">
        <f t="shared" si="6"/>
        <v>4480</v>
      </c>
      <c r="G159" s="96">
        <f t="shared" si="7"/>
        <v>3219</v>
      </c>
      <c r="H159" s="95">
        <v>70</v>
      </c>
    </row>
    <row r="160" spans="1:8" ht="12.75">
      <c r="A160" s="91">
        <v>159</v>
      </c>
      <c r="B160" s="102"/>
      <c r="C160" s="109">
        <f t="shared" si="8"/>
        <v>41.7529</v>
      </c>
      <c r="D160" s="94"/>
      <c r="E160" s="95">
        <v>11200</v>
      </c>
      <c r="F160" s="100">
        <f t="shared" si="6"/>
        <v>4480</v>
      </c>
      <c r="G160" s="96">
        <f t="shared" si="7"/>
        <v>3219</v>
      </c>
      <c r="H160" s="95">
        <v>70</v>
      </c>
    </row>
    <row r="161" spans="1:8" ht="12.75">
      <c r="A161" s="91">
        <v>160</v>
      </c>
      <c r="B161" s="102"/>
      <c r="C161" s="109">
        <f t="shared" si="8"/>
        <v>41.752</v>
      </c>
      <c r="D161" s="94"/>
      <c r="E161" s="95">
        <v>11200</v>
      </c>
      <c r="F161" s="100">
        <f t="shared" si="6"/>
        <v>4480</v>
      </c>
      <c r="G161" s="96">
        <f t="shared" si="7"/>
        <v>3219</v>
      </c>
      <c r="H161" s="95">
        <v>70</v>
      </c>
    </row>
    <row r="162" spans="1:8" ht="12.75">
      <c r="A162" s="91">
        <v>161</v>
      </c>
      <c r="B162" s="102"/>
      <c r="C162" s="109">
        <f t="shared" si="8"/>
        <v>41.749300000000005</v>
      </c>
      <c r="D162" s="94"/>
      <c r="E162" s="95">
        <v>11200</v>
      </c>
      <c r="F162" s="100">
        <f t="shared" si="6"/>
        <v>4480</v>
      </c>
      <c r="G162" s="96">
        <f t="shared" si="7"/>
        <v>3219</v>
      </c>
      <c r="H162" s="95">
        <v>70</v>
      </c>
    </row>
    <row r="163" spans="1:8" ht="12.75">
      <c r="A163" s="91">
        <v>162</v>
      </c>
      <c r="B163" s="102"/>
      <c r="C163" s="109">
        <f t="shared" si="8"/>
        <v>41.744800000000005</v>
      </c>
      <c r="D163" s="94"/>
      <c r="E163" s="95">
        <v>11200</v>
      </c>
      <c r="F163" s="100">
        <f t="shared" si="6"/>
        <v>4481</v>
      </c>
      <c r="G163" s="96">
        <f t="shared" si="7"/>
        <v>3220</v>
      </c>
      <c r="H163" s="95">
        <v>70</v>
      </c>
    </row>
    <row r="164" spans="1:8" ht="12.75">
      <c r="A164" s="91">
        <v>163</v>
      </c>
      <c r="B164" s="102"/>
      <c r="C164" s="109">
        <f t="shared" si="8"/>
        <v>41.7385</v>
      </c>
      <c r="D164" s="94"/>
      <c r="E164" s="95">
        <v>11200</v>
      </c>
      <c r="F164" s="100">
        <f t="shared" si="6"/>
        <v>4481</v>
      </c>
      <c r="G164" s="96">
        <f t="shared" si="7"/>
        <v>3220</v>
      </c>
      <c r="H164" s="95">
        <v>70</v>
      </c>
    </row>
    <row r="165" spans="1:8" ht="12.75">
      <c r="A165" s="91">
        <v>164</v>
      </c>
      <c r="B165" s="102"/>
      <c r="C165" s="109">
        <f t="shared" si="8"/>
        <v>41.7304</v>
      </c>
      <c r="D165" s="94"/>
      <c r="E165" s="95">
        <v>11200</v>
      </c>
      <c r="F165" s="100">
        <f t="shared" si="6"/>
        <v>4482</v>
      </c>
      <c r="G165" s="96">
        <f t="shared" si="7"/>
        <v>3221</v>
      </c>
      <c r="H165" s="95">
        <v>70</v>
      </c>
    </row>
    <row r="166" spans="1:8" ht="12.75">
      <c r="A166" s="91">
        <v>165</v>
      </c>
      <c r="B166" s="102"/>
      <c r="C166" s="109">
        <f t="shared" si="8"/>
        <v>41.7205</v>
      </c>
      <c r="D166" s="94"/>
      <c r="E166" s="95">
        <v>11200</v>
      </c>
      <c r="F166" s="100">
        <f t="shared" si="6"/>
        <v>4483</v>
      </c>
      <c r="G166" s="96">
        <f t="shared" si="7"/>
        <v>3221</v>
      </c>
      <c r="H166" s="95">
        <v>70</v>
      </c>
    </row>
    <row r="167" spans="1:8" ht="12.75">
      <c r="A167" s="91">
        <v>166</v>
      </c>
      <c r="B167" s="102"/>
      <c r="C167" s="109">
        <f t="shared" si="8"/>
        <v>41.7088</v>
      </c>
      <c r="D167" s="94"/>
      <c r="E167" s="95">
        <v>11200</v>
      </c>
      <c r="F167" s="100">
        <f t="shared" si="6"/>
        <v>4485</v>
      </c>
      <c r="G167" s="96">
        <f t="shared" si="7"/>
        <v>3222</v>
      </c>
      <c r="H167" s="95">
        <v>70</v>
      </c>
    </row>
    <row r="168" spans="1:8" ht="12.75">
      <c r="A168" s="91">
        <v>167</v>
      </c>
      <c r="B168" s="102"/>
      <c r="C168" s="109">
        <f t="shared" si="8"/>
        <v>41.6953</v>
      </c>
      <c r="D168" s="94"/>
      <c r="E168" s="95">
        <v>11200</v>
      </c>
      <c r="F168" s="100">
        <f t="shared" si="6"/>
        <v>4486</v>
      </c>
      <c r="G168" s="96">
        <f t="shared" si="7"/>
        <v>3223</v>
      </c>
      <c r="H168" s="95">
        <v>70</v>
      </c>
    </row>
    <row r="169" spans="1:8" ht="12.75">
      <c r="A169" s="91">
        <v>168</v>
      </c>
      <c r="B169" s="102"/>
      <c r="C169" s="109">
        <f t="shared" si="8"/>
        <v>41.68000000000001</v>
      </c>
      <c r="D169" s="94"/>
      <c r="E169" s="95">
        <v>11200</v>
      </c>
      <c r="F169" s="100">
        <f t="shared" si="6"/>
        <v>4488</v>
      </c>
      <c r="G169" s="96">
        <f t="shared" si="7"/>
        <v>3225</v>
      </c>
      <c r="H169" s="95">
        <v>70</v>
      </c>
    </row>
    <row r="170" spans="1:8" ht="12.75">
      <c r="A170" s="91">
        <v>169</v>
      </c>
      <c r="B170" s="102"/>
      <c r="C170" s="109">
        <f t="shared" si="8"/>
        <v>41.66290000000001</v>
      </c>
      <c r="D170" s="94"/>
      <c r="E170" s="95">
        <v>11200</v>
      </c>
      <c r="F170" s="100">
        <f t="shared" si="6"/>
        <v>4489</v>
      </c>
      <c r="G170" s="96">
        <f t="shared" si="7"/>
        <v>3226</v>
      </c>
      <c r="H170" s="95">
        <v>70</v>
      </c>
    </row>
    <row r="171" spans="1:8" ht="12.75">
      <c r="A171" s="91">
        <v>170</v>
      </c>
      <c r="B171" s="102"/>
      <c r="C171" s="109">
        <f t="shared" si="8"/>
        <v>41.644000000000005</v>
      </c>
      <c r="D171" s="94"/>
      <c r="E171" s="95">
        <v>11200</v>
      </c>
      <c r="F171" s="100">
        <f t="shared" si="6"/>
        <v>4491</v>
      </c>
      <c r="G171" s="96">
        <f t="shared" si="7"/>
        <v>3227</v>
      </c>
      <c r="H171" s="95">
        <v>70</v>
      </c>
    </row>
    <row r="172" spans="1:8" ht="12.75">
      <c r="A172" s="91">
        <v>171</v>
      </c>
      <c r="B172" s="102"/>
      <c r="C172" s="109">
        <f t="shared" si="8"/>
        <v>41.6233</v>
      </c>
      <c r="D172" s="94"/>
      <c r="E172" s="95">
        <v>11200</v>
      </c>
      <c r="F172" s="100">
        <f t="shared" si="6"/>
        <v>4494</v>
      </c>
      <c r="G172" s="96">
        <f t="shared" si="7"/>
        <v>3229</v>
      </c>
      <c r="H172" s="95">
        <v>70</v>
      </c>
    </row>
    <row r="173" spans="1:8" ht="12.75">
      <c r="A173" s="91">
        <v>172</v>
      </c>
      <c r="B173" s="102"/>
      <c r="C173" s="109">
        <f t="shared" si="8"/>
        <v>41.6008</v>
      </c>
      <c r="D173" s="94"/>
      <c r="E173" s="95">
        <v>11200</v>
      </c>
      <c r="F173" s="100">
        <f t="shared" si="6"/>
        <v>4496</v>
      </c>
      <c r="G173" s="96">
        <f t="shared" si="7"/>
        <v>3231</v>
      </c>
      <c r="H173" s="95">
        <v>70</v>
      </c>
    </row>
    <row r="174" spans="1:8" ht="12.75">
      <c r="A174" s="91">
        <v>173</v>
      </c>
      <c r="B174" s="102"/>
      <c r="C174" s="109">
        <f t="shared" si="8"/>
        <v>41.576499999999996</v>
      </c>
      <c r="D174" s="94"/>
      <c r="E174" s="95">
        <v>11200</v>
      </c>
      <c r="F174" s="100">
        <f t="shared" si="6"/>
        <v>4499</v>
      </c>
      <c r="G174" s="96">
        <f t="shared" si="7"/>
        <v>3233</v>
      </c>
      <c r="H174" s="95">
        <v>70</v>
      </c>
    </row>
    <row r="175" spans="1:8" ht="12.75">
      <c r="A175" s="91">
        <v>174</v>
      </c>
      <c r="B175" s="102"/>
      <c r="C175" s="109">
        <f t="shared" si="8"/>
        <v>41.550399999999996</v>
      </c>
      <c r="D175" s="94"/>
      <c r="E175" s="95">
        <v>11200</v>
      </c>
      <c r="F175" s="100">
        <f t="shared" si="6"/>
        <v>4501</v>
      </c>
      <c r="G175" s="96">
        <f t="shared" si="7"/>
        <v>3235</v>
      </c>
      <c r="H175" s="95">
        <v>70</v>
      </c>
    </row>
    <row r="176" spans="1:8" ht="12.75">
      <c r="A176" s="91">
        <v>175</v>
      </c>
      <c r="B176" s="102"/>
      <c r="C176" s="109">
        <f t="shared" si="8"/>
        <v>41.5225</v>
      </c>
      <c r="D176" s="94"/>
      <c r="E176" s="95">
        <v>11200</v>
      </c>
      <c r="F176" s="100">
        <f t="shared" si="6"/>
        <v>4504</v>
      </c>
      <c r="G176" s="96">
        <f t="shared" si="7"/>
        <v>3237</v>
      </c>
      <c r="H176" s="95">
        <v>70</v>
      </c>
    </row>
    <row r="177" spans="1:8" ht="12.75">
      <c r="A177" s="91">
        <v>176</v>
      </c>
      <c r="B177" s="102"/>
      <c r="C177" s="109">
        <f t="shared" si="8"/>
        <v>41.4928</v>
      </c>
      <c r="D177" s="94"/>
      <c r="E177" s="95">
        <v>11200</v>
      </c>
      <c r="F177" s="100">
        <f t="shared" si="6"/>
        <v>4508</v>
      </c>
      <c r="G177" s="96">
        <f t="shared" si="7"/>
        <v>3239</v>
      </c>
      <c r="H177" s="95">
        <v>70</v>
      </c>
    </row>
    <row r="178" spans="1:8" ht="12.75">
      <c r="A178" s="91">
        <v>177</v>
      </c>
      <c r="B178" s="102"/>
      <c r="C178" s="109">
        <f t="shared" si="8"/>
        <v>41.46130000000001</v>
      </c>
      <c r="D178" s="94"/>
      <c r="E178" s="95">
        <v>11200</v>
      </c>
      <c r="F178" s="100">
        <f t="shared" si="6"/>
        <v>4511</v>
      </c>
      <c r="G178" s="96">
        <f t="shared" si="7"/>
        <v>3242</v>
      </c>
      <c r="H178" s="95">
        <v>70</v>
      </c>
    </row>
    <row r="179" spans="1:8" ht="12.75">
      <c r="A179" s="91">
        <v>178</v>
      </c>
      <c r="B179" s="102"/>
      <c r="C179" s="109">
        <f t="shared" si="8"/>
        <v>41.428000000000004</v>
      </c>
      <c r="D179" s="94"/>
      <c r="E179" s="95">
        <v>11200</v>
      </c>
      <c r="F179" s="100">
        <f t="shared" si="6"/>
        <v>4515</v>
      </c>
      <c r="G179" s="96">
        <f t="shared" si="7"/>
        <v>3244</v>
      </c>
      <c r="H179" s="95">
        <v>70</v>
      </c>
    </row>
    <row r="180" spans="1:8" ht="12.75">
      <c r="A180" s="91">
        <v>179</v>
      </c>
      <c r="B180" s="102"/>
      <c r="C180" s="109">
        <f t="shared" si="8"/>
        <v>41.392900000000004</v>
      </c>
      <c r="D180" s="94"/>
      <c r="E180" s="95">
        <v>11200</v>
      </c>
      <c r="F180" s="100">
        <f t="shared" si="6"/>
        <v>4518</v>
      </c>
      <c r="G180" s="96">
        <f t="shared" si="7"/>
        <v>3247</v>
      </c>
      <c r="H180" s="95">
        <v>70</v>
      </c>
    </row>
    <row r="181" spans="1:8" ht="12.75">
      <c r="A181" s="91">
        <v>180</v>
      </c>
      <c r="B181" s="102"/>
      <c r="C181" s="109">
        <f t="shared" si="8"/>
        <v>41.35600000000001</v>
      </c>
      <c r="D181" s="94"/>
      <c r="E181" s="95">
        <v>11200</v>
      </c>
      <c r="F181" s="100">
        <f t="shared" si="6"/>
        <v>4522</v>
      </c>
      <c r="G181" s="96">
        <f t="shared" si="7"/>
        <v>3250</v>
      </c>
      <c r="H181" s="95">
        <v>70</v>
      </c>
    </row>
    <row r="182" spans="1:8" ht="12.75">
      <c r="A182" s="91">
        <v>181</v>
      </c>
      <c r="B182" s="102"/>
      <c r="C182" s="109">
        <f t="shared" si="8"/>
        <v>41.3173</v>
      </c>
      <c r="D182" s="94"/>
      <c r="E182" s="95">
        <v>11200</v>
      </c>
      <c r="F182" s="100">
        <f t="shared" si="6"/>
        <v>4526</v>
      </c>
      <c r="G182" s="96">
        <f t="shared" si="7"/>
        <v>3253</v>
      </c>
      <c r="H182" s="95">
        <v>70</v>
      </c>
    </row>
    <row r="183" spans="1:8" ht="12.75">
      <c r="A183" s="91">
        <v>182</v>
      </c>
      <c r="B183" s="102"/>
      <c r="C183" s="109">
        <f t="shared" si="8"/>
        <v>41.2768</v>
      </c>
      <c r="D183" s="94"/>
      <c r="E183" s="95">
        <v>11200</v>
      </c>
      <c r="F183" s="100">
        <f t="shared" si="6"/>
        <v>4531</v>
      </c>
      <c r="G183" s="96">
        <f t="shared" si="7"/>
        <v>3256</v>
      </c>
      <c r="H183" s="95">
        <v>70</v>
      </c>
    </row>
    <row r="184" spans="1:8" ht="12.75">
      <c r="A184" s="91">
        <v>183</v>
      </c>
      <c r="B184" s="102"/>
      <c r="C184" s="109">
        <f t="shared" si="8"/>
        <v>41.2345</v>
      </c>
      <c r="D184" s="94"/>
      <c r="E184" s="95">
        <v>11200</v>
      </c>
      <c r="F184" s="100">
        <f t="shared" si="6"/>
        <v>4535</v>
      </c>
      <c r="G184" s="96">
        <f t="shared" si="7"/>
        <v>3259</v>
      </c>
      <c r="H184" s="95">
        <v>70</v>
      </c>
    </row>
    <row r="185" spans="1:8" ht="12.75">
      <c r="A185" s="91">
        <v>184</v>
      </c>
      <c r="B185" s="102"/>
      <c r="C185" s="109">
        <f t="shared" si="8"/>
        <v>41.190400000000004</v>
      </c>
      <c r="D185" s="94"/>
      <c r="E185" s="95">
        <v>11200</v>
      </c>
      <c r="F185" s="100">
        <f t="shared" si="6"/>
        <v>4540</v>
      </c>
      <c r="G185" s="96">
        <f t="shared" si="7"/>
        <v>3263</v>
      </c>
      <c r="H185" s="95">
        <v>70</v>
      </c>
    </row>
    <row r="186" spans="1:8" ht="12.75">
      <c r="A186" s="91">
        <v>185</v>
      </c>
      <c r="B186" s="102"/>
      <c r="C186" s="109">
        <f t="shared" si="8"/>
        <v>41.14450000000001</v>
      </c>
      <c r="D186" s="94"/>
      <c r="E186" s="95">
        <v>11200</v>
      </c>
      <c r="F186" s="100">
        <f t="shared" si="6"/>
        <v>4545</v>
      </c>
      <c r="G186" s="96">
        <f t="shared" si="7"/>
        <v>3267</v>
      </c>
      <c r="H186" s="95">
        <v>70</v>
      </c>
    </row>
    <row r="187" spans="1:8" ht="12.75">
      <c r="A187" s="91">
        <v>186</v>
      </c>
      <c r="B187" s="102"/>
      <c r="C187" s="109">
        <f t="shared" si="8"/>
        <v>41.0968</v>
      </c>
      <c r="D187" s="94"/>
      <c r="E187" s="95">
        <v>11200</v>
      </c>
      <c r="F187" s="100">
        <f t="shared" si="6"/>
        <v>4550</v>
      </c>
      <c r="G187" s="96">
        <f t="shared" si="7"/>
        <v>3270</v>
      </c>
      <c r="H187" s="95">
        <v>70</v>
      </c>
    </row>
    <row r="188" spans="1:8" ht="12.75">
      <c r="A188" s="91">
        <v>187</v>
      </c>
      <c r="B188" s="102"/>
      <c r="C188" s="109">
        <f t="shared" si="8"/>
        <v>41.04730000000001</v>
      </c>
      <c r="D188" s="94"/>
      <c r="E188" s="95">
        <v>11200</v>
      </c>
      <c r="F188" s="100">
        <f t="shared" si="6"/>
        <v>4556</v>
      </c>
      <c r="G188" s="96">
        <f t="shared" si="7"/>
        <v>3274</v>
      </c>
      <c r="H188" s="95">
        <v>70</v>
      </c>
    </row>
    <row r="189" spans="1:8" ht="12.75">
      <c r="A189" s="91">
        <v>188</v>
      </c>
      <c r="B189" s="102"/>
      <c r="C189" s="109">
        <f t="shared" si="8"/>
        <v>40.995999999999995</v>
      </c>
      <c r="D189" s="94"/>
      <c r="E189" s="95">
        <v>11200</v>
      </c>
      <c r="F189" s="100">
        <f t="shared" si="6"/>
        <v>4561</v>
      </c>
      <c r="G189" s="96">
        <f t="shared" si="7"/>
        <v>3278</v>
      </c>
      <c r="H189" s="95">
        <v>70</v>
      </c>
    </row>
    <row r="190" spans="1:8" ht="12.75">
      <c r="A190" s="91">
        <v>189</v>
      </c>
      <c r="B190" s="102"/>
      <c r="C190" s="109">
        <f t="shared" si="8"/>
        <v>40.9429</v>
      </c>
      <c r="D190" s="94"/>
      <c r="E190" s="95">
        <v>11200</v>
      </c>
      <c r="F190" s="100">
        <f t="shared" si="6"/>
        <v>4567</v>
      </c>
      <c r="G190" s="96">
        <f t="shared" si="7"/>
        <v>3283</v>
      </c>
      <c r="H190" s="95">
        <v>70</v>
      </c>
    </row>
    <row r="191" spans="1:8" ht="12.75">
      <c r="A191" s="91">
        <v>190</v>
      </c>
      <c r="B191" s="102"/>
      <c r="C191" s="109">
        <f t="shared" si="8"/>
        <v>40.888</v>
      </c>
      <c r="D191" s="94"/>
      <c r="E191" s="95">
        <v>11200</v>
      </c>
      <c r="F191" s="100">
        <f t="shared" si="6"/>
        <v>4573</v>
      </c>
      <c r="G191" s="96">
        <f t="shared" si="7"/>
        <v>3287</v>
      </c>
      <c r="H191" s="95">
        <v>70</v>
      </c>
    </row>
    <row r="192" spans="1:8" ht="12.75">
      <c r="A192" s="91">
        <v>191</v>
      </c>
      <c r="B192" s="102"/>
      <c r="C192" s="109">
        <f t="shared" si="8"/>
        <v>40.8313</v>
      </c>
      <c r="D192" s="94"/>
      <c r="E192" s="95">
        <v>11200</v>
      </c>
      <c r="F192" s="100">
        <f t="shared" si="6"/>
        <v>4579</v>
      </c>
      <c r="G192" s="96">
        <f t="shared" si="7"/>
        <v>3292</v>
      </c>
      <c r="H192" s="95">
        <v>70</v>
      </c>
    </row>
    <row r="193" spans="1:8" ht="12.75">
      <c r="A193" s="91">
        <v>192</v>
      </c>
      <c r="B193" s="102"/>
      <c r="C193" s="109">
        <f t="shared" si="8"/>
        <v>40.772800000000004</v>
      </c>
      <c r="D193" s="94"/>
      <c r="E193" s="95">
        <v>11200</v>
      </c>
      <c r="F193" s="100">
        <f t="shared" si="6"/>
        <v>4586</v>
      </c>
      <c r="G193" s="96">
        <f t="shared" si="7"/>
        <v>3296</v>
      </c>
      <c r="H193" s="95">
        <v>70</v>
      </c>
    </row>
    <row r="194" spans="1:8" ht="12.75">
      <c r="A194" s="91">
        <v>193</v>
      </c>
      <c r="B194" s="102"/>
      <c r="C194" s="109">
        <f t="shared" si="8"/>
        <v>40.712500000000006</v>
      </c>
      <c r="D194" s="94"/>
      <c r="E194" s="95">
        <v>11200</v>
      </c>
      <c r="F194" s="100">
        <f t="shared" si="6"/>
        <v>4593</v>
      </c>
      <c r="G194" s="96">
        <f t="shared" si="7"/>
        <v>3301</v>
      </c>
      <c r="H194" s="95">
        <v>70</v>
      </c>
    </row>
    <row r="195" spans="1:8" ht="12.75">
      <c r="A195" s="91">
        <v>194</v>
      </c>
      <c r="B195" s="102"/>
      <c r="C195" s="109">
        <f t="shared" si="8"/>
        <v>40.650400000000005</v>
      </c>
      <c r="D195" s="94"/>
      <c r="E195" s="95">
        <v>11200</v>
      </c>
      <c r="F195" s="100">
        <f t="shared" si="6"/>
        <v>4600</v>
      </c>
      <c r="G195" s="96">
        <f t="shared" si="7"/>
        <v>3306</v>
      </c>
      <c r="H195" s="95">
        <v>70</v>
      </c>
    </row>
    <row r="196" spans="1:8" ht="12.75">
      <c r="A196" s="91">
        <v>195</v>
      </c>
      <c r="B196" s="102"/>
      <c r="C196" s="109">
        <f t="shared" si="8"/>
        <v>40.58650000000001</v>
      </c>
      <c r="D196" s="94"/>
      <c r="E196" s="95">
        <v>11200</v>
      </c>
      <c r="F196" s="100">
        <f t="shared" si="6"/>
        <v>4607</v>
      </c>
      <c r="G196" s="96">
        <f t="shared" si="7"/>
        <v>3311</v>
      </c>
      <c r="H196" s="95">
        <v>70</v>
      </c>
    </row>
    <row r="197" spans="1:8" ht="12.75">
      <c r="A197" s="91">
        <v>196</v>
      </c>
      <c r="B197" s="102"/>
      <c r="C197" s="109">
        <f t="shared" si="8"/>
        <v>40.52080000000001</v>
      </c>
      <c r="D197" s="94"/>
      <c r="E197" s="95">
        <v>11200</v>
      </c>
      <c r="F197" s="100">
        <f t="shared" si="6"/>
        <v>4614</v>
      </c>
      <c r="G197" s="96">
        <f t="shared" si="7"/>
        <v>3317</v>
      </c>
      <c r="H197" s="95">
        <v>70</v>
      </c>
    </row>
    <row r="198" spans="1:8" ht="12.75">
      <c r="A198" s="91">
        <v>197</v>
      </c>
      <c r="B198" s="102"/>
      <c r="C198" s="109">
        <f t="shared" si="8"/>
        <v>40.4533</v>
      </c>
      <c r="D198" s="94"/>
      <c r="E198" s="95">
        <v>11200</v>
      </c>
      <c r="F198" s="100">
        <f t="shared" si="6"/>
        <v>4622</v>
      </c>
      <c r="G198" s="96">
        <f t="shared" si="7"/>
        <v>3322</v>
      </c>
      <c r="H198" s="95">
        <v>70</v>
      </c>
    </row>
    <row r="199" spans="1:8" ht="12.75">
      <c r="A199" s="91">
        <v>198</v>
      </c>
      <c r="B199" s="102"/>
      <c r="C199" s="109">
        <f t="shared" si="8"/>
        <v>40.384</v>
      </c>
      <c r="D199" s="94"/>
      <c r="E199" s="95">
        <v>11200</v>
      </c>
      <c r="F199" s="100">
        <f t="shared" si="6"/>
        <v>4629</v>
      </c>
      <c r="G199" s="96">
        <f t="shared" si="7"/>
        <v>3328</v>
      </c>
      <c r="H199" s="95">
        <v>70</v>
      </c>
    </row>
    <row r="200" spans="1:8" ht="12.75">
      <c r="A200" s="91">
        <v>199</v>
      </c>
      <c r="B200" s="102"/>
      <c r="C200" s="109">
        <f t="shared" si="8"/>
        <v>40.3129</v>
      </c>
      <c r="D200" s="94"/>
      <c r="E200" s="95">
        <v>11200</v>
      </c>
      <c r="F200" s="100">
        <f t="shared" si="6"/>
        <v>4637</v>
      </c>
      <c r="G200" s="96">
        <f t="shared" si="7"/>
        <v>3334</v>
      </c>
      <c r="H200" s="95">
        <v>70</v>
      </c>
    </row>
    <row r="201" spans="1:8" ht="12.75">
      <c r="A201" s="91">
        <v>200</v>
      </c>
      <c r="B201" s="102"/>
      <c r="C201" s="109">
        <f t="shared" si="8"/>
        <v>40.24</v>
      </c>
      <c r="D201" s="94"/>
      <c r="E201" s="95">
        <v>11200</v>
      </c>
      <c r="F201" s="100">
        <f t="shared" si="6"/>
        <v>4646</v>
      </c>
      <c r="G201" s="96">
        <f t="shared" si="7"/>
        <v>3340</v>
      </c>
      <c r="H201" s="95">
        <v>70</v>
      </c>
    </row>
    <row r="202" spans="1:8" ht="12.75">
      <c r="A202" s="91">
        <v>201</v>
      </c>
      <c r="B202" s="102"/>
      <c r="C202" s="109">
        <f t="shared" si="8"/>
        <v>40.1653</v>
      </c>
      <c r="D202" s="94"/>
      <c r="E202" s="95">
        <v>11200</v>
      </c>
      <c r="F202" s="100">
        <f t="shared" si="6"/>
        <v>4654</v>
      </c>
      <c r="G202" s="96">
        <f t="shared" si="7"/>
        <v>3346</v>
      </c>
      <c r="H202" s="95">
        <v>70</v>
      </c>
    </row>
    <row r="203" spans="1:8" ht="12.75">
      <c r="A203" s="91">
        <v>202</v>
      </c>
      <c r="B203" s="102"/>
      <c r="C203" s="109">
        <f t="shared" si="8"/>
        <v>40.088800000000006</v>
      </c>
      <c r="D203" s="94"/>
      <c r="E203" s="95">
        <v>11200</v>
      </c>
      <c r="F203" s="100">
        <f t="shared" si="6"/>
        <v>4663</v>
      </c>
      <c r="G203" s="96">
        <f t="shared" si="7"/>
        <v>3353</v>
      </c>
      <c r="H203" s="95">
        <v>70</v>
      </c>
    </row>
    <row r="204" spans="1:8" ht="12.75">
      <c r="A204" s="91">
        <v>203</v>
      </c>
      <c r="B204" s="102"/>
      <c r="C204" s="109">
        <f t="shared" si="8"/>
        <v>40.01050000000001</v>
      </c>
      <c r="D204" s="94"/>
      <c r="E204" s="95">
        <v>11200</v>
      </c>
      <c r="F204" s="100">
        <f t="shared" si="6"/>
        <v>4672</v>
      </c>
      <c r="G204" s="96">
        <f t="shared" si="7"/>
        <v>3359</v>
      </c>
      <c r="H204" s="95">
        <v>70</v>
      </c>
    </row>
    <row r="205" spans="1:8" ht="12.75">
      <c r="A205" s="91">
        <v>204</v>
      </c>
      <c r="B205" s="102"/>
      <c r="C205" s="109">
        <f t="shared" si="8"/>
        <v>39.9304</v>
      </c>
      <c r="D205" s="94"/>
      <c r="E205" s="95">
        <v>11200</v>
      </c>
      <c r="F205" s="100">
        <f aca="true" t="shared" si="9" ref="F205:F268">ROUND(12*1.37*(1/C205*E205)+H205,0)</f>
        <v>4681</v>
      </c>
      <c r="G205" s="96">
        <f aca="true" t="shared" si="10" ref="G205:G268">ROUND(12*(1/C205*E205),0)</f>
        <v>3366</v>
      </c>
      <c r="H205" s="95">
        <v>70</v>
      </c>
    </row>
    <row r="206" spans="1:8" ht="12.75">
      <c r="A206" s="91">
        <v>205</v>
      </c>
      <c r="B206" s="102"/>
      <c r="C206" s="109">
        <f aca="true" t="shared" si="11" ref="C206:C269">-0.0009*POWER(A206,2)+0.2862*A206+19</f>
        <v>39.8485</v>
      </c>
      <c r="D206" s="94"/>
      <c r="E206" s="95">
        <v>11200</v>
      </c>
      <c r="F206" s="100">
        <f t="shared" si="9"/>
        <v>4691</v>
      </c>
      <c r="G206" s="96">
        <f t="shared" si="10"/>
        <v>3373</v>
      </c>
      <c r="H206" s="95">
        <v>70</v>
      </c>
    </row>
    <row r="207" spans="1:8" ht="12.75">
      <c r="A207" s="91">
        <v>206</v>
      </c>
      <c r="B207" s="102"/>
      <c r="C207" s="109">
        <f t="shared" si="11"/>
        <v>39.7648</v>
      </c>
      <c r="D207" s="94"/>
      <c r="E207" s="95">
        <v>11200</v>
      </c>
      <c r="F207" s="100">
        <f t="shared" si="9"/>
        <v>4700</v>
      </c>
      <c r="G207" s="96">
        <f t="shared" si="10"/>
        <v>3380</v>
      </c>
      <c r="H207" s="95">
        <v>70</v>
      </c>
    </row>
    <row r="208" spans="1:8" ht="12.75">
      <c r="A208" s="91">
        <v>207</v>
      </c>
      <c r="B208" s="102"/>
      <c r="C208" s="109">
        <f t="shared" si="11"/>
        <v>39.679300000000005</v>
      </c>
      <c r="D208" s="94"/>
      <c r="E208" s="95">
        <v>11200</v>
      </c>
      <c r="F208" s="100">
        <f t="shared" si="9"/>
        <v>4710</v>
      </c>
      <c r="G208" s="96">
        <f t="shared" si="10"/>
        <v>3387</v>
      </c>
      <c r="H208" s="95">
        <v>70</v>
      </c>
    </row>
    <row r="209" spans="1:8" ht="12.75">
      <c r="A209" s="91">
        <v>208</v>
      </c>
      <c r="B209" s="102"/>
      <c r="C209" s="109">
        <f t="shared" si="11"/>
        <v>39.592000000000006</v>
      </c>
      <c r="D209" s="94"/>
      <c r="E209" s="95">
        <v>11200</v>
      </c>
      <c r="F209" s="100">
        <f t="shared" si="9"/>
        <v>4721</v>
      </c>
      <c r="G209" s="96">
        <f t="shared" si="10"/>
        <v>3395</v>
      </c>
      <c r="H209" s="95">
        <v>70</v>
      </c>
    </row>
    <row r="210" spans="1:8" ht="12.75">
      <c r="A210" s="91">
        <v>209</v>
      </c>
      <c r="B210" s="102"/>
      <c r="C210" s="109">
        <f t="shared" si="11"/>
        <v>39.502900000000004</v>
      </c>
      <c r="D210" s="94"/>
      <c r="E210" s="95">
        <v>11200</v>
      </c>
      <c r="F210" s="100">
        <f t="shared" si="9"/>
        <v>4731</v>
      </c>
      <c r="G210" s="96">
        <f t="shared" si="10"/>
        <v>3402</v>
      </c>
      <c r="H210" s="95">
        <v>70</v>
      </c>
    </row>
    <row r="211" spans="1:8" ht="12.75">
      <c r="A211" s="91">
        <v>210</v>
      </c>
      <c r="B211" s="102"/>
      <c r="C211" s="109">
        <f t="shared" si="11"/>
        <v>39.412000000000006</v>
      </c>
      <c r="D211" s="94"/>
      <c r="E211" s="95">
        <v>11200</v>
      </c>
      <c r="F211" s="100">
        <f t="shared" si="9"/>
        <v>4742</v>
      </c>
      <c r="G211" s="96">
        <f t="shared" si="10"/>
        <v>3410</v>
      </c>
      <c r="H211" s="95">
        <v>70</v>
      </c>
    </row>
    <row r="212" spans="1:8" ht="12.75">
      <c r="A212" s="91">
        <v>211</v>
      </c>
      <c r="B212" s="102"/>
      <c r="C212" s="109">
        <f t="shared" si="11"/>
        <v>39.319300000000005</v>
      </c>
      <c r="D212" s="94"/>
      <c r="E212" s="95">
        <v>11200</v>
      </c>
      <c r="F212" s="100">
        <f t="shared" si="9"/>
        <v>4753</v>
      </c>
      <c r="G212" s="96">
        <f t="shared" si="10"/>
        <v>3418</v>
      </c>
      <c r="H212" s="95">
        <v>70</v>
      </c>
    </row>
    <row r="213" spans="1:8" ht="12.75">
      <c r="A213" s="91">
        <v>212</v>
      </c>
      <c r="B213" s="102"/>
      <c r="C213" s="109">
        <f t="shared" si="11"/>
        <v>39.22480000000001</v>
      </c>
      <c r="D213" s="94"/>
      <c r="E213" s="95">
        <v>11200</v>
      </c>
      <c r="F213" s="100">
        <f t="shared" si="9"/>
        <v>4764</v>
      </c>
      <c r="G213" s="96">
        <f t="shared" si="10"/>
        <v>3426</v>
      </c>
      <c r="H213" s="95">
        <v>70</v>
      </c>
    </row>
    <row r="214" spans="1:8" ht="12.75">
      <c r="A214" s="91">
        <v>213</v>
      </c>
      <c r="B214" s="102"/>
      <c r="C214" s="109">
        <f t="shared" si="11"/>
        <v>39.1285</v>
      </c>
      <c r="D214" s="94"/>
      <c r="E214" s="95">
        <v>11200</v>
      </c>
      <c r="F214" s="100">
        <f t="shared" si="9"/>
        <v>4776</v>
      </c>
      <c r="G214" s="96">
        <f t="shared" si="10"/>
        <v>3435</v>
      </c>
      <c r="H214" s="95">
        <v>70</v>
      </c>
    </row>
    <row r="215" spans="1:8" ht="12.75">
      <c r="A215" s="91">
        <v>214</v>
      </c>
      <c r="B215" s="102"/>
      <c r="C215" s="109">
        <f t="shared" si="11"/>
        <v>39.0304</v>
      </c>
      <c r="D215" s="94"/>
      <c r="E215" s="95">
        <v>11200</v>
      </c>
      <c r="F215" s="100">
        <f t="shared" si="9"/>
        <v>4788</v>
      </c>
      <c r="G215" s="96">
        <f t="shared" si="10"/>
        <v>3443</v>
      </c>
      <c r="H215" s="95">
        <v>70</v>
      </c>
    </row>
    <row r="216" spans="1:8" ht="12.75">
      <c r="A216" s="91">
        <v>215</v>
      </c>
      <c r="B216" s="102"/>
      <c r="C216" s="109">
        <f t="shared" si="11"/>
        <v>38.9305</v>
      </c>
      <c r="D216" s="94"/>
      <c r="E216" s="95">
        <v>11200</v>
      </c>
      <c r="F216" s="100">
        <f t="shared" si="9"/>
        <v>4800</v>
      </c>
      <c r="G216" s="96">
        <f t="shared" si="10"/>
        <v>3452</v>
      </c>
      <c r="H216" s="95">
        <v>70</v>
      </c>
    </row>
    <row r="217" spans="1:8" ht="12.75">
      <c r="A217" s="91">
        <v>216</v>
      </c>
      <c r="B217" s="102"/>
      <c r="C217" s="109">
        <f t="shared" si="11"/>
        <v>38.8288</v>
      </c>
      <c r="D217" s="94"/>
      <c r="E217" s="95">
        <v>11200</v>
      </c>
      <c r="F217" s="100">
        <f t="shared" si="9"/>
        <v>4812</v>
      </c>
      <c r="G217" s="96">
        <f t="shared" si="10"/>
        <v>3461</v>
      </c>
      <c r="H217" s="95">
        <v>70</v>
      </c>
    </row>
    <row r="218" spans="1:8" ht="12.75">
      <c r="A218" s="91">
        <v>217</v>
      </c>
      <c r="B218" s="102"/>
      <c r="C218" s="109">
        <f t="shared" si="11"/>
        <v>38.725300000000004</v>
      </c>
      <c r="D218" s="94"/>
      <c r="E218" s="95">
        <v>11200</v>
      </c>
      <c r="F218" s="100">
        <f t="shared" si="9"/>
        <v>4825</v>
      </c>
      <c r="G218" s="96">
        <f t="shared" si="10"/>
        <v>3471</v>
      </c>
      <c r="H218" s="95">
        <v>70</v>
      </c>
    </row>
    <row r="219" spans="1:8" ht="12.75">
      <c r="A219" s="91">
        <v>218</v>
      </c>
      <c r="B219" s="102"/>
      <c r="C219" s="109">
        <f t="shared" si="11"/>
        <v>38.620000000000005</v>
      </c>
      <c r="D219" s="94"/>
      <c r="E219" s="95">
        <v>11200</v>
      </c>
      <c r="F219" s="100">
        <f t="shared" si="9"/>
        <v>4838</v>
      </c>
      <c r="G219" s="96">
        <f t="shared" si="10"/>
        <v>3480</v>
      </c>
      <c r="H219" s="95">
        <v>70</v>
      </c>
    </row>
    <row r="220" spans="1:8" ht="12.75">
      <c r="A220" s="91">
        <v>219</v>
      </c>
      <c r="B220" s="102"/>
      <c r="C220" s="109">
        <f t="shared" si="11"/>
        <v>38.51290000000001</v>
      </c>
      <c r="D220" s="94"/>
      <c r="E220" s="95">
        <v>11200</v>
      </c>
      <c r="F220" s="100">
        <f t="shared" si="9"/>
        <v>4851</v>
      </c>
      <c r="G220" s="96">
        <f t="shared" si="10"/>
        <v>3490</v>
      </c>
      <c r="H220" s="95">
        <v>70</v>
      </c>
    </row>
    <row r="221" spans="1:8" ht="12.75">
      <c r="A221" s="91">
        <v>220</v>
      </c>
      <c r="B221" s="102"/>
      <c r="C221" s="109">
        <f t="shared" si="11"/>
        <v>38.403999999999996</v>
      </c>
      <c r="D221" s="94"/>
      <c r="E221" s="95">
        <v>11200</v>
      </c>
      <c r="F221" s="100">
        <f t="shared" si="9"/>
        <v>4865</v>
      </c>
      <c r="G221" s="96">
        <f t="shared" si="10"/>
        <v>3500</v>
      </c>
      <c r="H221" s="95">
        <v>70</v>
      </c>
    </row>
    <row r="222" spans="1:8" ht="12.75">
      <c r="A222" s="91">
        <v>221</v>
      </c>
      <c r="B222" s="102"/>
      <c r="C222" s="109">
        <f t="shared" si="11"/>
        <v>38.2933</v>
      </c>
      <c r="D222" s="94"/>
      <c r="E222" s="95">
        <v>11200</v>
      </c>
      <c r="F222" s="100">
        <f t="shared" si="9"/>
        <v>4878</v>
      </c>
      <c r="G222" s="96">
        <f t="shared" si="10"/>
        <v>3510</v>
      </c>
      <c r="H222" s="95">
        <v>70</v>
      </c>
    </row>
    <row r="223" spans="1:8" ht="12.75">
      <c r="A223" s="91">
        <v>222</v>
      </c>
      <c r="B223" s="102"/>
      <c r="C223" s="109">
        <f t="shared" si="11"/>
        <v>38.180800000000005</v>
      </c>
      <c r="D223" s="94"/>
      <c r="E223" s="95">
        <v>11200</v>
      </c>
      <c r="F223" s="100">
        <f t="shared" si="9"/>
        <v>4893</v>
      </c>
      <c r="G223" s="96">
        <f t="shared" si="10"/>
        <v>3520</v>
      </c>
      <c r="H223" s="95">
        <v>70</v>
      </c>
    </row>
    <row r="224" spans="1:8" ht="12.75">
      <c r="A224" s="91">
        <v>223</v>
      </c>
      <c r="B224" s="102"/>
      <c r="C224" s="109">
        <f t="shared" si="11"/>
        <v>38.066500000000005</v>
      </c>
      <c r="D224" s="94"/>
      <c r="E224" s="95">
        <v>11200</v>
      </c>
      <c r="F224" s="100">
        <f t="shared" si="9"/>
        <v>4907</v>
      </c>
      <c r="G224" s="96">
        <f t="shared" si="10"/>
        <v>3531</v>
      </c>
      <c r="H224" s="95">
        <v>70</v>
      </c>
    </row>
    <row r="225" spans="1:8" ht="12.75">
      <c r="A225" s="91">
        <v>224</v>
      </c>
      <c r="B225" s="102"/>
      <c r="C225" s="109">
        <f t="shared" si="11"/>
        <v>37.9504</v>
      </c>
      <c r="D225" s="94"/>
      <c r="E225" s="95">
        <v>11200</v>
      </c>
      <c r="F225" s="100">
        <f t="shared" si="9"/>
        <v>4922</v>
      </c>
      <c r="G225" s="96">
        <f t="shared" si="10"/>
        <v>3541</v>
      </c>
      <c r="H225" s="95">
        <v>70</v>
      </c>
    </row>
    <row r="226" spans="1:8" ht="12.75">
      <c r="A226" s="91">
        <v>225</v>
      </c>
      <c r="B226" s="102"/>
      <c r="C226" s="109">
        <f t="shared" si="11"/>
        <v>37.832499999999996</v>
      </c>
      <c r="D226" s="94"/>
      <c r="E226" s="95">
        <v>11200</v>
      </c>
      <c r="F226" s="100">
        <f t="shared" si="9"/>
        <v>4937</v>
      </c>
      <c r="G226" s="96">
        <f t="shared" si="10"/>
        <v>3553</v>
      </c>
      <c r="H226" s="95">
        <v>70</v>
      </c>
    </row>
    <row r="227" spans="1:8" ht="12.75">
      <c r="A227" s="91">
        <v>226</v>
      </c>
      <c r="B227" s="102"/>
      <c r="C227" s="109">
        <f t="shared" si="11"/>
        <v>37.71280000000001</v>
      </c>
      <c r="D227" s="94"/>
      <c r="E227" s="95">
        <v>11200</v>
      </c>
      <c r="F227" s="100">
        <f t="shared" si="9"/>
        <v>4952</v>
      </c>
      <c r="G227" s="96">
        <f t="shared" si="10"/>
        <v>3564</v>
      </c>
      <c r="H227" s="95">
        <v>70</v>
      </c>
    </row>
    <row r="228" spans="1:8" ht="12.75">
      <c r="A228" s="91">
        <v>227</v>
      </c>
      <c r="B228" s="102"/>
      <c r="C228" s="109">
        <f t="shared" si="11"/>
        <v>37.5913</v>
      </c>
      <c r="D228" s="94"/>
      <c r="E228" s="95">
        <v>11200</v>
      </c>
      <c r="F228" s="100">
        <f t="shared" si="9"/>
        <v>4968</v>
      </c>
      <c r="G228" s="96">
        <f t="shared" si="10"/>
        <v>3575</v>
      </c>
      <c r="H228" s="95">
        <v>70</v>
      </c>
    </row>
    <row r="229" spans="1:8" ht="12.75">
      <c r="A229" s="91">
        <v>228</v>
      </c>
      <c r="B229" s="102"/>
      <c r="C229" s="109">
        <f t="shared" si="11"/>
        <v>37.46800000000001</v>
      </c>
      <c r="D229" s="94"/>
      <c r="E229" s="95">
        <v>11200</v>
      </c>
      <c r="F229" s="100">
        <f t="shared" si="9"/>
        <v>4984</v>
      </c>
      <c r="G229" s="96">
        <f t="shared" si="10"/>
        <v>3587</v>
      </c>
      <c r="H229" s="95">
        <v>70</v>
      </c>
    </row>
    <row r="230" spans="1:8" ht="12.75">
      <c r="A230" s="91">
        <v>229</v>
      </c>
      <c r="B230" s="102"/>
      <c r="C230" s="109">
        <f t="shared" si="11"/>
        <v>37.3429</v>
      </c>
      <c r="D230" s="94"/>
      <c r="E230" s="95">
        <v>11200</v>
      </c>
      <c r="F230" s="100">
        <f t="shared" si="9"/>
        <v>5001</v>
      </c>
      <c r="G230" s="96">
        <f t="shared" si="10"/>
        <v>3599</v>
      </c>
      <c r="H230" s="95">
        <v>70</v>
      </c>
    </row>
    <row r="231" spans="1:8" ht="12.75">
      <c r="A231" s="91">
        <v>230</v>
      </c>
      <c r="B231" s="102"/>
      <c r="C231" s="109">
        <f t="shared" si="11"/>
        <v>37.21600000000001</v>
      </c>
      <c r="D231" s="94"/>
      <c r="E231" s="95">
        <v>11200</v>
      </c>
      <c r="F231" s="100">
        <f t="shared" si="9"/>
        <v>5018</v>
      </c>
      <c r="G231" s="96">
        <f t="shared" si="10"/>
        <v>3611</v>
      </c>
      <c r="H231" s="95">
        <v>70</v>
      </c>
    </row>
    <row r="232" spans="1:8" ht="12.75">
      <c r="A232" s="91">
        <v>231</v>
      </c>
      <c r="B232" s="102"/>
      <c r="C232" s="109">
        <f t="shared" si="11"/>
        <v>37.087300000000006</v>
      </c>
      <c r="D232" s="94"/>
      <c r="E232" s="95">
        <v>11200</v>
      </c>
      <c r="F232" s="100">
        <f t="shared" si="9"/>
        <v>5035</v>
      </c>
      <c r="G232" s="96">
        <f t="shared" si="10"/>
        <v>3624</v>
      </c>
      <c r="H232" s="95">
        <v>70</v>
      </c>
    </row>
    <row r="233" spans="1:8" ht="12.75">
      <c r="A233" s="91">
        <v>232</v>
      </c>
      <c r="B233" s="102"/>
      <c r="C233" s="109">
        <f t="shared" si="11"/>
        <v>36.95680000000001</v>
      </c>
      <c r="D233" s="94"/>
      <c r="E233" s="95">
        <v>11200</v>
      </c>
      <c r="F233" s="100">
        <f t="shared" si="9"/>
        <v>5052</v>
      </c>
      <c r="G233" s="96">
        <f t="shared" si="10"/>
        <v>3637</v>
      </c>
      <c r="H233" s="95">
        <v>70</v>
      </c>
    </row>
    <row r="234" spans="1:8" ht="12.75">
      <c r="A234" s="91">
        <v>233</v>
      </c>
      <c r="B234" s="102"/>
      <c r="C234" s="109">
        <f t="shared" si="11"/>
        <v>36.82450000000001</v>
      </c>
      <c r="D234" s="94"/>
      <c r="E234" s="95">
        <v>11200</v>
      </c>
      <c r="F234" s="100">
        <f t="shared" si="9"/>
        <v>5070</v>
      </c>
      <c r="G234" s="96">
        <f t="shared" si="10"/>
        <v>3650</v>
      </c>
      <c r="H234" s="95">
        <v>70</v>
      </c>
    </row>
    <row r="235" spans="1:8" ht="12.75">
      <c r="A235" s="91">
        <v>234</v>
      </c>
      <c r="B235" s="102"/>
      <c r="C235" s="109">
        <f t="shared" si="11"/>
        <v>36.6904</v>
      </c>
      <c r="D235" s="94"/>
      <c r="E235" s="95">
        <v>11200</v>
      </c>
      <c r="F235" s="100">
        <f t="shared" si="9"/>
        <v>5088</v>
      </c>
      <c r="G235" s="96">
        <f t="shared" si="10"/>
        <v>3663</v>
      </c>
      <c r="H235" s="95">
        <v>70</v>
      </c>
    </row>
    <row r="236" spans="1:8" ht="12.75">
      <c r="A236" s="91">
        <v>235</v>
      </c>
      <c r="B236" s="102"/>
      <c r="C236" s="109">
        <f t="shared" si="11"/>
        <v>36.554500000000004</v>
      </c>
      <c r="D236" s="94"/>
      <c r="E236" s="95">
        <v>11200</v>
      </c>
      <c r="F236" s="100">
        <f t="shared" si="9"/>
        <v>5107</v>
      </c>
      <c r="G236" s="96">
        <f t="shared" si="10"/>
        <v>3677</v>
      </c>
      <c r="H236" s="95">
        <v>70</v>
      </c>
    </row>
    <row r="237" spans="1:8" ht="12.75">
      <c r="A237" s="91">
        <v>236</v>
      </c>
      <c r="B237" s="102"/>
      <c r="C237" s="109">
        <f t="shared" si="11"/>
        <v>36.4168</v>
      </c>
      <c r="D237" s="94"/>
      <c r="E237" s="95">
        <v>11200</v>
      </c>
      <c r="F237" s="100">
        <f t="shared" si="9"/>
        <v>5126</v>
      </c>
      <c r="G237" s="96">
        <f t="shared" si="10"/>
        <v>3691</v>
      </c>
      <c r="H237" s="95">
        <v>70</v>
      </c>
    </row>
    <row r="238" spans="1:8" ht="12.75">
      <c r="A238" s="91">
        <v>237</v>
      </c>
      <c r="B238" s="102"/>
      <c r="C238" s="109">
        <f t="shared" si="11"/>
        <v>36.27730000000001</v>
      </c>
      <c r="D238" s="94"/>
      <c r="E238" s="95">
        <v>11200</v>
      </c>
      <c r="F238" s="100">
        <f t="shared" si="9"/>
        <v>5146</v>
      </c>
      <c r="G238" s="96">
        <f t="shared" si="10"/>
        <v>3705</v>
      </c>
      <c r="H238" s="95">
        <v>70</v>
      </c>
    </row>
    <row r="239" spans="1:8" ht="12.75">
      <c r="A239" s="91">
        <v>238</v>
      </c>
      <c r="B239" s="102"/>
      <c r="C239" s="109">
        <f t="shared" si="11"/>
        <v>36.136</v>
      </c>
      <c r="D239" s="94"/>
      <c r="E239" s="95">
        <v>11200</v>
      </c>
      <c r="F239" s="100">
        <f t="shared" si="9"/>
        <v>5165</v>
      </c>
      <c r="G239" s="96">
        <f t="shared" si="10"/>
        <v>3719</v>
      </c>
      <c r="H239" s="95">
        <v>70</v>
      </c>
    </row>
    <row r="240" spans="1:8" ht="12.75">
      <c r="A240" s="91">
        <v>239</v>
      </c>
      <c r="B240" s="102"/>
      <c r="C240" s="109">
        <f t="shared" si="11"/>
        <v>35.99290000000001</v>
      </c>
      <c r="D240" s="94"/>
      <c r="E240" s="95">
        <v>11200</v>
      </c>
      <c r="F240" s="100">
        <f t="shared" si="9"/>
        <v>5186</v>
      </c>
      <c r="G240" s="96">
        <f t="shared" si="10"/>
        <v>3734</v>
      </c>
      <c r="H240" s="95">
        <v>70</v>
      </c>
    </row>
    <row r="241" spans="1:8" ht="12.75">
      <c r="A241" s="91">
        <v>240</v>
      </c>
      <c r="B241" s="102"/>
      <c r="C241" s="109">
        <f t="shared" si="11"/>
        <v>35.848000000000006</v>
      </c>
      <c r="D241" s="94"/>
      <c r="E241" s="95">
        <v>11200</v>
      </c>
      <c r="F241" s="100">
        <f t="shared" si="9"/>
        <v>5206</v>
      </c>
      <c r="G241" s="96">
        <f t="shared" si="10"/>
        <v>3749</v>
      </c>
      <c r="H241" s="95">
        <v>70</v>
      </c>
    </row>
    <row r="242" spans="1:8" ht="12.75">
      <c r="A242" s="91">
        <v>241</v>
      </c>
      <c r="B242" s="102"/>
      <c r="C242" s="109">
        <f t="shared" si="11"/>
        <v>35.701299999999996</v>
      </c>
      <c r="D242" s="94"/>
      <c r="E242" s="95">
        <v>11200</v>
      </c>
      <c r="F242" s="100">
        <f t="shared" si="9"/>
        <v>5227</v>
      </c>
      <c r="G242" s="96">
        <f t="shared" si="10"/>
        <v>3765</v>
      </c>
      <c r="H242" s="95">
        <v>70</v>
      </c>
    </row>
    <row r="243" spans="1:8" ht="12.75">
      <c r="A243" s="91">
        <v>242</v>
      </c>
      <c r="B243" s="102"/>
      <c r="C243" s="109">
        <f t="shared" si="11"/>
        <v>35.552800000000005</v>
      </c>
      <c r="D243" s="94"/>
      <c r="E243" s="95">
        <v>11200</v>
      </c>
      <c r="F243" s="100">
        <f t="shared" si="9"/>
        <v>5249</v>
      </c>
      <c r="G243" s="96">
        <f t="shared" si="10"/>
        <v>3780</v>
      </c>
      <c r="H243" s="95">
        <v>70</v>
      </c>
    </row>
    <row r="244" spans="1:8" ht="12.75">
      <c r="A244" s="91">
        <v>243</v>
      </c>
      <c r="B244" s="102"/>
      <c r="C244" s="109">
        <f t="shared" si="11"/>
        <v>35.402499999999996</v>
      </c>
      <c r="D244" s="94"/>
      <c r="E244" s="95">
        <v>11200</v>
      </c>
      <c r="F244" s="100">
        <f t="shared" si="9"/>
        <v>5271</v>
      </c>
      <c r="G244" s="96">
        <f t="shared" si="10"/>
        <v>3796</v>
      </c>
      <c r="H244" s="95">
        <v>70</v>
      </c>
    </row>
    <row r="245" spans="1:8" ht="12.75">
      <c r="A245" s="91">
        <v>244</v>
      </c>
      <c r="B245" s="102"/>
      <c r="C245" s="109">
        <f t="shared" si="11"/>
        <v>35.250400000000006</v>
      </c>
      <c r="D245" s="94"/>
      <c r="E245" s="95">
        <v>11200</v>
      </c>
      <c r="F245" s="100">
        <f t="shared" si="9"/>
        <v>5293</v>
      </c>
      <c r="G245" s="96">
        <f t="shared" si="10"/>
        <v>3813</v>
      </c>
      <c r="H245" s="95">
        <v>70</v>
      </c>
    </row>
    <row r="246" spans="1:8" ht="12.75">
      <c r="A246" s="91">
        <v>245</v>
      </c>
      <c r="B246" s="102"/>
      <c r="C246" s="109">
        <f t="shared" si="11"/>
        <v>35.0965</v>
      </c>
      <c r="D246" s="94"/>
      <c r="E246" s="95">
        <v>11200</v>
      </c>
      <c r="F246" s="100">
        <f t="shared" si="9"/>
        <v>5316</v>
      </c>
      <c r="G246" s="96">
        <f t="shared" si="10"/>
        <v>3829</v>
      </c>
      <c r="H246" s="95">
        <v>70</v>
      </c>
    </row>
    <row r="247" spans="1:8" ht="12.75">
      <c r="A247" s="91">
        <v>246</v>
      </c>
      <c r="B247" s="102"/>
      <c r="C247" s="109">
        <f t="shared" si="11"/>
        <v>34.94080000000001</v>
      </c>
      <c r="D247" s="94"/>
      <c r="E247" s="95">
        <v>11200</v>
      </c>
      <c r="F247" s="100">
        <f t="shared" si="9"/>
        <v>5340</v>
      </c>
      <c r="G247" s="96">
        <f t="shared" si="10"/>
        <v>3847</v>
      </c>
      <c r="H247" s="95">
        <v>70</v>
      </c>
    </row>
    <row r="248" spans="1:8" ht="12.75">
      <c r="A248" s="91">
        <v>247</v>
      </c>
      <c r="B248" s="102"/>
      <c r="C248" s="109">
        <f t="shared" si="11"/>
        <v>34.783300000000004</v>
      </c>
      <c r="D248" s="94"/>
      <c r="E248" s="95">
        <v>11200</v>
      </c>
      <c r="F248" s="100">
        <f t="shared" si="9"/>
        <v>5364</v>
      </c>
      <c r="G248" s="96">
        <f t="shared" si="10"/>
        <v>3864</v>
      </c>
      <c r="H248" s="95">
        <v>70</v>
      </c>
    </row>
    <row r="249" spans="1:8" ht="12.75">
      <c r="A249" s="91">
        <v>248</v>
      </c>
      <c r="B249" s="102"/>
      <c r="C249" s="109">
        <f t="shared" si="11"/>
        <v>34.623999999999995</v>
      </c>
      <c r="D249" s="94"/>
      <c r="E249" s="95">
        <v>11200</v>
      </c>
      <c r="F249" s="100">
        <f t="shared" si="9"/>
        <v>5388</v>
      </c>
      <c r="G249" s="96">
        <f t="shared" si="10"/>
        <v>3882</v>
      </c>
      <c r="H249" s="95">
        <v>70</v>
      </c>
    </row>
    <row r="250" spans="1:8" ht="12.75">
      <c r="A250" s="91">
        <v>249</v>
      </c>
      <c r="B250" s="102"/>
      <c r="C250" s="109">
        <f t="shared" si="11"/>
        <v>34.462900000000005</v>
      </c>
      <c r="D250" s="94"/>
      <c r="E250" s="95">
        <v>11200</v>
      </c>
      <c r="F250" s="100">
        <f t="shared" si="9"/>
        <v>5413</v>
      </c>
      <c r="G250" s="96">
        <f t="shared" si="10"/>
        <v>3900</v>
      </c>
      <c r="H250" s="95">
        <v>70</v>
      </c>
    </row>
    <row r="251" spans="1:8" ht="12.75">
      <c r="A251" s="91">
        <v>250</v>
      </c>
      <c r="B251" s="102"/>
      <c r="C251" s="109">
        <f t="shared" si="11"/>
        <v>34.3</v>
      </c>
      <c r="D251" s="94"/>
      <c r="E251" s="95">
        <v>11200</v>
      </c>
      <c r="F251" s="100">
        <f t="shared" si="9"/>
        <v>5438</v>
      </c>
      <c r="G251" s="96">
        <f t="shared" si="10"/>
        <v>3918</v>
      </c>
      <c r="H251" s="95">
        <v>70</v>
      </c>
    </row>
    <row r="252" spans="1:8" ht="12.75">
      <c r="A252" s="91">
        <v>251</v>
      </c>
      <c r="B252" s="102"/>
      <c r="C252" s="109">
        <f t="shared" si="11"/>
        <v>34.13530000000001</v>
      </c>
      <c r="D252" s="94"/>
      <c r="E252" s="95">
        <v>11200</v>
      </c>
      <c r="F252" s="100">
        <f t="shared" si="9"/>
        <v>5464</v>
      </c>
      <c r="G252" s="96">
        <f t="shared" si="10"/>
        <v>3937</v>
      </c>
      <c r="H252" s="95">
        <v>70</v>
      </c>
    </row>
    <row r="253" spans="1:8" ht="12.75">
      <c r="A253" s="91">
        <v>252</v>
      </c>
      <c r="B253" s="102"/>
      <c r="C253" s="109">
        <f t="shared" si="11"/>
        <v>33.9688</v>
      </c>
      <c r="D253" s="94"/>
      <c r="E253" s="95">
        <v>11200</v>
      </c>
      <c r="F253" s="100">
        <f t="shared" si="9"/>
        <v>5491</v>
      </c>
      <c r="G253" s="96">
        <f t="shared" si="10"/>
        <v>3957</v>
      </c>
      <c r="H253" s="95">
        <v>70</v>
      </c>
    </row>
    <row r="254" spans="1:8" ht="12.75">
      <c r="A254" s="91">
        <v>253</v>
      </c>
      <c r="B254" s="102"/>
      <c r="C254" s="109">
        <f t="shared" si="11"/>
        <v>33.80050000000001</v>
      </c>
      <c r="D254" s="94"/>
      <c r="E254" s="95">
        <v>11200</v>
      </c>
      <c r="F254" s="100">
        <f t="shared" si="9"/>
        <v>5517</v>
      </c>
      <c r="G254" s="96">
        <f t="shared" si="10"/>
        <v>3976</v>
      </c>
      <c r="H254" s="95">
        <v>70</v>
      </c>
    </row>
    <row r="255" spans="1:8" ht="12.75">
      <c r="A255" s="91">
        <v>254</v>
      </c>
      <c r="B255" s="102"/>
      <c r="C255" s="109">
        <f t="shared" si="11"/>
        <v>33.6304</v>
      </c>
      <c r="D255" s="94"/>
      <c r="E255" s="95">
        <v>11200</v>
      </c>
      <c r="F255" s="100">
        <f t="shared" si="9"/>
        <v>5545</v>
      </c>
      <c r="G255" s="96">
        <f t="shared" si="10"/>
        <v>3996</v>
      </c>
      <c r="H255" s="95">
        <v>70</v>
      </c>
    </row>
    <row r="256" spans="1:8" ht="12.75">
      <c r="A256" s="91">
        <v>255</v>
      </c>
      <c r="B256" s="102"/>
      <c r="C256" s="109">
        <f t="shared" si="11"/>
        <v>33.45850000000001</v>
      </c>
      <c r="D256" s="94"/>
      <c r="E256" s="95">
        <v>11200</v>
      </c>
      <c r="F256" s="100">
        <f t="shared" si="9"/>
        <v>5573</v>
      </c>
      <c r="G256" s="96">
        <f t="shared" si="10"/>
        <v>4017</v>
      </c>
      <c r="H256" s="95">
        <v>70</v>
      </c>
    </row>
    <row r="257" spans="1:8" ht="12.75">
      <c r="A257" s="91">
        <v>256</v>
      </c>
      <c r="B257" s="102"/>
      <c r="C257" s="109">
        <f t="shared" si="11"/>
        <v>33.284800000000004</v>
      </c>
      <c r="D257" s="94"/>
      <c r="E257" s="95">
        <v>11200</v>
      </c>
      <c r="F257" s="100">
        <f t="shared" si="9"/>
        <v>5602</v>
      </c>
      <c r="G257" s="96">
        <f t="shared" si="10"/>
        <v>4038</v>
      </c>
      <c r="H257" s="95">
        <v>70</v>
      </c>
    </row>
    <row r="258" spans="1:8" ht="12.75">
      <c r="A258" s="91">
        <v>257</v>
      </c>
      <c r="B258" s="102"/>
      <c r="C258" s="109">
        <f t="shared" si="11"/>
        <v>33.1093</v>
      </c>
      <c r="D258" s="94"/>
      <c r="E258" s="95">
        <v>11200</v>
      </c>
      <c r="F258" s="100">
        <f t="shared" si="9"/>
        <v>5631</v>
      </c>
      <c r="G258" s="96">
        <f t="shared" si="10"/>
        <v>4059</v>
      </c>
      <c r="H258" s="95">
        <v>70</v>
      </c>
    </row>
    <row r="259" spans="1:8" ht="12.75">
      <c r="A259" s="91">
        <v>258</v>
      </c>
      <c r="B259" s="102"/>
      <c r="C259" s="109">
        <f t="shared" si="11"/>
        <v>32.93200000000001</v>
      </c>
      <c r="D259" s="94"/>
      <c r="E259" s="95">
        <v>11200</v>
      </c>
      <c r="F259" s="100">
        <f t="shared" si="9"/>
        <v>5661</v>
      </c>
      <c r="G259" s="96">
        <f t="shared" si="10"/>
        <v>4081</v>
      </c>
      <c r="H259" s="95">
        <v>70</v>
      </c>
    </row>
    <row r="260" spans="1:8" ht="12.75">
      <c r="A260" s="91">
        <v>259</v>
      </c>
      <c r="B260" s="102"/>
      <c r="C260" s="109">
        <f t="shared" si="11"/>
        <v>32.7529</v>
      </c>
      <c r="D260" s="94"/>
      <c r="E260" s="95">
        <v>11200</v>
      </c>
      <c r="F260" s="100">
        <f t="shared" si="9"/>
        <v>5692</v>
      </c>
      <c r="G260" s="96">
        <f t="shared" si="10"/>
        <v>4103</v>
      </c>
      <c r="H260" s="95">
        <v>70</v>
      </c>
    </row>
    <row r="261" spans="1:8" ht="12.75">
      <c r="A261" s="91">
        <v>260</v>
      </c>
      <c r="B261" s="102"/>
      <c r="C261" s="109">
        <f t="shared" si="11"/>
        <v>32.57200000000001</v>
      </c>
      <c r="D261" s="94"/>
      <c r="E261" s="95">
        <v>11200</v>
      </c>
      <c r="F261" s="100">
        <f t="shared" si="9"/>
        <v>5723</v>
      </c>
      <c r="G261" s="96">
        <f t="shared" si="10"/>
        <v>4126</v>
      </c>
      <c r="H261" s="95">
        <v>70</v>
      </c>
    </row>
    <row r="262" spans="1:8" ht="12.75">
      <c r="A262" s="91">
        <v>261</v>
      </c>
      <c r="B262" s="102"/>
      <c r="C262" s="109">
        <f t="shared" si="11"/>
        <v>32.3893</v>
      </c>
      <c r="D262" s="94"/>
      <c r="E262" s="95">
        <v>11200</v>
      </c>
      <c r="F262" s="100">
        <f t="shared" si="9"/>
        <v>5755</v>
      </c>
      <c r="G262" s="96">
        <f t="shared" si="10"/>
        <v>4150</v>
      </c>
      <c r="H262" s="95">
        <v>70</v>
      </c>
    </row>
    <row r="263" spans="1:8" ht="12.75">
      <c r="A263" s="91">
        <v>262</v>
      </c>
      <c r="B263" s="102"/>
      <c r="C263" s="109">
        <f t="shared" si="11"/>
        <v>32.20480000000001</v>
      </c>
      <c r="D263" s="94"/>
      <c r="E263" s="95">
        <v>11200</v>
      </c>
      <c r="F263" s="100">
        <f t="shared" si="9"/>
        <v>5787</v>
      </c>
      <c r="G263" s="96">
        <f t="shared" si="10"/>
        <v>4173</v>
      </c>
      <c r="H263" s="95">
        <v>70</v>
      </c>
    </row>
    <row r="264" spans="1:8" ht="12.75">
      <c r="A264" s="91">
        <v>263</v>
      </c>
      <c r="B264" s="102"/>
      <c r="C264" s="109">
        <f t="shared" si="11"/>
        <v>32.0185</v>
      </c>
      <c r="D264" s="94"/>
      <c r="E264" s="95">
        <v>11200</v>
      </c>
      <c r="F264" s="100">
        <f t="shared" si="9"/>
        <v>5821</v>
      </c>
      <c r="G264" s="96">
        <f t="shared" si="10"/>
        <v>4198</v>
      </c>
      <c r="H264" s="95">
        <v>70</v>
      </c>
    </row>
    <row r="265" spans="1:8" ht="12.75">
      <c r="A265" s="91">
        <v>264</v>
      </c>
      <c r="B265" s="102"/>
      <c r="C265" s="109">
        <f t="shared" si="11"/>
        <v>31.83040000000001</v>
      </c>
      <c r="D265" s="94"/>
      <c r="E265" s="95">
        <v>11200</v>
      </c>
      <c r="F265" s="100">
        <f t="shared" si="9"/>
        <v>5855</v>
      </c>
      <c r="G265" s="96">
        <f t="shared" si="10"/>
        <v>4222</v>
      </c>
      <c r="H265" s="95">
        <v>70</v>
      </c>
    </row>
    <row r="266" spans="1:8" ht="12.75">
      <c r="A266" s="91">
        <v>265</v>
      </c>
      <c r="B266" s="102"/>
      <c r="C266" s="109">
        <f t="shared" si="11"/>
        <v>31.640500000000003</v>
      </c>
      <c r="D266" s="94"/>
      <c r="E266" s="95">
        <v>11200</v>
      </c>
      <c r="F266" s="100">
        <f t="shared" si="9"/>
        <v>5889</v>
      </c>
      <c r="G266" s="96">
        <f t="shared" si="10"/>
        <v>4248</v>
      </c>
      <c r="H266" s="95">
        <v>70</v>
      </c>
    </row>
    <row r="267" spans="1:8" ht="12.75">
      <c r="A267" s="91">
        <v>266</v>
      </c>
      <c r="B267" s="102"/>
      <c r="C267" s="109">
        <f t="shared" si="11"/>
        <v>31.4488</v>
      </c>
      <c r="D267" s="94"/>
      <c r="E267" s="95">
        <v>11200</v>
      </c>
      <c r="F267" s="100">
        <f t="shared" si="9"/>
        <v>5925</v>
      </c>
      <c r="G267" s="96">
        <f t="shared" si="10"/>
        <v>4274</v>
      </c>
      <c r="H267" s="95">
        <v>70</v>
      </c>
    </row>
    <row r="268" spans="1:8" ht="12.75">
      <c r="A268" s="91">
        <v>267</v>
      </c>
      <c r="B268" s="102"/>
      <c r="C268" s="109">
        <f t="shared" si="11"/>
        <v>31.255300000000005</v>
      </c>
      <c r="D268" s="94"/>
      <c r="E268" s="95">
        <v>11200</v>
      </c>
      <c r="F268" s="100">
        <f t="shared" si="9"/>
        <v>5961</v>
      </c>
      <c r="G268" s="96">
        <f t="shared" si="10"/>
        <v>4300</v>
      </c>
      <c r="H268" s="95">
        <v>70</v>
      </c>
    </row>
    <row r="269" spans="1:8" ht="12.75">
      <c r="A269" s="91">
        <v>268</v>
      </c>
      <c r="B269" s="102"/>
      <c r="C269" s="109">
        <f t="shared" si="11"/>
        <v>31.060000000000002</v>
      </c>
      <c r="D269" s="94"/>
      <c r="E269" s="95">
        <v>11200</v>
      </c>
      <c r="F269" s="100">
        <f aca="true" t="shared" si="12" ref="F269:F332">ROUND(12*1.37*(1/C269*E269)+H269,0)</f>
        <v>5998</v>
      </c>
      <c r="G269" s="96">
        <f aca="true" t="shared" si="13" ref="G269:G332">ROUND(12*(1/C269*E269),0)</f>
        <v>4327</v>
      </c>
      <c r="H269" s="95">
        <v>70</v>
      </c>
    </row>
    <row r="270" spans="1:8" ht="12.75">
      <c r="A270" s="91">
        <v>269</v>
      </c>
      <c r="B270" s="102"/>
      <c r="C270" s="109">
        <f aca="true" t="shared" si="14" ref="C270:C333">-0.0009*POWER(A270,2)+0.2862*A270+19</f>
        <v>30.86290000000001</v>
      </c>
      <c r="D270" s="94"/>
      <c r="E270" s="95">
        <v>11200</v>
      </c>
      <c r="F270" s="100">
        <f t="shared" si="12"/>
        <v>6036</v>
      </c>
      <c r="G270" s="96">
        <f t="shared" si="13"/>
        <v>4355</v>
      </c>
      <c r="H270" s="95">
        <v>70</v>
      </c>
    </row>
    <row r="271" spans="1:8" ht="12.75">
      <c r="A271" s="91">
        <v>270</v>
      </c>
      <c r="B271" s="102"/>
      <c r="C271" s="109">
        <f t="shared" si="14"/>
        <v>30.664</v>
      </c>
      <c r="D271" s="94"/>
      <c r="E271" s="95">
        <v>11200</v>
      </c>
      <c r="F271" s="100">
        <f t="shared" si="12"/>
        <v>6075</v>
      </c>
      <c r="G271" s="96">
        <f t="shared" si="13"/>
        <v>4383</v>
      </c>
      <c r="H271" s="95">
        <v>70</v>
      </c>
    </row>
    <row r="272" spans="1:8" ht="12.75">
      <c r="A272" s="91">
        <v>271</v>
      </c>
      <c r="B272" s="102"/>
      <c r="C272" s="109">
        <f t="shared" si="14"/>
        <v>30.463300000000004</v>
      </c>
      <c r="D272" s="94"/>
      <c r="E272" s="95">
        <v>11200</v>
      </c>
      <c r="F272" s="100">
        <f t="shared" si="12"/>
        <v>6114</v>
      </c>
      <c r="G272" s="96">
        <f t="shared" si="13"/>
        <v>4412</v>
      </c>
      <c r="H272" s="95">
        <v>70</v>
      </c>
    </row>
    <row r="273" spans="1:8" ht="12.75">
      <c r="A273" s="91">
        <v>272</v>
      </c>
      <c r="B273" s="102"/>
      <c r="C273" s="109">
        <f t="shared" si="14"/>
        <v>30.260800000000003</v>
      </c>
      <c r="D273" s="94"/>
      <c r="E273" s="95">
        <v>11200</v>
      </c>
      <c r="F273" s="100">
        <f t="shared" si="12"/>
        <v>6155</v>
      </c>
      <c r="G273" s="96">
        <f t="shared" si="13"/>
        <v>4441</v>
      </c>
      <c r="H273" s="95">
        <v>70</v>
      </c>
    </row>
    <row r="274" spans="1:8" ht="12.75">
      <c r="A274" s="91">
        <v>273</v>
      </c>
      <c r="B274" s="102"/>
      <c r="C274" s="109">
        <f t="shared" si="14"/>
        <v>30.0565</v>
      </c>
      <c r="D274" s="94"/>
      <c r="E274" s="95">
        <v>11200</v>
      </c>
      <c r="F274" s="100">
        <f t="shared" si="12"/>
        <v>6196</v>
      </c>
      <c r="G274" s="96">
        <f t="shared" si="13"/>
        <v>4472</v>
      </c>
      <c r="H274" s="95">
        <v>70</v>
      </c>
    </row>
    <row r="275" spans="1:8" ht="12.75">
      <c r="A275" s="91">
        <v>274</v>
      </c>
      <c r="B275" s="102"/>
      <c r="C275" s="109">
        <f t="shared" si="14"/>
        <v>29.850400000000008</v>
      </c>
      <c r="D275" s="94"/>
      <c r="E275" s="95">
        <v>11200</v>
      </c>
      <c r="F275" s="100">
        <f t="shared" si="12"/>
        <v>6238</v>
      </c>
      <c r="G275" s="96">
        <f t="shared" si="13"/>
        <v>4502</v>
      </c>
      <c r="H275" s="95">
        <v>70</v>
      </c>
    </row>
    <row r="276" spans="1:8" ht="12.75">
      <c r="A276" s="91">
        <v>275</v>
      </c>
      <c r="B276" s="102"/>
      <c r="C276" s="109">
        <f t="shared" si="14"/>
        <v>29.6425</v>
      </c>
      <c r="D276" s="94"/>
      <c r="E276" s="95">
        <v>11200</v>
      </c>
      <c r="F276" s="100">
        <f t="shared" si="12"/>
        <v>6282</v>
      </c>
      <c r="G276" s="96">
        <f t="shared" si="13"/>
        <v>4534</v>
      </c>
      <c r="H276" s="95">
        <v>70</v>
      </c>
    </row>
    <row r="277" spans="1:8" ht="12.75">
      <c r="A277" s="91">
        <v>276</v>
      </c>
      <c r="B277" s="102"/>
      <c r="C277" s="109">
        <f t="shared" si="14"/>
        <v>29.432800000000015</v>
      </c>
      <c r="D277" s="94"/>
      <c r="E277" s="95">
        <v>11200</v>
      </c>
      <c r="F277" s="100">
        <f t="shared" si="12"/>
        <v>6326</v>
      </c>
      <c r="G277" s="96">
        <f t="shared" si="13"/>
        <v>4566</v>
      </c>
      <c r="H277" s="95">
        <v>70</v>
      </c>
    </row>
    <row r="278" spans="1:8" ht="12.75">
      <c r="A278" s="91">
        <v>277</v>
      </c>
      <c r="B278" s="102"/>
      <c r="C278" s="109">
        <f t="shared" si="14"/>
        <v>29.2213</v>
      </c>
      <c r="D278" s="94"/>
      <c r="E278" s="95">
        <v>11200</v>
      </c>
      <c r="F278" s="100">
        <f t="shared" si="12"/>
        <v>6371</v>
      </c>
      <c r="G278" s="96">
        <f t="shared" si="13"/>
        <v>4599</v>
      </c>
      <c r="H278" s="95">
        <v>70</v>
      </c>
    </row>
    <row r="279" spans="1:8" ht="12.75">
      <c r="A279" s="91">
        <v>278</v>
      </c>
      <c r="B279" s="102"/>
      <c r="C279" s="109">
        <f t="shared" si="14"/>
        <v>29.00800000000001</v>
      </c>
      <c r="D279" s="94"/>
      <c r="E279" s="95">
        <v>11200</v>
      </c>
      <c r="F279" s="100">
        <f t="shared" si="12"/>
        <v>6417</v>
      </c>
      <c r="G279" s="96">
        <f t="shared" si="13"/>
        <v>4633</v>
      </c>
      <c r="H279" s="95">
        <v>70</v>
      </c>
    </row>
    <row r="280" spans="1:8" ht="12.75">
      <c r="A280" s="91">
        <v>279</v>
      </c>
      <c r="B280" s="102"/>
      <c r="C280" s="109">
        <f t="shared" si="14"/>
        <v>28.792900000000003</v>
      </c>
      <c r="D280" s="94"/>
      <c r="E280" s="95">
        <v>11200</v>
      </c>
      <c r="F280" s="100">
        <f t="shared" si="12"/>
        <v>6465</v>
      </c>
      <c r="G280" s="96">
        <f t="shared" si="13"/>
        <v>4668</v>
      </c>
      <c r="H280" s="95">
        <v>70</v>
      </c>
    </row>
    <row r="281" spans="1:8" ht="12.75">
      <c r="A281" s="91">
        <v>280</v>
      </c>
      <c r="B281" s="102"/>
      <c r="C281" s="109">
        <f t="shared" si="14"/>
        <v>28.575999999999993</v>
      </c>
      <c r="D281" s="94"/>
      <c r="E281" s="95">
        <v>11200</v>
      </c>
      <c r="F281" s="100">
        <f t="shared" si="12"/>
        <v>6513</v>
      </c>
      <c r="G281" s="96">
        <f t="shared" si="13"/>
        <v>4703</v>
      </c>
      <c r="H281" s="95">
        <v>70</v>
      </c>
    </row>
    <row r="282" spans="1:8" ht="12.75">
      <c r="A282" s="91">
        <v>281</v>
      </c>
      <c r="B282" s="102"/>
      <c r="C282" s="109">
        <f t="shared" si="14"/>
        <v>28.35730000000001</v>
      </c>
      <c r="D282" s="94"/>
      <c r="E282" s="95">
        <v>11200</v>
      </c>
      <c r="F282" s="100">
        <f t="shared" si="12"/>
        <v>6563</v>
      </c>
      <c r="G282" s="96">
        <f t="shared" si="13"/>
        <v>4740</v>
      </c>
      <c r="H282" s="95">
        <v>70</v>
      </c>
    </row>
    <row r="283" spans="1:8" ht="12.75">
      <c r="A283" s="91">
        <v>282</v>
      </c>
      <c r="B283" s="102"/>
      <c r="C283" s="109">
        <f t="shared" si="14"/>
        <v>28.136799999999994</v>
      </c>
      <c r="D283" s="94"/>
      <c r="E283" s="95">
        <v>11200</v>
      </c>
      <c r="F283" s="100">
        <f t="shared" si="12"/>
        <v>6614</v>
      </c>
      <c r="G283" s="96">
        <f t="shared" si="13"/>
        <v>4777</v>
      </c>
      <c r="H283" s="95">
        <v>70</v>
      </c>
    </row>
    <row r="284" spans="1:8" ht="12.75">
      <c r="A284" s="91">
        <v>283</v>
      </c>
      <c r="B284" s="102"/>
      <c r="C284" s="109">
        <f t="shared" si="14"/>
        <v>27.914500000000004</v>
      </c>
      <c r="D284" s="94"/>
      <c r="E284" s="95">
        <v>11200</v>
      </c>
      <c r="F284" s="100">
        <f t="shared" si="12"/>
        <v>6666</v>
      </c>
      <c r="G284" s="96">
        <f t="shared" si="13"/>
        <v>4815</v>
      </c>
      <c r="H284" s="95">
        <v>70</v>
      </c>
    </row>
    <row r="285" spans="1:8" ht="12.75">
      <c r="A285" s="91">
        <v>284</v>
      </c>
      <c r="B285" s="102"/>
      <c r="C285" s="109">
        <f t="shared" si="14"/>
        <v>27.690399999999997</v>
      </c>
      <c r="D285" s="94"/>
      <c r="E285" s="95">
        <v>11200</v>
      </c>
      <c r="F285" s="100">
        <f t="shared" si="12"/>
        <v>6720</v>
      </c>
      <c r="G285" s="96">
        <f t="shared" si="13"/>
        <v>4854</v>
      </c>
      <c r="H285" s="95">
        <v>70</v>
      </c>
    </row>
    <row r="286" spans="1:8" ht="12.75">
      <c r="A286" s="91">
        <v>285</v>
      </c>
      <c r="B286" s="102"/>
      <c r="C286" s="109">
        <f t="shared" si="14"/>
        <v>27.464500000000015</v>
      </c>
      <c r="D286" s="94"/>
      <c r="E286" s="95">
        <v>11200</v>
      </c>
      <c r="F286" s="100">
        <f t="shared" si="12"/>
        <v>6774</v>
      </c>
      <c r="G286" s="96">
        <f t="shared" si="13"/>
        <v>4894</v>
      </c>
      <c r="H286" s="95">
        <v>70</v>
      </c>
    </row>
    <row r="287" spans="1:8" ht="12.75">
      <c r="A287" s="91">
        <v>286</v>
      </c>
      <c r="B287" s="102"/>
      <c r="C287" s="109">
        <f t="shared" si="14"/>
        <v>27.236800000000002</v>
      </c>
      <c r="D287" s="94"/>
      <c r="E287" s="95">
        <v>11200</v>
      </c>
      <c r="F287" s="100">
        <f t="shared" si="12"/>
        <v>6830</v>
      </c>
      <c r="G287" s="96">
        <f t="shared" si="13"/>
        <v>4935</v>
      </c>
      <c r="H287" s="95">
        <v>70</v>
      </c>
    </row>
    <row r="288" spans="1:8" ht="12.75">
      <c r="A288" s="91">
        <v>287</v>
      </c>
      <c r="B288" s="102"/>
      <c r="C288" s="109">
        <f t="shared" si="14"/>
        <v>27.007300000000015</v>
      </c>
      <c r="D288" s="94"/>
      <c r="E288" s="95">
        <v>11200</v>
      </c>
      <c r="F288" s="100">
        <f t="shared" si="12"/>
        <v>6888</v>
      </c>
      <c r="G288" s="96">
        <f t="shared" si="13"/>
        <v>4976</v>
      </c>
      <c r="H288" s="95">
        <v>70</v>
      </c>
    </row>
    <row r="289" spans="1:8" ht="12.75">
      <c r="A289" s="91">
        <v>288</v>
      </c>
      <c r="B289" s="102"/>
      <c r="C289" s="109">
        <f t="shared" si="14"/>
        <v>26.77600000000001</v>
      </c>
      <c r="D289" s="94"/>
      <c r="E289" s="95">
        <v>11200</v>
      </c>
      <c r="F289" s="100">
        <f t="shared" si="12"/>
        <v>6947</v>
      </c>
      <c r="G289" s="96">
        <f t="shared" si="13"/>
        <v>5019</v>
      </c>
      <c r="H289" s="95">
        <v>70</v>
      </c>
    </row>
    <row r="290" spans="1:8" ht="12.75">
      <c r="A290" s="91">
        <v>289</v>
      </c>
      <c r="B290" s="102"/>
      <c r="C290" s="109">
        <f t="shared" si="14"/>
        <v>26.542900000000003</v>
      </c>
      <c r="D290" s="94"/>
      <c r="E290" s="95">
        <v>11200</v>
      </c>
      <c r="F290" s="100">
        <f t="shared" si="12"/>
        <v>7007</v>
      </c>
      <c r="G290" s="96">
        <f t="shared" si="13"/>
        <v>5064</v>
      </c>
      <c r="H290" s="95">
        <v>70</v>
      </c>
    </row>
    <row r="291" spans="1:8" ht="12.75">
      <c r="A291" s="91">
        <v>290</v>
      </c>
      <c r="B291" s="102"/>
      <c r="C291" s="109">
        <f t="shared" si="14"/>
        <v>26.308000000000007</v>
      </c>
      <c r="D291" s="94"/>
      <c r="E291" s="95">
        <v>11200</v>
      </c>
      <c r="F291" s="100">
        <f t="shared" si="12"/>
        <v>7069</v>
      </c>
      <c r="G291" s="96">
        <f t="shared" si="13"/>
        <v>5109</v>
      </c>
      <c r="H291" s="95">
        <v>70</v>
      </c>
    </row>
    <row r="292" spans="1:8" ht="12.75">
      <c r="A292" s="91">
        <v>291</v>
      </c>
      <c r="B292" s="102"/>
      <c r="C292" s="109">
        <f t="shared" si="14"/>
        <v>26.071299999999994</v>
      </c>
      <c r="D292" s="94"/>
      <c r="E292" s="95">
        <v>11200</v>
      </c>
      <c r="F292" s="100">
        <f t="shared" si="12"/>
        <v>7132</v>
      </c>
      <c r="G292" s="96">
        <f t="shared" si="13"/>
        <v>5155</v>
      </c>
      <c r="H292" s="95">
        <v>70</v>
      </c>
    </row>
    <row r="293" spans="1:8" ht="12.75">
      <c r="A293" s="91">
        <v>292</v>
      </c>
      <c r="B293" s="102"/>
      <c r="C293" s="109">
        <f t="shared" si="14"/>
        <v>25.832800000000006</v>
      </c>
      <c r="D293" s="94"/>
      <c r="E293" s="95">
        <v>11200</v>
      </c>
      <c r="F293" s="100">
        <f t="shared" si="12"/>
        <v>7198</v>
      </c>
      <c r="G293" s="96">
        <f t="shared" si="13"/>
        <v>5203</v>
      </c>
      <c r="H293" s="95">
        <v>70</v>
      </c>
    </row>
    <row r="294" spans="1:8" ht="12.75">
      <c r="A294" s="91">
        <v>293</v>
      </c>
      <c r="B294" s="102"/>
      <c r="C294" s="109">
        <f t="shared" si="14"/>
        <v>25.5925</v>
      </c>
      <c r="D294" s="94"/>
      <c r="E294" s="95">
        <v>11200</v>
      </c>
      <c r="F294" s="100">
        <f t="shared" si="12"/>
        <v>7265</v>
      </c>
      <c r="G294" s="96">
        <f t="shared" si="13"/>
        <v>5252</v>
      </c>
      <c r="H294" s="95">
        <v>70</v>
      </c>
    </row>
    <row r="295" spans="1:8" ht="12.75">
      <c r="A295" s="91">
        <v>294</v>
      </c>
      <c r="B295" s="102"/>
      <c r="C295" s="109">
        <f t="shared" si="14"/>
        <v>25.350400000000008</v>
      </c>
      <c r="D295" s="94"/>
      <c r="E295" s="95">
        <v>11200</v>
      </c>
      <c r="F295" s="100">
        <f t="shared" si="12"/>
        <v>7333</v>
      </c>
      <c r="G295" s="96">
        <f t="shared" si="13"/>
        <v>5302</v>
      </c>
      <c r="H295" s="95">
        <v>70</v>
      </c>
    </row>
    <row r="296" spans="1:8" ht="12.75">
      <c r="A296" s="91">
        <v>295</v>
      </c>
      <c r="B296" s="102"/>
      <c r="C296" s="109">
        <f t="shared" si="14"/>
        <v>25.10650000000001</v>
      </c>
      <c r="D296" s="94"/>
      <c r="E296" s="95">
        <v>11200</v>
      </c>
      <c r="F296" s="100">
        <f t="shared" si="12"/>
        <v>7404</v>
      </c>
      <c r="G296" s="96">
        <f t="shared" si="13"/>
        <v>5353</v>
      </c>
      <c r="H296" s="95">
        <v>70</v>
      </c>
    </row>
    <row r="297" spans="1:8" ht="12.75">
      <c r="A297" s="91">
        <v>296</v>
      </c>
      <c r="B297" s="102"/>
      <c r="C297" s="109">
        <f t="shared" si="14"/>
        <v>24.860800000000012</v>
      </c>
      <c r="D297" s="94"/>
      <c r="E297" s="95">
        <v>11200</v>
      </c>
      <c r="F297" s="100">
        <f t="shared" si="12"/>
        <v>7476</v>
      </c>
      <c r="G297" s="96">
        <f t="shared" si="13"/>
        <v>5406</v>
      </c>
      <c r="H297" s="95">
        <v>70</v>
      </c>
    </row>
    <row r="298" spans="1:8" ht="12.75">
      <c r="A298" s="91">
        <v>297</v>
      </c>
      <c r="B298" s="102"/>
      <c r="C298" s="109">
        <f t="shared" si="14"/>
        <v>24.61330000000001</v>
      </c>
      <c r="D298" s="94"/>
      <c r="E298" s="95">
        <v>11200</v>
      </c>
      <c r="F298" s="100">
        <f t="shared" si="12"/>
        <v>7551</v>
      </c>
      <c r="G298" s="96">
        <f t="shared" si="13"/>
        <v>5460</v>
      </c>
      <c r="H298" s="95">
        <v>70</v>
      </c>
    </row>
    <row r="299" spans="1:8" ht="12.75">
      <c r="A299" s="91">
        <v>298</v>
      </c>
      <c r="B299" s="102"/>
      <c r="C299" s="109">
        <f t="shared" si="14"/>
        <v>24.364000000000004</v>
      </c>
      <c r="D299" s="94"/>
      <c r="E299" s="95">
        <v>11200</v>
      </c>
      <c r="F299" s="100">
        <f t="shared" si="12"/>
        <v>7627</v>
      </c>
      <c r="G299" s="96">
        <f t="shared" si="13"/>
        <v>5516</v>
      </c>
      <c r="H299" s="95">
        <v>70</v>
      </c>
    </row>
    <row r="300" spans="1:8" ht="12.75">
      <c r="A300" s="91">
        <v>299</v>
      </c>
      <c r="B300" s="102"/>
      <c r="C300" s="109">
        <f t="shared" si="14"/>
        <v>24.11290000000001</v>
      </c>
      <c r="D300" s="94"/>
      <c r="E300" s="95">
        <v>11200</v>
      </c>
      <c r="F300" s="100">
        <f t="shared" si="12"/>
        <v>7706</v>
      </c>
      <c r="G300" s="96">
        <f t="shared" si="13"/>
        <v>5574</v>
      </c>
      <c r="H300" s="95">
        <v>70</v>
      </c>
    </row>
    <row r="301" spans="1:8" ht="12.75">
      <c r="A301" s="91">
        <v>300</v>
      </c>
      <c r="B301" s="102"/>
      <c r="C301" s="109">
        <f t="shared" si="14"/>
        <v>23.86</v>
      </c>
      <c r="D301" s="94"/>
      <c r="E301" s="95">
        <v>11200</v>
      </c>
      <c r="F301" s="100">
        <f t="shared" si="12"/>
        <v>7787</v>
      </c>
      <c r="G301" s="96">
        <f t="shared" si="13"/>
        <v>5633</v>
      </c>
      <c r="H301" s="95">
        <v>70</v>
      </c>
    </row>
    <row r="302" spans="1:8" ht="12.75">
      <c r="A302" s="91">
        <v>301</v>
      </c>
      <c r="B302" s="102"/>
      <c r="C302" s="109">
        <f t="shared" si="14"/>
        <v>23.605300000000014</v>
      </c>
      <c r="D302" s="94"/>
      <c r="E302" s="95">
        <v>11200</v>
      </c>
      <c r="F302" s="100">
        <f t="shared" si="12"/>
        <v>7870</v>
      </c>
      <c r="G302" s="96">
        <f t="shared" si="13"/>
        <v>5694</v>
      </c>
      <c r="H302" s="95">
        <v>70</v>
      </c>
    </row>
    <row r="303" spans="1:8" ht="12.75">
      <c r="A303" s="91">
        <v>302</v>
      </c>
      <c r="B303" s="102"/>
      <c r="C303" s="109">
        <f t="shared" si="14"/>
        <v>23.348799999999997</v>
      </c>
      <c r="D303" s="94"/>
      <c r="E303" s="95">
        <v>11200</v>
      </c>
      <c r="F303" s="100">
        <f t="shared" si="12"/>
        <v>7956</v>
      </c>
      <c r="G303" s="96">
        <f t="shared" si="13"/>
        <v>5756</v>
      </c>
      <c r="H303" s="95">
        <v>70</v>
      </c>
    </row>
    <row r="304" spans="1:8" ht="12.75">
      <c r="A304" s="91">
        <v>303</v>
      </c>
      <c r="B304" s="102"/>
      <c r="C304" s="109">
        <f t="shared" si="14"/>
        <v>23.090500000000006</v>
      </c>
      <c r="D304" s="94"/>
      <c r="E304" s="95">
        <v>11200</v>
      </c>
      <c r="F304" s="100">
        <f t="shared" si="12"/>
        <v>8044</v>
      </c>
      <c r="G304" s="96">
        <f t="shared" si="13"/>
        <v>5821</v>
      </c>
      <c r="H304" s="95">
        <v>70</v>
      </c>
    </row>
    <row r="305" spans="1:8" ht="12.75">
      <c r="A305" s="91">
        <v>304</v>
      </c>
      <c r="B305" s="102"/>
      <c r="C305" s="109">
        <f t="shared" si="14"/>
        <v>22.83040000000001</v>
      </c>
      <c r="D305" s="94"/>
      <c r="E305" s="95">
        <v>11200</v>
      </c>
      <c r="F305" s="100">
        <f t="shared" si="12"/>
        <v>8135</v>
      </c>
      <c r="G305" s="96">
        <f t="shared" si="13"/>
        <v>5887</v>
      </c>
      <c r="H305" s="95">
        <v>70</v>
      </c>
    </row>
    <row r="306" spans="1:8" ht="12.75">
      <c r="A306" s="91">
        <v>305</v>
      </c>
      <c r="B306" s="102"/>
      <c r="C306" s="109">
        <f t="shared" si="14"/>
        <v>22.5685</v>
      </c>
      <c r="D306" s="94"/>
      <c r="E306" s="95">
        <v>11200</v>
      </c>
      <c r="F306" s="100">
        <f t="shared" si="12"/>
        <v>8229</v>
      </c>
      <c r="G306" s="96">
        <f t="shared" si="13"/>
        <v>5955</v>
      </c>
      <c r="H306" s="95">
        <v>70</v>
      </c>
    </row>
    <row r="307" spans="1:8" ht="12.75">
      <c r="A307" s="91">
        <v>306</v>
      </c>
      <c r="B307" s="102"/>
      <c r="C307" s="109">
        <f t="shared" si="14"/>
        <v>22.3048</v>
      </c>
      <c r="D307" s="94"/>
      <c r="E307" s="95">
        <v>11200</v>
      </c>
      <c r="F307" s="100">
        <f t="shared" si="12"/>
        <v>8325</v>
      </c>
      <c r="G307" s="96">
        <f t="shared" si="13"/>
        <v>6026</v>
      </c>
      <c r="H307" s="95">
        <v>70</v>
      </c>
    </row>
    <row r="308" spans="1:8" ht="12.75">
      <c r="A308" s="91">
        <v>307</v>
      </c>
      <c r="B308" s="102"/>
      <c r="C308" s="109">
        <f t="shared" si="14"/>
        <v>22.039299999999997</v>
      </c>
      <c r="D308" s="94"/>
      <c r="E308" s="95">
        <v>11200</v>
      </c>
      <c r="F308" s="100">
        <f t="shared" si="12"/>
        <v>8425</v>
      </c>
      <c r="G308" s="96">
        <f t="shared" si="13"/>
        <v>6098</v>
      </c>
      <c r="H308" s="95">
        <v>70</v>
      </c>
    </row>
    <row r="309" spans="1:8" ht="12.75">
      <c r="A309" s="91">
        <v>308</v>
      </c>
      <c r="B309" s="102"/>
      <c r="C309" s="109">
        <f t="shared" si="14"/>
        <v>21.772000000000006</v>
      </c>
      <c r="D309" s="94"/>
      <c r="E309" s="95">
        <v>11200</v>
      </c>
      <c r="F309" s="100">
        <f t="shared" si="12"/>
        <v>8527</v>
      </c>
      <c r="G309" s="96">
        <f t="shared" si="13"/>
        <v>6173</v>
      </c>
      <c r="H309" s="95">
        <v>70</v>
      </c>
    </row>
    <row r="310" spans="1:8" ht="12.75">
      <c r="A310" s="91">
        <v>309</v>
      </c>
      <c r="B310" s="102"/>
      <c r="C310" s="109">
        <f t="shared" si="14"/>
        <v>21.502899999999997</v>
      </c>
      <c r="D310" s="94"/>
      <c r="E310" s="95">
        <v>11200</v>
      </c>
      <c r="F310" s="100">
        <f t="shared" si="12"/>
        <v>8633</v>
      </c>
      <c r="G310" s="96">
        <f t="shared" si="13"/>
        <v>6250</v>
      </c>
      <c r="H310" s="95">
        <v>70</v>
      </c>
    </row>
    <row r="311" spans="1:8" ht="12.75">
      <c r="A311" s="91">
        <v>310</v>
      </c>
      <c r="B311" s="102"/>
      <c r="C311" s="109">
        <f t="shared" si="14"/>
        <v>21.232000000000014</v>
      </c>
      <c r="D311" s="94"/>
      <c r="E311" s="95">
        <v>11200</v>
      </c>
      <c r="F311" s="100">
        <f t="shared" si="12"/>
        <v>8742</v>
      </c>
      <c r="G311" s="96">
        <f t="shared" si="13"/>
        <v>6330</v>
      </c>
      <c r="H311" s="95">
        <v>70</v>
      </c>
    </row>
    <row r="312" spans="1:8" ht="12.75">
      <c r="A312" s="91">
        <v>311</v>
      </c>
      <c r="B312" s="102"/>
      <c r="C312" s="109">
        <f t="shared" si="14"/>
        <v>20.9593</v>
      </c>
      <c r="D312" s="94"/>
      <c r="E312" s="95">
        <v>11200</v>
      </c>
      <c r="F312" s="100">
        <f t="shared" si="12"/>
        <v>8855</v>
      </c>
      <c r="G312" s="96">
        <f t="shared" si="13"/>
        <v>6412</v>
      </c>
      <c r="H312" s="95">
        <v>70</v>
      </c>
    </row>
    <row r="313" spans="1:8" ht="12.75">
      <c r="A313" s="91">
        <v>312</v>
      </c>
      <c r="B313" s="102"/>
      <c r="C313" s="109">
        <f t="shared" si="14"/>
        <v>20.684799999999996</v>
      </c>
      <c r="D313" s="94"/>
      <c r="E313" s="95">
        <v>11200</v>
      </c>
      <c r="F313" s="100">
        <f t="shared" si="12"/>
        <v>8972</v>
      </c>
      <c r="G313" s="96">
        <f t="shared" si="13"/>
        <v>6498</v>
      </c>
      <c r="H313" s="95">
        <v>70</v>
      </c>
    </row>
    <row r="314" spans="1:8" ht="12.75">
      <c r="A314" s="91">
        <v>313</v>
      </c>
      <c r="B314" s="102"/>
      <c r="C314" s="109">
        <f t="shared" si="14"/>
        <v>20.408500000000004</v>
      </c>
      <c r="D314" s="94"/>
      <c r="E314" s="95">
        <v>11200</v>
      </c>
      <c r="F314" s="100">
        <f t="shared" si="12"/>
        <v>9092</v>
      </c>
      <c r="G314" s="96">
        <f t="shared" si="13"/>
        <v>6585</v>
      </c>
      <c r="H314" s="95">
        <v>70</v>
      </c>
    </row>
    <row r="315" spans="1:8" ht="12.75">
      <c r="A315" s="91">
        <v>314</v>
      </c>
      <c r="B315" s="102"/>
      <c r="C315" s="109">
        <f t="shared" si="14"/>
        <v>20.130399999999995</v>
      </c>
      <c r="D315" s="94"/>
      <c r="E315" s="95">
        <v>11200</v>
      </c>
      <c r="F315" s="100">
        <f t="shared" si="12"/>
        <v>9217</v>
      </c>
      <c r="G315" s="96">
        <f t="shared" si="13"/>
        <v>6676</v>
      </c>
      <c r="H315" s="95">
        <v>70</v>
      </c>
    </row>
    <row r="316" spans="1:8" ht="12.75">
      <c r="A316" s="91">
        <v>315</v>
      </c>
      <c r="B316" s="102"/>
      <c r="C316" s="109">
        <f t="shared" si="14"/>
        <v>19.85050000000001</v>
      </c>
      <c r="D316" s="94"/>
      <c r="E316" s="95">
        <v>11200</v>
      </c>
      <c r="F316" s="100">
        <f t="shared" si="12"/>
        <v>9346</v>
      </c>
      <c r="G316" s="96">
        <f t="shared" si="13"/>
        <v>6771</v>
      </c>
      <c r="H316" s="95">
        <v>70</v>
      </c>
    </row>
    <row r="317" spans="1:8" ht="12.75">
      <c r="A317" s="91">
        <v>316</v>
      </c>
      <c r="B317" s="102"/>
      <c r="C317" s="109">
        <f t="shared" si="14"/>
        <v>19.568799999999996</v>
      </c>
      <c r="D317" s="94"/>
      <c r="E317" s="95">
        <v>11200</v>
      </c>
      <c r="F317" s="100">
        <f t="shared" si="12"/>
        <v>9479</v>
      </c>
      <c r="G317" s="96">
        <f t="shared" si="13"/>
        <v>6868</v>
      </c>
      <c r="H317" s="95">
        <v>70</v>
      </c>
    </row>
    <row r="318" spans="1:8" ht="12.75">
      <c r="A318" s="91">
        <v>317</v>
      </c>
      <c r="B318" s="102"/>
      <c r="C318" s="109">
        <f t="shared" si="14"/>
        <v>19.285300000000007</v>
      </c>
      <c r="D318" s="94"/>
      <c r="E318" s="95">
        <v>11200</v>
      </c>
      <c r="F318" s="100">
        <f t="shared" si="12"/>
        <v>9618</v>
      </c>
      <c r="G318" s="96">
        <f t="shared" si="13"/>
        <v>6969</v>
      </c>
      <c r="H318" s="95">
        <v>70</v>
      </c>
    </row>
    <row r="319" spans="1:8" ht="12.75">
      <c r="A319" s="91">
        <v>318</v>
      </c>
      <c r="B319" s="102"/>
      <c r="C319" s="109">
        <f t="shared" si="14"/>
        <v>19</v>
      </c>
      <c r="D319" s="94"/>
      <c r="E319" s="95">
        <v>11200</v>
      </c>
      <c r="F319" s="100">
        <f t="shared" si="12"/>
        <v>9761</v>
      </c>
      <c r="G319" s="96">
        <f t="shared" si="13"/>
        <v>7074</v>
      </c>
      <c r="H319" s="95">
        <v>70</v>
      </c>
    </row>
    <row r="320" spans="1:8" ht="12.75">
      <c r="A320" s="91">
        <v>319</v>
      </c>
      <c r="B320" s="102"/>
      <c r="C320" s="109">
        <f t="shared" si="14"/>
        <v>18.71290000000002</v>
      </c>
      <c r="D320" s="94"/>
      <c r="E320" s="95">
        <v>11200</v>
      </c>
      <c r="F320" s="100">
        <f t="shared" si="12"/>
        <v>9910</v>
      </c>
      <c r="G320" s="96">
        <f t="shared" si="13"/>
        <v>7182</v>
      </c>
      <c r="H320" s="95">
        <v>70</v>
      </c>
    </row>
    <row r="321" spans="1:8" ht="12.75">
      <c r="A321" s="91">
        <v>320</v>
      </c>
      <c r="B321" s="102"/>
      <c r="C321" s="109">
        <f t="shared" si="14"/>
        <v>18.424000000000007</v>
      </c>
      <c r="D321" s="94"/>
      <c r="E321" s="95">
        <v>11200</v>
      </c>
      <c r="F321" s="100">
        <f t="shared" si="12"/>
        <v>10064</v>
      </c>
      <c r="G321" s="96">
        <f t="shared" si="13"/>
        <v>7295</v>
      </c>
      <c r="H321" s="95">
        <v>70</v>
      </c>
    </row>
    <row r="322" spans="1:8" ht="12.75">
      <c r="A322" s="91">
        <v>321</v>
      </c>
      <c r="B322" s="102"/>
      <c r="C322" s="109">
        <f t="shared" si="14"/>
        <v>18.133300000000006</v>
      </c>
      <c r="D322" s="94"/>
      <c r="E322" s="95">
        <v>11200</v>
      </c>
      <c r="F322" s="100">
        <f t="shared" si="12"/>
        <v>10224</v>
      </c>
      <c r="G322" s="96">
        <f t="shared" si="13"/>
        <v>7412</v>
      </c>
      <c r="H322" s="95">
        <v>70</v>
      </c>
    </row>
    <row r="323" spans="1:8" ht="12.75">
      <c r="A323" s="91">
        <v>322</v>
      </c>
      <c r="B323" s="102"/>
      <c r="C323" s="109">
        <f t="shared" si="14"/>
        <v>17.8408</v>
      </c>
      <c r="D323" s="94"/>
      <c r="E323" s="95">
        <v>11200</v>
      </c>
      <c r="F323" s="100">
        <f t="shared" si="12"/>
        <v>10391</v>
      </c>
      <c r="G323" s="96">
        <f t="shared" si="13"/>
        <v>7533</v>
      </c>
      <c r="H323" s="95">
        <v>70</v>
      </c>
    </row>
    <row r="324" spans="1:8" ht="12.75">
      <c r="A324" s="91">
        <v>323</v>
      </c>
      <c r="B324" s="102"/>
      <c r="C324" s="109">
        <f t="shared" si="14"/>
        <v>17.546499999999995</v>
      </c>
      <c r="D324" s="94"/>
      <c r="E324" s="95">
        <v>11200</v>
      </c>
      <c r="F324" s="100">
        <f t="shared" si="12"/>
        <v>10564</v>
      </c>
      <c r="G324" s="96">
        <f t="shared" si="13"/>
        <v>7660</v>
      </c>
      <c r="H324" s="95">
        <v>70</v>
      </c>
    </row>
    <row r="325" spans="1:8" ht="12.75">
      <c r="A325" s="91">
        <v>324</v>
      </c>
      <c r="B325" s="102"/>
      <c r="C325" s="109">
        <f t="shared" si="14"/>
        <v>17.250400000000013</v>
      </c>
      <c r="D325" s="94"/>
      <c r="E325" s="95">
        <v>11200</v>
      </c>
      <c r="F325" s="100">
        <f t="shared" si="12"/>
        <v>10744</v>
      </c>
      <c r="G325" s="96">
        <f t="shared" si="13"/>
        <v>7791</v>
      </c>
      <c r="H325" s="95">
        <v>70</v>
      </c>
    </row>
    <row r="326" spans="1:8" ht="12.75">
      <c r="A326" s="91">
        <v>325</v>
      </c>
      <c r="B326" s="102"/>
      <c r="C326" s="109">
        <f t="shared" si="14"/>
        <v>16.9525</v>
      </c>
      <c r="D326" s="94"/>
      <c r="E326" s="95">
        <v>11200</v>
      </c>
      <c r="F326" s="100">
        <f t="shared" si="12"/>
        <v>10931</v>
      </c>
      <c r="G326" s="96">
        <f t="shared" si="13"/>
        <v>7928</v>
      </c>
      <c r="H326" s="95">
        <v>70</v>
      </c>
    </row>
    <row r="327" spans="1:8" ht="12.75">
      <c r="A327" s="91">
        <v>326</v>
      </c>
      <c r="B327" s="102"/>
      <c r="C327" s="109">
        <f t="shared" si="14"/>
        <v>16.652800000000013</v>
      </c>
      <c r="D327" s="94"/>
      <c r="E327" s="95">
        <v>11200</v>
      </c>
      <c r="F327" s="100">
        <f t="shared" si="12"/>
        <v>11127</v>
      </c>
      <c r="G327" s="96">
        <f t="shared" si="13"/>
        <v>8071</v>
      </c>
      <c r="H327" s="95">
        <v>70</v>
      </c>
    </row>
    <row r="328" spans="1:8" ht="12.75">
      <c r="A328" s="91">
        <v>327</v>
      </c>
      <c r="B328" s="102"/>
      <c r="C328" s="109">
        <f t="shared" si="14"/>
        <v>16.35130000000001</v>
      </c>
      <c r="D328" s="94"/>
      <c r="E328" s="95">
        <v>11200</v>
      </c>
      <c r="F328" s="100">
        <f t="shared" si="12"/>
        <v>11331</v>
      </c>
      <c r="G328" s="96">
        <f t="shared" si="13"/>
        <v>8220</v>
      </c>
      <c r="H328" s="95">
        <v>70</v>
      </c>
    </row>
    <row r="329" spans="1:8" ht="12.75">
      <c r="A329" s="91">
        <v>328</v>
      </c>
      <c r="B329" s="102"/>
      <c r="C329" s="109">
        <f t="shared" si="14"/>
        <v>16.048000000000016</v>
      </c>
      <c r="D329" s="94"/>
      <c r="E329" s="95">
        <v>11200</v>
      </c>
      <c r="F329" s="100">
        <f t="shared" si="12"/>
        <v>11544</v>
      </c>
      <c r="G329" s="96">
        <f t="shared" si="13"/>
        <v>8375</v>
      </c>
      <c r="H329" s="95">
        <v>70</v>
      </c>
    </row>
    <row r="330" spans="1:8" ht="12.75">
      <c r="A330" s="91">
        <v>329</v>
      </c>
      <c r="B330" s="102"/>
      <c r="C330" s="109">
        <f t="shared" si="14"/>
        <v>15.742900000000006</v>
      </c>
      <c r="D330" s="94"/>
      <c r="E330" s="95">
        <v>11200</v>
      </c>
      <c r="F330" s="100">
        <f t="shared" si="12"/>
        <v>11766</v>
      </c>
      <c r="G330" s="96">
        <f t="shared" si="13"/>
        <v>8537</v>
      </c>
      <c r="H330" s="95">
        <v>70</v>
      </c>
    </row>
    <row r="331" spans="1:8" ht="12.75">
      <c r="A331" s="91">
        <v>330</v>
      </c>
      <c r="B331" s="102"/>
      <c r="C331" s="109">
        <f t="shared" si="14"/>
        <v>15.436000000000007</v>
      </c>
      <c r="D331" s="94"/>
      <c r="E331" s="95">
        <v>11200</v>
      </c>
      <c r="F331" s="100">
        <f t="shared" si="12"/>
        <v>11998</v>
      </c>
      <c r="G331" s="96">
        <f t="shared" si="13"/>
        <v>8707</v>
      </c>
      <c r="H331" s="95">
        <v>70</v>
      </c>
    </row>
    <row r="332" spans="1:8" ht="12.75">
      <c r="A332" s="91">
        <v>331</v>
      </c>
      <c r="B332" s="102"/>
      <c r="C332" s="109">
        <f t="shared" si="14"/>
        <v>15.127300000000005</v>
      </c>
      <c r="D332" s="94"/>
      <c r="E332" s="95">
        <v>11200</v>
      </c>
      <c r="F332" s="100">
        <f t="shared" si="12"/>
        <v>12242</v>
      </c>
      <c r="G332" s="96">
        <f t="shared" si="13"/>
        <v>8885</v>
      </c>
      <c r="H332" s="95">
        <v>70</v>
      </c>
    </row>
    <row r="333" spans="1:8" ht="12.75">
      <c r="A333" s="91">
        <v>332</v>
      </c>
      <c r="B333" s="102"/>
      <c r="C333" s="109">
        <f t="shared" si="14"/>
        <v>14.8168</v>
      </c>
      <c r="D333" s="94"/>
      <c r="E333" s="95">
        <v>11200</v>
      </c>
      <c r="F333" s="100">
        <f aca="true" t="shared" si="15" ref="F333:F396">ROUND(12*1.37*(1/C333*E333)+H333,0)</f>
        <v>12497</v>
      </c>
      <c r="G333" s="96">
        <f aca="true" t="shared" si="16" ref="G333:G396">ROUND(12*(1/C333*E333),0)</f>
        <v>9071</v>
      </c>
      <c r="H333" s="95">
        <v>70</v>
      </c>
    </row>
    <row r="334" spans="1:8" ht="12.75">
      <c r="A334" s="91">
        <v>333</v>
      </c>
      <c r="B334" s="102"/>
      <c r="C334" s="109">
        <f aca="true" t="shared" si="17" ref="C334:C397">-0.0009*POWER(A334,2)+0.2862*A334+19</f>
        <v>14.504500000000007</v>
      </c>
      <c r="D334" s="94"/>
      <c r="E334" s="95">
        <v>11200</v>
      </c>
      <c r="F334" s="100">
        <f t="shared" si="15"/>
        <v>12765</v>
      </c>
      <c r="G334" s="96">
        <f t="shared" si="16"/>
        <v>9266</v>
      </c>
      <c r="H334" s="95">
        <v>70</v>
      </c>
    </row>
    <row r="335" spans="1:8" ht="12.75">
      <c r="A335" s="91">
        <v>334</v>
      </c>
      <c r="B335" s="102"/>
      <c r="C335" s="109">
        <f t="shared" si="17"/>
        <v>14.190400000000011</v>
      </c>
      <c r="D335" s="94"/>
      <c r="E335" s="95">
        <v>11200</v>
      </c>
      <c r="F335" s="100">
        <f t="shared" si="15"/>
        <v>13046</v>
      </c>
      <c r="G335" s="96">
        <f t="shared" si="16"/>
        <v>9471</v>
      </c>
      <c r="H335" s="95">
        <v>70</v>
      </c>
    </row>
    <row r="336" spans="1:8" ht="12.75">
      <c r="A336" s="91">
        <v>335</v>
      </c>
      <c r="B336" s="102"/>
      <c r="C336" s="109">
        <f t="shared" si="17"/>
        <v>13.874500000000012</v>
      </c>
      <c r="D336" s="94"/>
      <c r="E336" s="95">
        <v>11200</v>
      </c>
      <c r="F336" s="100">
        <f t="shared" si="15"/>
        <v>13341</v>
      </c>
      <c r="G336" s="96">
        <f t="shared" si="16"/>
        <v>9687</v>
      </c>
      <c r="H336" s="95">
        <v>70</v>
      </c>
    </row>
    <row r="337" spans="1:8" ht="12.75">
      <c r="A337" s="91">
        <v>336</v>
      </c>
      <c r="B337" s="102"/>
      <c r="C337" s="109">
        <f t="shared" si="17"/>
        <v>13.55680000000001</v>
      </c>
      <c r="D337" s="94"/>
      <c r="E337" s="95">
        <v>11200</v>
      </c>
      <c r="F337" s="100">
        <f t="shared" si="15"/>
        <v>13652</v>
      </c>
      <c r="G337" s="96">
        <f t="shared" si="16"/>
        <v>9914</v>
      </c>
      <c r="H337" s="95">
        <v>70</v>
      </c>
    </row>
    <row r="338" spans="1:8" ht="12.75">
      <c r="A338" s="91">
        <v>337</v>
      </c>
      <c r="B338" s="102"/>
      <c r="C338" s="109">
        <f t="shared" si="17"/>
        <v>13.237300000000005</v>
      </c>
      <c r="D338" s="94"/>
      <c r="E338" s="95">
        <v>11200</v>
      </c>
      <c r="F338" s="100">
        <f t="shared" si="15"/>
        <v>13980</v>
      </c>
      <c r="G338" s="96">
        <f t="shared" si="16"/>
        <v>10153</v>
      </c>
      <c r="H338" s="95">
        <v>70</v>
      </c>
    </row>
    <row r="339" spans="1:8" ht="12.75">
      <c r="A339" s="91">
        <v>338</v>
      </c>
      <c r="B339" s="102"/>
      <c r="C339" s="109">
        <f t="shared" si="17"/>
        <v>12.916000000000011</v>
      </c>
      <c r="D339" s="94"/>
      <c r="E339" s="95">
        <v>11200</v>
      </c>
      <c r="F339" s="100">
        <f t="shared" si="15"/>
        <v>14326</v>
      </c>
      <c r="G339" s="96">
        <f t="shared" si="16"/>
        <v>10406</v>
      </c>
      <c r="H339" s="95">
        <v>70</v>
      </c>
    </row>
    <row r="340" spans="1:8" ht="12.75">
      <c r="A340" s="91">
        <v>339</v>
      </c>
      <c r="B340" s="102"/>
      <c r="C340" s="109">
        <f t="shared" si="17"/>
        <v>12.5929</v>
      </c>
      <c r="D340" s="94"/>
      <c r="E340" s="95">
        <v>11200</v>
      </c>
      <c r="F340" s="100">
        <f t="shared" si="15"/>
        <v>14692</v>
      </c>
      <c r="G340" s="96">
        <f t="shared" si="16"/>
        <v>10673</v>
      </c>
      <c r="H340" s="95">
        <v>70</v>
      </c>
    </row>
    <row r="341" spans="1:8" ht="12.75">
      <c r="A341" s="91">
        <v>340</v>
      </c>
      <c r="B341" s="102"/>
      <c r="C341" s="109">
        <f t="shared" si="17"/>
        <v>12.268000000000015</v>
      </c>
      <c r="D341" s="94"/>
      <c r="E341" s="95">
        <v>11200</v>
      </c>
      <c r="F341" s="100">
        <f t="shared" si="15"/>
        <v>15079</v>
      </c>
      <c r="G341" s="96">
        <f t="shared" si="16"/>
        <v>10955</v>
      </c>
      <c r="H341" s="95">
        <v>70</v>
      </c>
    </row>
    <row r="342" spans="1:8" ht="12.75">
      <c r="A342" s="91">
        <v>341</v>
      </c>
      <c r="B342" s="102"/>
      <c r="C342" s="109">
        <f t="shared" si="17"/>
        <v>11.941299999999998</v>
      </c>
      <c r="D342" s="94"/>
      <c r="E342" s="95">
        <v>11200</v>
      </c>
      <c r="F342" s="100">
        <f t="shared" si="15"/>
        <v>15489</v>
      </c>
      <c r="G342" s="96">
        <f t="shared" si="16"/>
        <v>11255</v>
      </c>
      <c r="H342" s="95">
        <v>70</v>
      </c>
    </row>
    <row r="343" spans="1:8" ht="12.75">
      <c r="A343" s="91">
        <v>342</v>
      </c>
      <c r="B343" s="102"/>
      <c r="C343" s="109">
        <f t="shared" si="17"/>
        <v>11.612800000000007</v>
      </c>
      <c r="D343" s="94"/>
      <c r="E343" s="95">
        <v>11200</v>
      </c>
      <c r="F343" s="100">
        <f t="shared" si="15"/>
        <v>15926</v>
      </c>
      <c r="G343" s="96">
        <f t="shared" si="16"/>
        <v>11573</v>
      </c>
      <c r="H343" s="95">
        <v>70</v>
      </c>
    </row>
    <row r="344" spans="1:8" ht="12.75">
      <c r="A344" s="91">
        <v>343</v>
      </c>
      <c r="B344" s="102"/>
      <c r="C344" s="109">
        <f t="shared" si="17"/>
        <v>11.282499999999999</v>
      </c>
      <c r="D344" s="94"/>
      <c r="E344" s="95">
        <v>11200</v>
      </c>
      <c r="F344" s="100">
        <f t="shared" si="15"/>
        <v>16390</v>
      </c>
      <c r="G344" s="96">
        <f t="shared" si="16"/>
        <v>11912</v>
      </c>
      <c r="H344" s="95">
        <v>70</v>
      </c>
    </row>
    <row r="345" spans="1:8" ht="12.75">
      <c r="A345" s="91">
        <v>344</v>
      </c>
      <c r="B345" s="102"/>
      <c r="C345" s="109">
        <f t="shared" si="17"/>
        <v>10.950400000000002</v>
      </c>
      <c r="D345" s="94"/>
      <c r="E345" s="95">
        <v>11200</v>
      </c>
      <c r="F345" s="100">
        <f t="shared" si="15"/>
        <v>16885</v>
      </c>
      <c r="G345" s="96">
        <f t="shared" si="16"/>
        <v>12274</v>
      </c>
      <c r="H345" s="95">
        <v>70</v>
      </c>
    </row>
    <row r="346" spans="1:8" ht="12.75">
      <c r="A346" s="91">
        <v>345</v>
      </c>
      <c r="B346" s="102"/>
      <c r="C346" s="109">
        <f t="shared" si="17"/>
        <v>10.616500000000002</v>
      </c>
      <c r="D346" s="94"/>
      <c r="E346" s="95">
        <v>11200</v>
      </c>
      <c r="F346" s="100">
        <f t="shared" si="15"/>
        <v>17414</v>
      </c>
      <c r="G346" s="96">
        <f t="shared" si="16"/>
        <v>12660</v>
      </c>
      <c r="H346" s="95">
        <v>70</v>
      </c>
    </row>
    <row r="347" spans="1:8" ht="12.75">
      <c r="A347" s="91">
        <v>346</v>
      </c>
      <c r="B347" s="102"/>
      <c r="C347" s="109">
        <f t="shared" si="17"/>
        <v>10.2808</v>
      </c>
      <c r="D347" s="94"/>
      <c r="E347" s="95">
        <v>11200</v>
      </c>
      <c r="F347" s="100">
        <f t="shared" si="15"/>
        <v>17980</v>
      </c>
      <c r="G347" s="96">
        <f t="shared" si="16"/>
        <v>13073</v>
      </c>
      <c r="H347" s="95">
        <v>70</v>
      </c>
    </row>
    <row r="348" spans="1:8" ht="12.75">
      <c r="A348" s="91">
        <v>347</v>
      </c>
      <c r="B348" s="102"/>
      <c r="C348" s="109">
        <f t="shared" si="17"/>
        <v>9.943300000000008</v>
      </c>
      <c r="D348" s="94"/>
      <c r="E348" s="95">
        <v>11200</v>
      </c>
      <c r="F348" s="100">
        <f t="shared" si="15"/>
        <v>18588</v>
      </c>
      <c r="G348" s="96">
        <f t="shared" si="16"/>
        <v>13517</v>
      </c>
      <c r="H348" s="95">
        <v>70</v>
      </c>
    </row>
    <row r="349" spans="1:8" ht="12.75">
      <c r="A349" s="91">
        <v>348</v>
      </c>
      <c r="B349" s="102"/>
      <c r="C349" s="109">
        <f t="shared" si="17"/>
        <v>9.604</v>
      </c>
      <c r="D349" s="94"/>
      <c r="E349" s="95">
        <v>11200</v>
      </c>
      <c r="F349" s="100">
        <f t="shared" si="15"/>
        <v>19242</v>
      </c>
      <c r="G349" s="96">
        <f t="shared" si="16"/>
        <v>13994</v>
      </c>
      <c r="H349" s="95">
        <v>70</v>
      </c>
    </row>
    <row r="350" spans="1:8" ht="12.75">
      <c r="A350" s="91">
        <v>349</v>
      </c>
      <c r="B350" s="102"/>
      <c r="C350" s="109">
        <f t="shared" si="17"/>
        <v>9.262900000000016</v>
      </c>
      <c r="D350" s="94"/>
      <c r="E350" s="95">
        <v>11200</v>
      </c>
      <c r="F350" s="100">
        <f t="shared" si="15"/>
        <v>19948</v>
      </c>
      <c r="G350" s="96">
        <f t="shared" si="16"/>
        <v>14509</v>
      </c>
      <c r="H350" s="95">
        <v>70</v>
      </c>
    </row>
    <row r="351" spans="1:8" ht="12.75">
      <c r="A351" s="91">
        <v>350</v>
      </c>
      <c r="B351" s="102"/>
      <c r="C351" s="109">
        <f t="shared" si="17"/>
        <v>8.920000000000002</v>
      </c>
      <c r="D351" s="94"/>
      <c r="E351" s="95">
        <v>11200</v>
      </c>
      <c r="F351" s="100">
        <f t="shared" si="15"/>
        <v>20712</v>
      </c>
      <c r="G351" s="96">
        <f t="shared" si="16"/>
        <v>15067</v>
      </c>
      <c r="H351" s="95">
        <v>70</v>
      </c>
    </row>
    <row r="352" spans="1:8" ht="12.75">
      <c r="A352" s="91">
        <v>351</v>
      </c>
      <c r="B352" s="102"/>
      <c r="C352" s="109">
        <f t="shared" si="17"/>
        <v>8.575300000000013</v>
      </c>
      <c r="D352" s="94"/>
      <c r="E352" s="95">
        <v>11200</v>
      </c>
      <c r="F352" s="100">
        <f t="shared" si="15"/>
        <v>21542</v>
      </c>
      <c r="G352" s="96">
        <f t="shared" si="16"/>
        <v>15673</v>
      </c>
      <c r="H352" s="95">
        <v>70</v>
      </c>
    </row>
    <row r="353" spans="1:8" ht="12.75">
      <c r="A353" s="91">
        <v>352</v>
      </c>
      <c r="B353" s="102"/>
      <c r="C353" s="109">
        <f t="shared" si="17"/>
        <v>8.228800000000007</v>
      </c>
      <c r="D353" s="94"/>
      <c r="E353" s="95">
        <v>11200</v>
      </c>
      <c r="F353" s="100">
        <f t="shared" si="15"/>
        <v>22446</v>
      </c>
      <c r="G353" s="96">
        <f t="shared" si="16"/>
        <v>16333</v>
      </c>
      <c r="H353" s="95">
        <v>70</v>
      </c>
    </row>
    <row r="354" spans="1:8" ht="12.75">
      <c r="A354" s="91">
        <v>353</v>
      </c>
      <c r="B354" s="102"/>
      <c r="C354" s="109">
        <f t="shared" si="17"/>
        <v>7.880499999999998</v>
      </c>
      <c r="D354" s="94"/>
      <c r="E354" s="95">
        <v>11200</v>
      </c>
      <c r="F354" s="100">
        <f t="shared" si="15"/>
        <v>23435</v>
      </c>
      <c r="G354" s="96">
        <f t="shared" si="16"/>
        <v>17055</v>
      </c>
      <c r="H354" s="95">
        <v>70</v>
      </c>
    </row>
    <row r="355" spans="1:8" ht="12.75">
      <c r="A355" s="91">
        <v>354</v>
      </c>
      <c r="B355" s="102"/>
      <c r="C355" s="109">
        <f t="shared" si="17"/>
        <v>7.530400000000014</v>
      </c>
      <c r="D355" s="94"/>
      <c r="E355" s="95">
        <v>11200</v>
      </c>
      <c r="F355" s="100">
        <f t="shared" si="15"/>
        <v>24521</v>
      </c>
      <c r="G355" s="96">
        <f t="shared" si="16"/>
        <v>17848</v>
      </c>
      <c r="H355" s="95">
        <v>70</v>
      </c>
    </row>
    <row r="356" spans="1:8" ht="12.75">
      <c r="A356" s="91">
        <v>355</v>
      </c>
      <c r="B356" s="102"/>
      <c r="C356" s="109">
        <f t="shared" si="17"/>
        <v>7.1785</v>
      </c>
      <c r="D356" s="94"/>
      <c r="E356" s="95">
        <v>11200</v>
      </c>
      <c r="F356" s="100">
        <f t="shared" si="15"/>
        <v>25720</v>
      </c>
      <c r="G356" s="96">
        <f t="shared" si="16"/>
        <v>18723</v>
      </c>
      <c r="H356" s="95">
        <v>70</v>
      </c>
    </row>
    <row r="357" spans="1:8" ht="12.75">
      <c r="A357" s="91">
        <v>356</v>
      </c>
      <c r="B357" s="102"/>
      <c r="C357" s="109">
        <f t="shared" si="17"/>
        <v>6.82480000000001</v>
      </c>
      <c r="D357" s="94"/>
      <c r="E357" s="95">
        <v>11200</v>
      </c>
      <c r="F357" s="100">
        <f t="shared" si="15"/>
        <v>27049</v>
      </c>
      <c r="G357" s="96">
        <f t="shared" si="16"/>
        <v>19693</v>
      </c>
      <c r="H357" s="95">
        <v>70</v>
      </c>
    </row>
    <row r="358" spans="1:8" ht="12.75">
      <c r="A358" s="91">
        <v>357</v>
      </c>
      <c r="B358" s="102"/>
      <c r="C358" s="109">
        <f t="shared" si="17"/>
        <v>6.469300000000004</v>
      </c>
      <c r="D358" s="94"/>
      <c r="E358" s="95">
        <v>11200</v>
      </c>
      <c r="F358" s="100">
        <f t="shared" si="15"/>
        <v>28532</v>
      </c>
      <c r="G358" s="96">
        <f t="shared" si="16"/>
        <v>20775</v>
      </c>
      <c r="H358" s="95">
        <v>70</v>
      </c>
    </row>
    <row r="359" spans="1:8" ht="12.75">
      <c r="A359" s="91">
        <v>358</v>
      </c>
      <c r="B359" s="102"/>
      <c r="C359" s="109">
        <f t="shared" si="17"/>
        <v>6.112000000000009</v>
      </c>
      <c r="D359" s="94"/>
      <c r="E359" s="95">
        <v>11200</v>
      </c>
      <c r="F359" s="100">
        <f t="shared" si="15"/>
        <v>30196</v>
      </c>
      <c r="G359" s="96">
        <f t="shared" si="16"/>
        <v>21990</v>
      </c>
      <c r="H359" s="95">
        <v>70</v>
      </c>
    </row>
    <row r="360" spans="1:8" ht="12.75">
      <c r="A360" s="91">
        <v>359</v>
      </c>
      <c r="B360" s="102"/>
      <c r="C360" s="109">
        <f t="shared" si="17"/>
        <v>5.752900000000011</v>
      </c>
      <c r="D360" s="94"/>
      <c r="E360" s="95">
        <v>11200</v>
      </c>
      <c r="F360" s="100">
        <f t="shared" si="15"/>
        <v>32076</v>
      </c>
      <c r="G360" s="96">
        <f t="shared" si="16"/>
        <v>23362</v>
      </c>
      <c r="H360" s="95">
        <v>70</v>
      </c>
    </row>
    <row r="361" spans="1:8" ht="12.75">
      <c r="A361" s="91">
        <v>360</v>
      </c>
      <c r="B361" s="102"/>
      <c r="C361" s="109">
        <f t="shared" si="17"/>
        <v>5.39200000000001</v>
      </c>
      <c r="D361" s="94"/>
      <c r="E361" s="95">
        <v>11200</v>
      </c>
      <c r="F361" s="100">
        <f t="shared" si="15"/>
        <v>34218</v>
      </c>
      <c r="G361" s="96">
        <f t="shared" si="16"/>
        <v>24926</v>
      </c>
      <c r="H361" s="95">
        <v>70</v>
      </c>
    </row>
    <row r="362" spans="1:8" ht="12.75">
      <c r="A362" s="91">
        <v>361</v>
      </c>
      <c r="B362" s="102"/>
      <c r="C362" s="109">
        <f t="shared" si="17"/>
        <v>5.029300000000006</v>
      </c>
      <c r="D362" s="94"/>
      <c r="E362" s="95">
        <v>11200</v>
      </c>
      <c r="F362" s="100">
        <f t="shared" si="15"/>
        <v>36681</v>
      </c>
      <c r="G362" s="96">
        <f t="shared" si="16"/>
        <v>26723</v>
      </c>
      <c r="H362" s="95">
        <v>70</v>
      </c>
    </row>
    <row r="363" spans="1:8" ht="12.75">
      <c r="A363" s="91">
        <v>362</v>
      </c>
      <c r="B363" s="102"/>
      <c r="C363" s="109">
        <f t="shared" si="17"/>
        <v>4.6648</v>
      </c>
      <c r="D363" s="94"/>
      <c r="E363" s="95">
        <v>11200</v>
      </c>
      <c r="F363" s="100">
        <f t="shared" si="15"/>
        <v>39542</v>
      </c>
      <c r="G363" s="96">
        <f t="shared" si="16"/>
        <v>28812</v>
      </c>
      <c r="H363" s="95">
        <v>70</v>
      </c>
    </row>
    <row r="364" spans="1:8" ht="12.75">
      <c r="A364" s="91">
        <v>363</v>
      </c>
      <c r="B364" s="102"/>
      <c r="C364" s="109">
        <f t="shared" si="17"/>
        <v>4.298500000000004</v>
      </c>
      <c r="D364" s="94"/>
      <c r="E364" s="95">
        <v>11200</v>
      </c>
      <c r="F364" s="100">
        <f t="shared" si="15"/>
        <v>42905</v>
      </c>
      <c r="G364" s="96">
        <f t="shared" si="16"/>
        <v>31267</v>
      </c>
      <c r="H364" s="95">
        <v>70</v>
      </c>
    </row>
    <row r="365" spans="1:8" ht="12.75">
      <c r="A365" s="91">
        <v>364</v>
      </c>
      <c r="B365" s="102"/>
      <c r="C365" s="109">
        <f t="shared" si="17"/>
        <v>3.930400000000006</v>
      </c>
      <c r="D365" s="94"/>
      <c r="E365" s="95">
        <v>11200</v>
      </c>
      <c r="F365" s="100">
        <f t="shared" si="15"/>
        <v>46917</v>
      </c>
      <c r="G365" s="96">
        <f t="shared" si="16"/>
        <v>34195</v>
      </c>
      <c r="H365" s="95">
        <v>70</v>
      </c>
    </row>
    <row r="366" spans="1:8" ht="12.75">
      <c r="A366" s="91">
        <v>365</v>
      </c>
      <c r="B366" s="102"/>
      <c r="C366" s="109">
        <f t="shared" si="17"/>
        <v>3.5605000000000047</v>
      </c>
      <c r="D366" s="94"/>
      <c r="E366" s="95">
        <v>11200</v>
      </c>
      <c r="F366" s="100">
        <f t="shared" si="15"/>
        <v>51784</v>
      </c>
      <c r="G366" s="96">
        <f t="shared" si="16"/>
        <v>37748</v>
      </c>
      <c r="H366" s="95">
        <v>70</v>
      </c>
    </row>
    <row r="367" spans="1:8" ht="12.75">
      <c r="A367" s="91">
        <v>366</v>
      </c>
      <c r="B367" s="102"/>
      <c r="C367" s="109">
        <f t="shared" si="17"/>
        <v>3.1888000000000005</v>
      </c>
      <c r="D367" s="94"/>
      <c r="E367" s="95">
        <v>11200</v>
      </c>
      <c r="F367" s="100">
        <f t="shared" si="15"/>
        <v>57812</v>
      </c>
      <c r="G367" s="96">
        <f t="shared" si="16"/>
        <v>42148</v>
      </c>
      <c r="H367" s="95">
        <v>70</v>
      </c>
    </row>
    <row r="368" spans="1:8" ht="12.75">
      <c r="A368" s="91">
        <v>367</v>
      </c>
      <c r="B368" s="102"/>
      <c r="C368" s="109">
        <f t="shared" si="17"/>
        <v>2.8153000000000077</v>
      </c>
      <c r="D368" s="94"/>
      <c r="E368" s="95">
        <v>11200</v>
      </c>
      <c r="F368" s="100">
        <f t="shared" si="15"/>
        <v>65473</v>
      </c>
      <c r="G368" s="96">
        <f t="shared" si="16"/>
        <v>47739</v>
      </c>
      <c r="H368" s="95">
        <v>70</v>
      </c>
    </row>
    <row r="369" spans="1:8" ht="12.75">
      <c r="A369" s="91">
        <v>368</v>
      </c>
      <c r="B369" s="102"/>
      <c r="C369" s="109">
        <f t="shared" si="17"/>
        <v>2.440000000000012</v>
      </c>
      <c r="D369" s="94"/>
      <c r="E369" s="95">
        <v>11200</v>
      </c>
      <c r="F369" s="100">
        <f t="shared" si="15"/>
        <v>75532</v>
      </c>
      <c r="G369" s="96">
        <f t="shared" si="16"/>
        <v>55082</v>
      </c>
      <c r="H369" s="95">
        <v>70</v>
      </c>
    </row>
    <row r="370" spans="1:8" ht="12.75">
      <c r="A370" s="91">
        <v>369</v>
      </c>
      <c r="B370" s="102"/>
      <c r="C370" s="109">
        <f t="shared" si="17"/>
        <v>2.062899999999999</v>
      </c>
      <c r="D370" s="94"/>
      <c r="E370" s="95">
        <v>11200</v>
      </c>
      <c r="F370" s="100">
        <f t="shared" si="15"/>
        <v>89327</v>
      </c>
      <c r="G370" s="96">
        <f t="shared" si="16"/>
        <v>65151</v>
      </c>
      <c r="H370" s="95">
        <v>70</v>
      </c>
    </row>
    <row r="371" spans="1:8" ht="12.75">
      <c r="A371" s="91">
        <v>370</v>
      </c>
      <c r="B371" s="102"/>
      <c r="C371" s="109">
        <f t="shared" si="17"/>
        <v>1.6840000000000117</v>
      </c>
      <c r="D371" s="94"/>
      <c r="E371" s="95">
        <v>11200</v>
      </c>
      <c r="F371" s="100">
        <f t="shared" si="15"/>
        <v>109410</v>
      </c>
      <c r="G371" s="96">
        <f t="shared" si="16"/>
        <v>79810</v>
      </c>
      <c r="H371" s="95">
        <v>70</v>
      </c>
    </row>
    <row r="372" spans="1:8" ht="12.75">
      <c r="A372" s="91">
        <v>371</v>
      </c>
      <c r="B372" s="102"/>
      <c r="C372" s="109">
        <f t="shared" si="17"/>
        <v>1.3033000000000072</v>
      </c>
      <c r="D372" s="94"/>
      <c r="E372" s="95">
        <v>11200</v>
      </c>
      <c r="F372" s="100">
        <f t="shared" si="15"/>
        <v>141348</v>
      </c>
      <c r="G372" s="96">
        <f t="shared" si="16"/>
        <v>103123</v>
      </c>
      <c r="H372" s="95">
        <v>70</v>
      </c>
    </row>
    <row r="373" spans="1:8" ht="12.75">
      <c r="A373" s="91">
        <v>372</v>
      </c>
      <c r="B373" s="102"/>
      <c r="C373" s="109">
        <f t="shared" si="17"/>
        <v>0.920800000000014</v>
      </c>
      <c r="D373" s="94"/>
      <c r="E373" s="95">
        <v>11200</v>
      </c>
      <c r="F373" s="100">
        <f t="shared" si="15"/>
        <v>200035</v>
      </c>
      <c r="G373" s="96">
        <f t="shared" si="16"/>
        <v>145960</v>
      </c>
      <c r="H373" s="95">
        <v>70</v>
      </c>
    </row>
    <row r="374" spans="1:8" ht="12.75">
      <c r="A374" s="91">
        <v>373</v>
      </c>
      <c r="B374" s="102"/>
      <c r="C374" s="109">
        <f t="shared" si="17"/>
        <v>0.5365000000000038</v>
      </c>
      <c r="D374" s="94"/>
      <c r="E374" s="95">
        <v>11200</v>
      </c>
      <c r="F374" s="100">
        <f t="shared" si="15"/>
        <v>343272</v>
      </c>
      <c r="G374" s="96">
        <f t="shared" si="16"/>
        <v>250513</v>
      </c>
      <c r="H374" s="95">
        <v>70</v>
      </c>
    </row>
    <row r="375" spans="1:8" ht="12.75">
      <c r="A375" s="91">
        <v>374</v>
      </c>
      <c r="B375" s="102"/>
      <c r="C375" s="109">
        <f t="shared" si="17"/>
        <v>0.15040000000001896</v>
      </c>
      <c r="D375" s="94"/>
      <c r="E375" s="95">
        <v>11200</v>
      </c>
      <c r="F375" s="100">
        <f t="shared" si="15"/>
        <v>1224325</v>
      </c>
      <c r="G375" s="96">
        <f t="shared" si="16"/>
        <v>893617</v>
      </c>
      <c r="H375" s="95">
        <v>70</v>
      </c>
    </row>
    <row r="376" spans="1:8" ht="12.75">
      <c r="A376" s="91">
        <v>375</v>
      </c>
      <c r="B376" s="102"/>
      <c r="C376" s="109">
        <f t="shared" si="17"/>
        <v>-0.23749999999999716</v>
      </c>
      <c r="D376" s="94"/>
      <c r="E376" s="95">
        <v>11200</v>
      </c>
      <c r="F376" s="100">
        <f t="shared" si="15"/>
        <v>-775206</v>
      </c>
      <c r="G376" s="96">
        <f t="shared" si="16"/>
        <v>-565895</v>
      </c>
      <c r="H376" s="95">
        <v>70</v>
      </c>
    </row>
    <row r="377" spans="1:8" ht="12.75">
      <c r="A377" s="91">
        <v>376</v>
      </c>
      <c r="B377" s="102"/>
      <c r="C377" s="109">
        <f t="shared" si="17"/>
        <v>-0.627200000000002</v>
      </c>
      <c r="D377" s="94"/>
      <c r="E377" s="95">
        <v>11200</v>
      </c>
      <c r="F377" s="100">
        <f t="shared" si="15"/>
        <v>-293501</v>
      </c>
      <c r="G377" s="96">
        <f t="shared" si="16"/>
        <v>-214286</v>
      </c>
      <c r="H377" s="95">
        <v>70</v>
      </c>
    </row>
    <row r="378" spans="1:8" ht="12.75">
      <c r="A378" s="91">
        <v>377</v>
      </c>
      <c r="B378" s="102"/>
      <c r="C378" s="109">
        <f t="shared" si="17"/>
        <v>-1.0186999999999955</v>
      </c>
      <c r="D378" s="94"/>
      <c r="E378" s="95">
        <v>11200</v>
      </c>
      <c r="F378" s="100">
        <f t="shared" si="15"/>
        <v>-180678</v>
      </c>
      <c r="G378" s="96">
        <f t="shared" si="16"/>
        <v>-131933</v>
      </c>
      <c r="H378" s="95">
        <v>70</v>
      </c>
    </row>
    <row r="379" spans="1:8" ht="12.75">
      <c r="A379" s="91">
        <v>378</v>
      </c>
      <c r="B379" s="102"/>
      <c r="C379" s="109">
        <f t="shared" si="17"/>
        <v>-1.411999999999992</v>
      </c>
      <c r="D379" s="94"/>
      <c r="E379" s="95">
        <v>11200</v>
      </c>
      <c r="F379" s="100">
        <f t="shared" si="15"/>
        <v>-130332</v>
      </c>
      <c r="G379" s="96">
        <f t="shared" si="16"/>
        <v>-95184</v>
      </c>
      <c r="H379" s="95">
        <v>70</v>
      </c>
    </row>
    <row r="380" spans="1:8" ht="12.75">
      <c r="A380" s="91">
        <v>379</v>
      </c>
      <c r="B380" s="102"/>
      <c r="C380" s="109">
        <f t="shared" si="17"/>
        <v>-1.807099999999977</v>
      </c>
      <c r="D380" s="94"/>
      <c r="E380" s="95">
        <v>11200</v>
      </c>
      <c r="F380" s="100">
        <f t="shared" si="15"/>
        <v>-101821</v>
      </c>
      <c r="G380" s="96">
        <f t="shared" si="16"/>
        <v>-74373</v>
      </c>
      <c r="H380" s="95">
        <v>70</v>
      </c>
    </row>
    <row r="381" spans="1:8" ht="12.75">
      <c r="A381" s="91">
        <v>380</v>
      </c>
      <c r="B381" s="102"/>
      <c r="C381" s="109">
        <f t="shared" si="17"/>
        <v>-2.2040000000000077</v>
      </c>
      <c r="D381" s="94"/>
      <c r="E381" s="95">
        <v>11200</v>
      </c>
      <c r="F381" s="100">
        <f t="shared" si="15"/>
        <v>-83473</v>
      </c>
      <c r="G381" s="96">
        <f t="shared" si="16"/>
        <v>-60980</v>
      </c>
      <c r="H381" s="95">
        <v>70</v>
      </c>
    </row>
    <row r="382" spans="1:8" ht="12.75">
      <c r="A382" s="91">
        <v>381</v>
      </c>
      <c r="B382" s="102"/>
      <c r="C382" s="109">
        <f t="shared" si="17"/>
        <v>-2.6026999999999987</v>
      </c>
      <c r="D382" s="94"/>
      <c r="E382" s="95">
        <v>11200</v>
      </c>
      <c r="F382" s="100">
        <f t="shared" si="15"/>
        <v>-70675</v>
      </c>
      <c r="G382" s="96">
        <f t="shared" si="16"/>
        <v>-51639</v>
      </c>
      <c r="H382" s="95">
        <v>70</v>
      </c>
    </row>
    <row r="383" spans="1:8" ht="12.75">
      <c r="A383" s="91">
        <v>382</v>
      </c>
      <c r="B383" s="102"/>
      <c r="C383" s="109">
        <f t="shared" si="17"/>
        <v>-3.0032000000000068</v>
      </c>
      <c r="D383" s="94"/>
      <c r="E383" s="95">
        <v>11200</v>
      </c>
      <c r="F383" s="100">
        <f t="shared" si="15"/>
        <v>-61241</v>
      </c>
      <c r="G383" s="96">
        <f t="shared" si="16"/>
        <v>-44752</v>
      </c>
      <c r="H383" s="95">
        <v>70</v>
      </c>
    </row>
    <row r="384" spans="1:8" ht="12.75">
      <c r="A384" s="91">
        <v>383</v>
      </c>
      <c r="B384" s="102"/>
      <c r="C384" s="109">
        <f t="shared" si="17"/>
        <v>-3.405499999999975</v>
      </c>
      <c r="D384" s="94"/>
      <c r="E384" s="95">
        <v>11200</v>
      </c>
      <c r="F384" s="100">
        <f t="shared" si="15"/>
        <v>-53998</v>
      </c>
      <c r="G384" s="96">
        <f t="shared" si="16"/>
        <v>-39466</v>
      </c>
      <c r="H384" s="95">
        <v>70</v>
      </c>
    </row>
    <row r="385" spans="1:8" ht="12.75">
      <c r="A385" s="91">
        <v>384</v>
      </c>
      <c r="B385" s="102"/>
      <c r="C385" s="109">
        <f t="shared" si="17"/>
        <v>-3.809599999999989</v>
      </c>
      <c r="D385" s="94"/>
      <c r="E385" s="95">
        <v>11200</v>
      </c>
      <c r="F385" s="100">
        <f t="shared" si="15"/>
        <v>-48263</v>
      </c>
      <c r="G385" s="96">
        <f t="shared" si="16"/>
        <v>-35279</v>
      </c>
      <c r="H385" s="95">
        <v>70</v>
      </c>
    </row>
    <row r="386" spans="1:8" ht="12.75">
      <c r="A386" s="91">
        <v>385</v>
      </c>
      <c r="B386" s="102"/>
      <c r="C386" s="109">
        <f t="shared" si="17"/>
        <v>-4.215500000000006</v>
      </c>
      <c r="D386" s="94"/>
      <c r="E386" s="95">
        <v>11200</v>
      </c>
      <c r="F386" s="100">
        <f t="shared" si="15"/>
        <v>-43609</v>
      </c>
      <c r="G386" s="96">
        <f t="shared" si="16"/>
        <v>-31882</v>
      </c>
      <c r="H386" s="95">
        <v>70</v>
      </c>
    </row>
    <row r="387" spans="1:8" ht="12.75">
      <c r="A387" s="91">
        <v>386</v>
      </c>
      <c r="B387" s="102"/>
      <c r="C387" s="109">
        <f t="shared" si="17"/>
        <v>-4.623199999999983</v>
      </c>
      <c r="D387" s="94"/>
      <c r="E387" s="95">
        <v>11200</v>
      </c>
      <c r="F387" s="100">
        <f t="shared" si="15"/>
        <v>-39757</v>
      </c>
      <c r="G387" s="96">
        <f t="shared" si="16"/>
        <v>-29071</v>
      </c>
      <c r="H387" s="95">
        <v>70</v>
      </c>
    </row>
    <row r="388" spans="1:8" ht="12.75">
      <c r="A388" s="91">
        <v>387</v>
      </c>
      <c r="B388" s="102"/>
      <c r="C388" s="109">
        <f t="shared" si="17"/>
        <v>-5.0327000000000055</v>
      </c>
      <c r="D388" s="94"/>
      <c r="E388" s="95">
        <v>11200</v>
      </c>
      <c r="F388" s="100">
        <f t="shared" si="15"/>
        <v>-36516</v>
      </c>
      <c r="G388" s="96">
        <f t="shared" si="16"/>
        <v>-26705</v>
      </c>
      <c r="H388" s="95">
        <v>70</v>
      </c>
    </row>
    <row r="389" spans="1:8" ht="12.75">
      <c r="A389" s="91">
        <v>388</v>
      </c>
      <c r="B389" s="102"/>
      <c r="C389" s="109">
        <f t="shared" si="17"/>
        <v>-5.443999999999988</v>
      </c>
      <c r="D389" s="94"/>
      <c r="E389" s="95">
        <v>11200</v>
      </c>
      <c r="F389" s="100">
        <f t="shared" si="15"/>
        <v>-33752</v>
      </c>
      <c r="G389" s="96">
        <f t="shared" si="16"/>
        <v>-24688</v>
      </c>
      <c r="H389" s="95">
        <v>70</v>
      </c>
    </row>
    <row r="390" spans="1:8" ht="12.75">
      <c r="A390" s="91">
        <v>389</v>
      </c>
      <c r="B390" s="102"/>
      <c r="C390" s="109">
        <f t="shared" si="17"/>
        <v>-5.857099999999988</v>
      </c>
      <c r="D390" s="94"/>
      <c r="E390" s="95">
        <v>11200</v>
      </c>
      <c r="F390" s="100">
        <f t="shared" si="15"/>
        <v>-31367</v>
      </c>
      <c r="G390" s="96">
        <f t="shared" si="16"/>
        <v>-22947</v>
      </c>
      <c r="H390" s="95">
        <v>70</v>
      </c>
    </row>
    <row r="391" spans="1:8" ht="12.75">
      <c r="A391" s="91">
        <v>390</v>
      </c>
      <c r="B391" s="102"/>
      <c r="C391" s="109">
        <f t="shared" si="17"/>
        <v>-6.271999999999977</v>
      </c>
      <c r="D391" s="94"/>
      <c r="E391" s="95">
        <v>11200</v>
      </c>
      <c r="F391" s="100">
        <f t="shared" si="15"/>
        <v>-29287</v>
      </c>
      <c r="G391" s="96">
        <f t="shared" si="16"/>
        <v>-21429</v>
      </c>
      <c r="H391" s="95">
        <v>70</v>
      </c>
    </row>
    <row r="392" spans="1:8" ht="12.75">
      <c r="A392" s="91">
        <v>391</v>
      </c>
      <c r="B392" s="102"/>
      <c r="C392" s="109">
        <f t="shared" si="17"/>
        <v>-6.688699999999983</v>
      </c>
      <c r="D392" s="94"/>
      <c r="E392" s="95">
        <v>11200</v>
      </c>
      <c r="F392" s="100">
        <f t="shared" si="15"/>
        <v>-27458</v>
      </c>
      <c r="G392" s="96">
        <f t="shared" si="16"/>
        <v>-20094</v>
      </c>
      <c r="H392" s="95">
        <v>70</v>
      </c>
    </row>
    <row r="393" spans="1:8" ht="12.75">
      <c r="A393" s="91">
        <v>392</v>
      </c>
      <c r="B393" s="102"/>
      <c r="C393" s="109">
        <f t="shared" si="17"/>
        <v>-7.1071999999999775</v>
      </c>
      <c r="D393" s="94"/>
      <c r="E393" s="95">
        <v>11200</v>
      </c>
      <c r="F393" s="100">
        <f t="shared" si="15"/>
        <v>-25837</v>
      </c>
      <c r="G393" s="96">
        <f t="shared" si="16"/>
        <v>-18910</v>
      </c>
      <c r="H393" s="95">
        <v>70</v>
      </c>
    </row>
    <row r="394" spans="1:8" ht="12.75">
      <c r="A394" s="91">
        <v>393</v>
      </c>
      <c r="B394" s="102"/>
      <c r="C394" s="109">
        <f t="shared" si="17"/>
        <v>-7.527499999999989</v>
      </c>
      <c r="D394" s="94"/>
      <c r="E394" s="95">
        <v>11200</v>
      </c>
      <c r="F394" s="100">
        <f t="shared" si="15"/>
        <v>-24391</v>
      </c>
      <c r="G394" s="96">
        <f t="shared" si="16"/>
        <v>-17855</v>
      </c>
      <c r="H394" s="95">
        <v>70</v>
      </c>
    </row>
    <row r="395" spans="1:8" ht="12.75">
      <c r="A395" s="91">
        <v>394</v>
      </c>
      <c r="B395" s="102"/>
      <c r="C395" s="109">
        <f t="shared" si="17"/>
        <v>-7.949600000000004</v>
      </c>
      <c r="D395" s="94"/>
      <c r="E395" s="95">
        <v>11200</v>
      </c>
      <c r="F395" s="100">
        <f t="shared" si="15"/>
        <v>-23092</v>
      </c>
      <c r="G395" s="96">
        <f t="shared" si="16"/>
        <v>-16907</v>
      </c>
      <c r="H395" s="95">
        <v>70</v>
      </c>
    </row>
    <row r="396" spans="1:8" ht="12.75">
      <c r="A396" s="91">
        <v>395</v>
      </c>
      <c r="B396" s="102"/>
      <c r="C396" s="109">
        <f t="shared" si="17"/>
        <v>-8.373499999999979</v>
      </c>
      <c r="D396" s="94"/>
      <c r="E396" s="95">
        <v>11200</v>
      </c>
      <c r="F396" s="100">
        <f t="shared" si="15"/>
        <v>-21919</v>
      </c>
      <c r="G396" s="96">
        <f t="shared" si="16"/>
        <v>-16051</v>
      </c>
      <c r="H396" s="95">
        <v>70</v>
      </c>
    </row>
    <row r="397" spans="1:8" ht="12.75">
      <c r="A397" s="91">
        <v>396</v>
      </c>
      <c r="B397" s="102"/>
      <c r="C397" s="109">
        <f t="shared" si="17"/>
        <v>-8.799199999999999</v>
      </c>
      <c r="D397" s="94"/>
      <c r="E397" s="95">
        <v>11200</v>
      </c>
      <c r="F397" s="100">
        <f aca="true" t="shared" si="18" ref="F397:F428">ROUND(12*1.37*(1/C397*E397)+H397,0)</f>
        <v>-20856</v>
      </c>
      <c r="G397" s="96">
        <f aca="true" t="shared" si="19" ref="G397:G428">ROUND(12*(1/C397*E397),0)</f>
        <v>-15274</v>
      </c>
      <c r="H397" s="95">
        <v>70</v>
      </c>
    </row>
    <row r="398" spans="1:8" ht="12.75">
      <c r="A398" s="91">
        <v>397</v>
      </c>
      <c r="B398" s="102"/>
      <c r="C398" s="109">
        <f aca="true" t="shared" si="20" ref="C398:C428">-0.0009*POWER(A398,2)+0.2862*A398+19</f>
        <v>-9.22669999999998</v>
      </c>
      <c r="D398" s="94"/>
      <c r="E398" s="95">
        <v>11200</v>
      </c>
      <c r="F398" s="100">
        <f t="shared" si="18"/>
        <v>-19886</v>
      </c>
      <c r="G398" s="96">
        <f t="shared" si="19"/>
        <v>-14566</v>
      </c>
      <c r="H398" s="95">
        <v>70</v>
      </c>
    </row>
    <row r="399" spans="1:8" ht="12.75">
      <c r="A399" s="91">
        <v>398</v>
      </c>
      <c r="B399" s="102"/>
      <c r="C399" s="109">
        <f t="shared" si="20"/>
        <v>-9.656000000000006</v>
      </c>
      <c r="D399" s="94"/>
      <c r="E399" s="95">
        <v>11200</v>
      </c>
      <c r="F399" s="100">
        <f t="shared" si="18"/>
        <v>-18999</v>
      </c>
      <c r="G399" s="96">
        <f t="shared" si="19"/>
        <v>-13919</v>
      </c>
      <c r="H399" s="95">
        <v>70</v>
      </c>
    </row>
    <row r="400" spans="1:8" ht="12.75">
      <c r="A400" s="91">
        <v>399</v>
      </c>
      <c r="B400" s="102"/>
      <c r="C400" s="109">
        <f t="shared" si="20"/>
        <v>-10.087099999999992</v>
      </c>
      <c r="D400" s="94"/>
      <c r="E400" s="95">
        <v>11200</v>
      </c>
      <c r="F400" s="100">
        <f t="shared" si="18"/>
        <v>-18184</v>
      </c>
      <c r="G400" s="96">
        <f t="shared" si="19"/>
        <v>-13324</v>
      </c>
      <c r="H400" s="95">
        <v>70</v>
      </c>
    </row>
    <row r="401" spans="1:8" ht="12.75">
      <c r="A401" s="91">
        <v>400</v>
      </c>
      <c r="B401" s="102"/>
      <c r="C401" s="109">
        <f t="shared" si="20"/>
        <v>-10.519999999999996</v>
      </c>
      <c r="D401" s="94"/>
      <c r="E401" s="95">
        <v>11200</v>
      </c>
      <c r="F401" s="100">
        <f t="shared" si="18"/>
        <v>-17433</v>
      </c>
      <c r="G401" s="96">
        <f t="shared" si="19"/>
        <v>-12776</v>
      </c>
      <c r="H401" s="95">
        <v>70</v>
      </c>
    </row>
    <row r="402" spans="1:8" ht="12.75">
      <c r="A402" s="91">
        <v>401</v>
      </c>
      <c r="B402" s="102"/>
      <c r="C402" s="109">
        <f t="shared" si="20"/>
        <v>-10.954700000000003</v>
      </c>
      <c r="D402" s="94"/>
      <c r="E402" s="95">
        <v>11200</v>
      </c>
      <c r="F402" s="100">
        <f t="shared" si="18"/>
        <v>-16738</v>
      </c>
      <c r="G402" s="96">
        <f t="shared" si="19"/>
        <v>-12269</v>
      </c>
      <c r="H402" s="95">
        <v>70</v>
      </c>
    </row>
    <row r="403" spans="1:8" ht="12.75">
      <c r="A403" s="91">
        <v>402</v>
      </c>
      <c r="B403" s="102"/>
      <c r="C403" s="109">
        <f t="shared" si="20"/>
        <v>-11.391199999999998</v>
      </c>
      <c r="D403" s="94"/>
      <c r="E403" s="95">
        <v>11200</v>
      </c>
      <c r="F403" s="100">
        <f t="shared" si="18"/>
        <v>-16094</v>
      </c>
      <c r="G403" s="96">
        <f t="shared" si="19"/>
        <v>-11799</v>
      </c>
      <c r="H403" s="95">
        <v>70</v>
      </c>
    </row>
    <row r="404" spans="1:8" ht="12.75">
      <c r="A404" s="91">
        <v>403</v>
      </c>
      <c r="B404" s="102"/>
      <c r="C404" s="109">
        <f t="shared" si="20"/>
        <v>-11.82950000000001</v>
      </c>
      <c r="D404" s="94"/>
      <c r="E404" s="95">
        <v>11200</v>
      </c>
      <c r="F404" s="100">
        <f t="shared" si="18"/>
        <v>-15495</v>
      </c>
      <c r="G404" s="96">
        <f t="shared" si="19"/>
        <v>-11361</v>
      </c>
      <c r="H404" s="95">
        <v>70</v>
      </c>
    </row>
    <row r="405" spans="1:8" ht="12.75">
      <c r="A405" s="91">
        <v>404</v>
      </c>
      <c r="B405" s="102"/>
      <c r="C405" s="109">
        <f t="shared" si="20"/>
        <v>-12.269599999999983</v>
      </c>
      <c r="D405" s="94"/>
      <c r="E405" s="95">
        <v>11200</v>
      </c>
      <c r="F405" s="100">
        <f t="shared" si="18"/>
        <v>-14937</v>
      </c>
      <c r="G405" s="96">
        <f t="shared" si="19"/>
        <v>-10954</v>
      </c>
      <c r="H405" s="95">
        <v>70</v>
      </c>
    </row>
    <row r="406" spans="1:8" ht="12.75">
      <c r="A406" s="91">
        <v>405</v>
      </c>
      <c r="B406" s="102"/>
      <c r="C406" s="109">
        <f t="shared" si="20"/>
        <v>-12.711500000000001</v>
      </c>
      <c r="D406" s="94"/>
      <c r="E406" s="95">
        <v>11200</v>
      </c>
      <c r="F406" s="100">
        <f t="shared" si="18"/>
        <v>-14415</v>
      </c>
      <c r="G406" s="96">
        <f t="shared" si="19"/>
        <v>-10573</v>
      </c>
      <c r="H406" s="95">
        <v>70</v>
      </c>
    </row>
    <row r="407" spans="1:8" ht="12.75">
      <c r="A407" s="91">
        <v>406</v>
      </c>
      <c r="B407" s="102"/>
      <c r="C407" s="109">
        <f t="shared" si="20"/>
        <v>-13.15519999999998</v>
      </c>
      <c r="D407" s="94"/>
      <c r="E407" s="95">
        <v>11200</v>
      </c>
      <c r="F407" s="100">
        <f t="shared" si="18"/>
        <v>-13927</v>
      </c>
      <c r="G407" s="96">
        <f t="shared" si="19"/>
        <v>-10216</v>
      </c>
      <c r="H407" s="95">
        <v>70</v>
      </c>
    </row>
    <row r="408" spans="1:8" ht="12.75">
      <c r="A408" s="91">
        <v>407</v>
      </c>
      <c r="B408" s="102"/>
      <c r="C408" s="109">
        <f t="shared" si="20"/>
        <v>-13.600700000000003</v>
      </c>
      <c r="D408" s="94"/>
      <c r="E408" s="95">
        <v>11200</v>
      </c>
      <c r="F408" s="100">
        <f t="shared" si="18"/>
        <v>-13468</v>
      </c>
      <c r="G408" s="96">
        <f t="shared" si="19"/>
        <v>-9882</v>
      </c>
      <c r="H408" s="95">
        <v>70</v>
      </c>
    </row>
    <row r="409" spans="1:8" ht="12.75">
      <c r="A409" s="91">
        <v>408</v>
      </c>
      <c r="B409" s="102"/>
      <c r="C409" s="109">
        <f t="shared" si="20"/>
        <v>-14.048000000000002</v>
      </c>
      <c r="D409" s="94"/>
      <c r="E409" s="95">
        <v>11200</v>
      </c>
      <c r="F409" s="100">
        <f t="shared" si="18"/>
        <v>-13037</v>
      </c>
      <c r="G409" s="96">
        <f t="shared" si="19"/>
        <v>-9567</v>
      </c>
      <c r="H409" s="95">
        <v>70</v>
      </c>
    </row>
    <row r="410" spans="1:8" ht="12.75">
      <c r="A410" s="91">
        <v>409</v>
      </c>
      <c r="B410" s="102"/>
      <c r="C410" s="109">
        <f t="shared" si="20"/>
        <v>-14.497099999999989</v>
      </c>
      <c r="D410" s="94"/>
      <c r="E410" s="95">
        <v>11200</v>
      </c>
      <c r="F410" s="100">
        <f t="shared" si="18"/>
        <v>-12631</v>
      </c>
      <c r="G410" s="96">
        <f t="shared" si="19"/>
        <v>-9271</v>
      </c>
      <c r="H410" s="95">
        <v>70</v>
      </c>
    </row>
    <row r="411" spans="1:8" ht="12.75">
      <c r="A411" s="91">
        <v>410</v>
      </c>
      <c r="B411" s="102"/>
      <c r="C411" s="109">
        <f t="shared" si="20"/>
        <v>-14.947999999999993</v>
      </c>
      <c r="D411" s="94"/>
      <c r="E411" s="95">
        <v>11200</v>
      </c>
      <c r="F411" s="100">
        <f t="shared" si="18"/>
        <v>-12248</v>
      </c>
      <c r="G411" s="96">
        <f t="shared" si="19"/>
        <v>-8991</v>
      </c>
      <c r="H411" s="95">
        <v>70</v>
      </c>
    </row>
    <row r="412" spans="1:8" ht="12.75">
      <c r="A412" s="91">
        <v>411</v>
      </c>
      <c r="B412" s="102"/>
      <c r="C412" s="109">
        <f t="shared" si="20"/>
        <v>-15.400699999999986</v>
      </c>
      <c r="D412" s="94"/>
      <c r="E412" s="95">
        <v>11200</v>
      </c>
      <c r="F412" s="100">
        <f t="shared" si="18"/>
        <v>-11886</v>
      </c>
      <c r="G412" s="96">
        <f t="shared" si="19"/>
        <v>-8727</v>
      </c>
      <c r="H412" s="95">
        <v>70</v>
      </c>
    </row>
    <row r="413" spans="1:8" ht="12.75">
      <c r="A413" s="91">
        <v>412</v>
      </c>
      <c r="B413" s="102"/>
      <c r="C413" s="109">
        <f t="shared" si="20"/>
        <v>-15.855199999999996</v>
      </c>
      <c r="D413" s="94"/>
      <c r="E413" s="95">
        <v>11200</v>
      </c>
      <c r="F413" s="100">
        <f t="shared" si="18"/>
        <v>-11543</v>
      </c>
      <c r="G413" s="96">
        <f t="shared" si="19"/>
        <v>-8477</v>
      </c>
      <c r="H413" s="95">
        <v>70</v>
      </c>
    </row>
    <row r="414" spans="1:8" ht="12.75">
      <c r="A414" s="91">
        <v>413</v>
      </c>
      <c r="B414" s="102"/>
      <c r="C414" s="109">
        <f t="shared" si="20"/>
        <v>-16.311499999999995</v>
      </c>
      <c r="D414" s="94"/>
      <c r="E414" s="95">
        <v>11200</v>
      </c>
      <c r="F414" s="100">
        <f t="shared" si="18"/>
        <v>-11218</v>
      </c>
      <c r="G414" s="96">
        <f t="shared" si="19"/>
        <v>-8240</v>
      </c>
      <c r="H414" s="95">
        <v>70</v>
      </c>
    </row>
    <row r="415" spans="1:8" ht="12.75">
      <c r="A415" s="91">
        <v>414</v>
      </c>
      <c r="B415" s="102"/>
      <c r="C415" s="109">
        <f t="shared" si="20"/>
        <v>-16.769599999999983</v>
      </c>
      <c r="D415" s="94"/>
      <c r="E415" s="95">
        <v>11200</v>
      </c>
      <c r="F415" s="100">
        <f t="shared" si="18"/>
        <v>-10910</v>
      </c>
      <c r="G415" s="96">
        <f t="shared" si="19"/>
        <v>-8015</v>
      </c>
      <c r="H415" s="95">
        <v>70</v>
      </c>
    </row>
    <row r="416" spans="1:8" ht="12.75">
      <c r="A416" s="91">
        <v>415</v>
      </c>
      <c r="B416" s="102"/>
      <c r="C416" s="109">
        <f t="shared" si="20"/>
        <v>-17.229499999999987</v>
      </c>
      <c r="D416" s="94"/>
      <c r="E416" s="95">
        <v>11200</v>
      </c>
      <c r="F416" s="100">
        <f t="shared" si="18"/>
        <v>-10617</v>
      </c>
      <c r="G416" s="96">
        <f t="shared" si="19"/>
        <v>-7801</v>
      </c>
      <c r="H416" s="95">
        <v>70</v>
      </c>
    </row>
    <row r="417" spans="1:8" ht="12.75">
      <c r="A417" s="91">
        <v>416</v>
      </c>
      <c r="B417" s="102"/>
      <c r="C417" s="109">
        <f t="shared" si="20"/>
        <v>-17.69119999999998</v>
      </c>
      <c r="D417" s="94"/>
      <c r="E417" s="95">
        <v>11200</v>
      </c>
      <c r="F417" s="100">
        <f t="shared" si="18"/>
        <v>-10338</v>
      </c>
      <c r="G417" s="96">
        <f t="shared" si="19"/>
        <v>-7597</v>
      </c>
      <c r="H417" s="95">
        <v>70</v>
      </c>
    </row>
    <row r="418" spans="1:8" ht="12.75">
      <c r="A418" s="91">
        <v>417</v>
      </c>
      <c r="B418" s="102"/>
      <c r="C418" s="109">
        <f t="shared" si="20"/>
        <v>-18.154700000000005</v>
      </c>
      <c r="D418" s="94"/>
      <c r="E418" s="95">
        <v>11200</v>
      </c>
      <c r="F418" s="100">
        <f t="shared" si="18"/>
        <v>-10072</v>
      </c>
      <c r="G418" s="96">
        <f t="shared" si="19"/>
        <v>-7403</v>
      </c>
      <c r="H418" s="95">
        <v>70</v>
      </c>
    </row>
    <row r="419" spans="1:8" ht="12.75">
      <c r="A419" s="91">
        <v>418</v>
      </c>
      <c r="B419" s="102"/>
      <c r="C419" s="109">
        <f t="shared" si="20"/>
        <v>-18.61999999999999</v>
      </c>
      <c r="D419" s="94"/>
      <c r="E419" s="95">
        <v>11200</v>
      </c>
      <c r="F419" s="100">
        <f t="shared" si="18"/>
        <v>-9819</v>
      </c>
      <c r="G419" s="96">
        <f t="shared" si="19"/>
        <v>-7218</v>
      </c>
      <c r="H419" s="95">
        <v>70</v>
      </c>
    </row>
    <row r="420" spans="1:8" ht="12.75">
      <c r="A420" s="91">
        <v>419</v>
      </c>
      <c r="B420" s="102"/>
      <c r="C420" s="109">
        <f t="shared" si="20"/>
        <v>-19.087099999999992</v>
      </c>
      <c r="D420" s="94"/>
      <c r="E420" s="95">
        <v>11200</v>
      </c>
      <c r="F420" s="100">
        <f t="shared" si="18"/>
        <v>-9577</v>
      </c>
      <c r="G420" s="96">
        <f t="shared" si="19"/>
        <v>-7041</v>
      </c>
      <c r="H420" s="95">
        <v>70</v>
      </c>
    </row>
    <row r="421" spans="1:8" ht="12.75">
      <c r="A421" s="91">
        <v>420</v>
      </c>
      <c r="B421" s="102"/>
      <c r="C421" s="109">
        <f t="shared" si="20"/>
        <v>-19.555999999999983</v>
      </c>
      <c r="D421" s="94"/>
      <c r="E421" s="95">
        <v>11200</v>
      </c>
      <c r="F421" s="100">
        <f t="shared" si="18"/>
        <v>-9345</v>
      </c>
      <c r="G421" s="96">
        <f t="shared" si="19"/>
        <v>-6873</v>
      </c>
      <c r="H421" s="95">
        <v>70</v>
      </c>
    </row>
    <row r="422" spans="1:8" ht="12.75">
      <c r="A422" s="91">
        <v>421</v>
      </c>
      <c r="B422" s="102"/>
      <c r="C422" s="109">
        <f t="shared" si="20"/>
        <v>-20.02669999999999</v>
      </c>
      <c r="D422" s="94"/>
      <c r="E422" s="95">
        <v>11200</v>
      </c>
      <c r="F422" s="100">
        <f t="shared" si="18"/>
        <v>-9124</v>
      </c>
      <c r="G422" s="96">
        <f t="shared" si="19"/>
        <v>-6711</v>
      </c>
      <c r="H422" s="95">
        <v>70</v>
      </c>
    </row>
    <row r="423" spans="1:8" ht="12.75">
      <c r="A423" s="91">
        <v>422</v>
      </c>
      <c r="B423" s="102"/>
      <c r="C423" s="109">
        <f t="shared" si="20"/>
        <v>-20.499199999999988</v>
      </c>
      <c r="D423" s="94"/>
      <c r="E423" s="95">
        <v>11200</v>
      </c>
      <c r="F423" s="100">
        <f t="shared" si="18"/>
        <v>-8912</v>
      </c>
      <c r="G423" s="96">
        <f t="shared" si="19"/>
        <v>-6556</v>
      </c>
      <c r="H423" s="95">
        <v>70</v>
      </c>
    </row>
    <row r="424" spans="1:8" ht="12.75">
      <c r="A424" s="91">
        <v>423</v>
      </c>
      <c r="B424" s="102"/>
      <c r="C424" s="109">
        <f t="shared" si="20"/>
        <v>-20.9735</v>
      </c>
      <c r="D424" s="94"/>
      <c r="E424" s="95">
        <v>11200</v>
      </c>
      <c r="F424" s="100">
        <f t="shared" si="18"/>
        <v>-8709</v>
      </c>
      <c r="G424" s="96">
        <f t="shared" si="19"/>
        <v>-6408</v>
      </c>
      <c r="H424" s="95">
        <v>70</v>
      </c>
    </row>
    <row r="425" spans="1:8" ht="12.75">
      <c r="A425" s="91">
        <v>424</v>
      </c>
      <c r="B425" s="102"/>
      <c r="C425" s="109">
        <f t="shared" si="20"/>
        <v>-21.449599999999975</v>
      </c>
      <c r="D425" s="94"/>
      <c r="E425" s="95">
        <v>11200</v>
      </c>
      <c r="F425" s="100">
        <f t="shared" si="18"/>
        <v>-8514</v>
      </c>
      <c r="G425" s="96">
        <f t="shared" si="19"/>
        <v>-6266</v>
      </c>
      <c r="H425" s="95">
        <v>70</v>
      </c>
    </row>
    <row r="426" spans="1:8" ht="12.75">
      <c r="A426" s="91">
        <v>425</v>
      </c>
      <c r="B426" s="102"/>
      <c r="C426" s="109">
        <f t="shared" si="20"/>
        <v>-21.927499999999995</v>
      </c>
      <c r="D426" s="94"/>
      <c r="E426" s="95">
        <v>11200</v>
      </c>
      <c r="F426" s="100">
        <f t="shared" si="18"/>
        <v>-8327</v>
      </c>
      <c r="G426" s="96">
        <f t="shared" si="19"/>
        <v>-6129</v>
      </c>
      <c r="H426" s="95">
        <v>70</v>
      </c>
    </row>
    <row r="427" spans="1:8" ht="12.75">
      <c r="A427" s="91">
        <v>426</v>
      </c>
      <c r="B427" s="102"/>
      <c r="C427" s="109">
        <f t="shared" si="20"/>
        <v>-22.40719999999999</v>
      </c>
      <c r="D427" s="94"/>
      <c r="E427" s="95">
        <v>11200</v>
      </c>
      <c r="F427" s="100">
        <f t="shared" si="18"/>
        <v>-8147</v>
      </c>
      <c r="G427" s="96">
        <f t="shared" si="19"/>
        <v>-5998</v>
      </c>
      <c r="H427" s="95">
        <v>70</v>
      </c>
    </row>
    <row r="428" spans="1:8" ht="13.5" thickBot="1">
      <c r="A428" s="91">
        <v>427</v>
      </c>
      <c r="B428" s="111"/>
      <c r="C428" s="109">
        <f t="shared" si="20"/>
        <v>-22.8887</v>
      </c>
      <c r="D428" s="113"/>
      <c r="E428" s="95">
        <v>11200</v>
      </c>
      <c r="F428" s="100">
        <f t="shared" si="18"/>
        <v>-7974</v>
      </c>
      <c r="G428" s="96">
        <f t="shared" si="19"/>
        <v>-5872</v>
      </c>
      <c r="H428" s="95">
        <v>70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A7" sqref="A7:A8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22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76</v>
      </c>
      <c r="B4" s="64"/>
      <c r="C4" s="64"/>
      <c r="D4" s="64"/>
      <c r="E4" s="64"/>
      <c r="F4" s="64"/>
      <c r="G4" s="64"/>
      <c r="I4" s="58"/>
    </row>
    <row r="5" spans="1:9" ht="5.2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E6" s="68" t="s">
        <v>393</v>
      </c>
      <c r="I6" s="58"/>
    </row>
    <row r="7" spans="1:9" ht="15.75">
      <c r="A7" s="69" t="s">
        <v>77</v>
      </c>
      <c r="B7" s="66"/>
      <c r="C7" s="104"/>
      <c r="D7" s="105"/>
      <c r="E7" s="104">
        <v>37.22</v>
      </c>
      <c r="I7" s="58"/>
    </row>
    <row r="8" spans="1:9" ht="15.75">
      <c r="A8" s="69" t="s">
        <v>78</v>
      </c>
      <c r="B8" s="66"/>
      <c r="C8" s="104"/>
      <c r="D8" s="105"/>
      <c r="E8" s="104" t="s">
        <v>131</v>
      </c>
      <c r="I8" s="58"/>
    </row>
    <row r="9" spans="1:9" ht="15.75">
      <c r="A9" s="69"/>
      <c r="B9" s="66"/>
      <c r="C9" s="104"/>
      <c r="D9" s="105"/>
      <c r="E9" s="104"/>
      <c r="I9" s="58"/>
    </row>
    <row r="10" spans="1:9" ht="6" customHeight="1" thickBot="1">
      <c r="A10" s="337"/>
      <c r="B10" s="337"/>
      <c r="C10" s="78"/>
      <c r="D10" s="79"/>
      <c r="E10" s="80"/>
      <c r="F10" s="80"/>
      <c r="G10" s="80"/>
      <c r="I10" s="58"/>
    </row>
    <row r="11" spans="1:8" ht="15.75">
      <c r="A11" s="59"/>
      <c r="B11" s="81" t="s">
        <v>605</v>
      </c>
      <c r="C11" s="82"/>
      <c r="D11" s="81" t="s">
        <v>606</v>
      </c>
      <c r="E11" s="82"/>
      <c r="F11" s="83" t="s">
        <v>607</v>
      </c>
      <c r="G11" s="84" t="s">
        <v>608</v>
      </c>
      <c r="H11" s="82"/>
    </row>
    <row r="12" spans="1:8" ht="45.75" thickBot="1">
      <c r="A12" s="85" t="s">
        <v>36</v>
      </c>
      <c r="B12" s="86" t="s">
        <v>392</v>
      </c>
      <c r="C12" s="87" t="s">
        <v>393</v>
      </c>
      <c r="D12" s="88" t="s">
        <v>609</v>
      </c>
      <c r="E12" s="89" t="s">
        <v>610</v>
      </c>
      <c r="F12" s="88" t="s">
        <v>607</v>
      </c>
      <c r="G12" s="90" t="s">
        <v>612</v>
      </c>
      <c r="H12" s="89" t="s">
        <v>613</v>
      </c>
    </row>
    <row r="13" spans="1:8" ht="12.75">
      <c r="A13" s="91" t="s">
        <v>79</v>
      </c>
      <c r="B13" s="116"/>
      <c r="C13" s="93">
        <v>37.22</v>
      </c>
      <c r="D13" s="94"/>
      <c r="E13" s="95">
        <v>11200</v>
      </c>
      <c r="F13" s="100">
        <f aca="true" t="shared" si="0" ref="F13:F76">ROUND(12*1.37*(1/C13*E13)+H13,0)</f>
        <v>5007</v>
      </c>
      <c r="G13" s="96">
        <f aca="true" t="shared" si="1" ref="G13:G76">ROUND(12*(1/C13*E13),0)</f>
        <v>3611</v>
      </c>
      <c r="H13" s="95">
        <v>60</v>
      </c>
    </row>
    <row r="14" spans="1:8" ht="12.75">
      <c r="A14" s="91">
        <v>30</v>
      </c>
      <c r="B14" s="102"/>
      <c r="C14" s="109">
        <f aca="true" t="shared" si="2" ref="C14:C77">ROUND(10.899*LN(A14)+A14/200,2)</f>
        <v>37.22</v>
      </c>
      <c r="D14" s="94"/>
      <c r="E14" s="95">
        <v>11200</v>
      </c>
      <c r="F14" s="100">
        <f t="shared" si="0"/>
        <v>5007</v>
      </c>
      <c r="G14" s="96">
        <f t="shared" si="1"/>
        <v>3611</v>
      </c>
      <c r="H14" s="95">
        <v>60</v>
      </c>
    </row>
    <row r="15" spans="1:8" ht="12.75">
      <c r="A15" s="91">
        <v>31</v>
      </c>
      <c r="B15" s="102"/>
      <c r="C15" s="109">
        <f t="shared" si="2"/>
        <v>37.58</v>
      </c>
      <c r="D15" s="94"/>
      <c r="E15" s="95">
        <v>11200</v>
      </c>
      <c r="F15" s="100">
        <f t="shared" si="0"/>
        <v>4960</v>
      </c>
      <c r="G15" s="96">
        <f t="shared" si="1"/>
        <v>3576</v>
      </c>
      <c r="H15" s="95">
        <v>60</v>
      </c>
    </row>
    <row r="16" spans="1:8" ht="12.75">
      <c r="A16" s="91">
        <v>32</v>
      </c>
      <c r="B16" s="102"/>
      <c r="C16" s="109">
        <f t="shared" si="2"/>
        <v>37.93</v>
      </c>
      <c r="D16" s="94"/>
      <c r="E16" s="95">
        <v>11200</v>
      </c>
      <c r="F16" s="100">
        <f t="shared" si="0"/>
        <v>4914</v>
      </c>
      <c r="G16" s="96">
        <f t="shared" si="1"/>
        <v>3543</v>
      </c>
      <c r="H16" s="95">
        <v>60</v>
      </c>
    </row>
    <row r="17" spans="1:8" ht="12.75">
      <c r="A17" s="91">
        <v>33</v>
      </c>
      <c r="B17" s="102"/>
      <c r="C17" s="109">
        <f t="shared" si="2"/>
        <v>38.27</v>
      </c>
      <c r="D17" s="94"/>
      <c r="E17" s="95">
        <v>11200</v>
      </c>
      <c r="F17" s="100">
        <f t="shared" si="0"/>
        <v>4871</v>
      </c>
      <c r="G17" s="96">
        <f t="shared" si="1"/>
        <v>3512</v>
      </c>
      <c r="H17" s="95">
        <v>60</v>
      </c>
    </row>
    <row r="18" spans="1:8" ht="12.75">
      <c r="A18" s="91">
        <v>34</v>
      </c>
      <c r="B18" s="102"/>
      <c r="C18" s="109">
        <f t="shared" si="2"/>
        <v>38.6</v>
      </c>
      <c r="D18" s="94"/>
      <c r="E18" s="95">
        <v>11200</v>
      </c>
      <c r="F18" s="100">
        <f t="shared" si="0"/>
        <v>4830</v>
      </c>
      <c r="G18" s="96">
        <f t="shared" si="1"/>
        <v>3482</v>
      </c>
      <c r="H18" s="95">
        <v>60</v>
      </c>
    </row>
    <row r="19" spans="1:8" ht="12.75">
      <c r="A19" s="91">
        <v>35</v>
      </c>
      <c r="B19" s="102"/>
      <c r="C19" s="109">
        <f t="shared" si="2"/>
        <v>38.92</v>
      </c>
      <c r="D19" s="94"/>
      <c r="E19" s="95">
        <v>11200</v>
      </c>
      <c r="F19" s="100">
        <f t="shared" si="0"/>
        <v>4791</v>
      </c>
      <c r="G19" s="96">
        <f t="shared" si="1"/>
        <v>3453</v>
      </c>
      <c r="H19" s="95">
        <v>60</v>
      </c>
    </row>
    <row r="20" spans="1:8" ht="12.75">
      <c r="A20" s="91">
        <v>36</v>
      </c>
      <c r="B20" s="102"/>
      <c r="C20" s="109">
        <f t="shared" si="2"/>
        <v>39.24</v>
      </c>
      <c r="D20" s="94"/>
      <c r="E20" s="95">
        <v>11200</v>
      </c>
      <c r="F20" s="100">
        <f t="shared" si="0"/>
        <v>4752</v>
      </c>
      <c r="G20" s="96">
        <f t="shared" si="1"/>
        <v>3425</v>
      </c>
      <c r="H20" s="95">
        <v>60</v>
      </c>
    </row>
    <row r="21" spans="1:8" ht="12.75">
      <c r="A21" s="91">
        <v>37</v>
      </c>
      <c r="B21" s="102"/>
      <c r="C21" s="109">
        <f t="shared" si="2"/>
        <v>39.54</v>
      </c>
      <c r="D21" s="94"/>
      <c r="E21" s="95">
        <v>11200</v>
      </c>
      <c r="F21" s="100">
        <f t="shared" si="0"/>
        <v>4717</v>
      </c>
      <c r="G21" s="96">
        <f t="shared" si="1"/>
        <v>3399</v>
      </c>
      <c r="H21" s="95">
        <v>60</v>
      </c>
    </row>
    <row r="22" spans="1:8" ht="12.75">
      <c r="A22" s="91">
        <v>38</v>
      </c>
      <c r="B22" s="102"/>
      <c r="C22" s="109">
        <f t="shared" si="2"/>
        <v>39.84</v>
      </c>
      <c r="D22" s="94"/>
      <c r="E22" s="95">
        <v>11200</v>
      </c>
      <c r="F22" s="100">
        <f t="shared" si="0"/>
        <v>4682</v>
      </c>
      <c r="G22" s="96">
        <f t="shared" si="1"/>
        <v>3373</v>
      </c>
      <c r="H22" s="95">
        <v>60</v>
      </c>
    </row>
    <row r="23" spans="1:8" ht="12.75">
      <c r="A23" s="91">
        <v>39</v>
      </c>
      <c r="B23" s="102"/>
      <c r="C23" s="109">
        <f t="shared" si="2"/>
        <v>40.12</v>
      </c>
      <c r="D23" s="94"/>
      <c r="E23" s="95">
        <v>11200</v>
      </c>
      <c r="F23" s="100">
        <f t="shared" si="0"/>
        <v>4649</v>
      </c>
      <c r="G23" s="96">
        <f t="shared" si="1"/>
        <v>3350</v>
      </c>
      <c r="H23" s="95">
        <v>60</v>
      </c>
    </row>
    <row r="24" spans="1:8" ht="12.75">
      <c r="A24" s="91">
        <v>40</v>
      </c>
      <c r="B24" s="102"/>
      <c r="C24" s="109">
        <f t="shared" si="2"/>
        <v>40.41</v>
      </c>
      <c r="D24" s="94"/>
      <c r="E24" s="95">
        <v>11200</v>
      </c>
      <c r="F24" s="100">
        <f t="shared" si="0"/>
        <v>4616</v>
      </c>
      <c r="G24" s="96">
        <f t="shared" si="1"/>
        <v>3326</v>
      </c>
      <c r="H24" s="95">
        <v>60</v>
      </c>
    </row>
    <row r="25" spans="1:8" ht="12.75">
      <c r="A25" s="91">
        <v>41</v>
      </c>
      <c r="B25" s="102"/>
      <c r="C25" s="109">
        <f t="shared" si="2"/>
        <v>40.68</v>
      </c>
      <c r="D25" s="94"/>
      <c r="E25" s="95">
        <v>11200</v>
      </c>
      <c r="F25" s="100">
        <f t="shared" si="0"/>
        <v>4586</v>
      </c>
      <c r="G25" s="96">
        <f t="shared" si="1"/>
        <v>3304</v>
      </c>
      <c r="H25" s="95">
        <v>60</v>
      </c>
    </row>
    <row r="26" spans="1:8" ht="12.75">
      <c r="A26" s="91">
        <v>42</v>
      </c>
      <c r="B26" s="102"/>
      <c r="C26" s="109">
        <f t="shared" si="2"/>
        <v>40.95</v>
      </c>
      <c r="D26" s="94"/>
      <c r="E26" s="95">
        <v>11200</v>
      </c>
      <c r="F26" s="100">
        <f t="shared" si="0"/>
        <v>4556</v>
      </c>
      <c r="G26" s="96">
        <f t="shared" si="1"/>
        <v>3282</v>
      </c>
      <c r="H26" s="95">
        <v>60</v>
      </c>
    </row>
    <row r="27" spans="1:8" ht="12.75">
      <c r="A27" s="91">
        <v>43</v>
      </c>
      <c r="B27" s="102"/>
      <c r="C27" s="109">
        <f t="shared" si="2"/>
        <v>41.21</v>
      </c>
      <c r="D27" s="94"/>
      <c r="E27" s="95">
        <v>11200</v>
      </c>
      <c r="F27" s="100">
        <f t="shared" si="0"/>
        <v>4528</v>
      </c>
      <c r="G27" s="96">
        <f t="shared" si="1"/>
        <v>3261</v>
      </c>
      <c r="H27" s="95">
        <v>60</v>
      </c>
    </row>
    <row r="28" spans="1:8" ht="12.75">
      <c r="A28" s="91">
        <v>44</v>
      </c>
      <c r="B28" s="102"/>
      <c r="C28" s="109">
        <f t="shared" si="2"/>
        <v>41.46</v>
      </c>
      <c r="D28" s="94"/>
      <c r="E28" s="95">
        <v>11200</v>
      </c>
      <c r="F28" s="100">
        <f t="shared" si="0"/>
        <v>4501</v>
      </c>
      <c r="G28" s="96">
        <f t="shared" si="1"/>
        <v>3242</v>
      </c>
      <c r="H28" s="95">
        <v>60</v>
      </c>
    </row>
    <row r="29" spans="1:8" ht="12.75">
      <c r="A29" s="91">
        <v>45</v>
      </c>
      <c r="B29" s="102"/>
      <c r="C29" s="109">
        <f t="shared" si="2"/>
        <v>41.71</v>
      </c>
      <c r="D29" s="94"/>
      <c r="E29" s="95">
        <v>11200</v>
      </c>
      <c r="F29" s="100">
        <f t="shared" si="0"/>
        <v>4474</v>
      </c>
      <c r="G29" s="96">
        <f t="shared" si="1"/>
        <v>3222</v>
      </c>
      <c r="H29" s="95">
        <v>60</v>
      </c>
    </row>
    <row r="30" spans="1:8" ht="12.75">
      <c r="A30" s="91">
        <v>46</v>
      </c>
      <c r="B30" s="102"/>
      <c r="C30" s="109">
        <f t="shared" si="2"/>
        <v>41.96</v>
      </c>
      <c r="D30" s="94"/>
      <c r="E30" s="95">
        <v>11200</v>
      </c>
      <c r="F30" s="100">
        <f t="shared" si="0"/>
        <v>4448</v>
      </c>
      <c r="G30" s="96">
        <f t="shared" si="1"/>
        <v>3203</v>
      </c>
      <c r="H30" s="95">
        <v>60</v>
      </c>
    </row>
    <row r="31" spans="1:8" ht="12.75">
      <c r="A31" s="91">
        <v>47</v>
      </c>
      <c r="B31" s="102"/>
      <c r="C31" s="109">
        <f t="shared" si="2"/>
        <v>42.2</v>
      </c>
      <c r="D31" s="94"/>
      <c r="E31" s="95">
        <v>11200</v>
      </c>
      <c r="F31" s="100">
        <f t="shared" si="0"/>
        <v>4423</v>
      </c>
      <c r="G31" s="96">
        <f t="shared" si="1"/>
        <v>3185</v>
      </c>
      <c r="H31" s="95">
        <v>60</v>
      </c>
    </row>
    <row r="32" spans="1:8" ht="12.75">
      <c r="A32" s="91">
        <v>48</v>
      </c>
      <c r="B32" s="102"/>
      <c r="C32" s="109">
        <f t="shared" si="2"/>
        <v>42.43</v>
      </c>
      <c r="D32" s="94"/>
      <c r="E32" s="95">
        <v>11200</v>
      </c>
      <c r="F32" s="100">
        <f t="shared" si="0"/>
        <v>4400</v>
      </c>
      <c r="G32" s="96">
        <f t="shared" si="1"/>
        <v>3168</v>
      </c>
      <c r="H32" s="95">
        <v>60</v>
      </c>
    </row>
    <row r="33" spans="1:8" ht="12.75">
      <c r="A33" s="91">
        <v>49</v>
      </c>
      <c r="B33" s="102"/>
      <c r="C33" s="109">
        <f t="shared" si="2"/>
        <v>42.66</v>
      </c>
      <c r="D33" s="94"/>
      <c r="E33" s="95">
        <v>11200</v>
      </c>
      <c r="F33" s="100">
        <f t="shared" si="0"/>
        <v>4376</v>
      </c>
      <c r="G33" s="96">
        <f t="shared" si="1"/>
        <v>3150</v>
      </c>
      <c r="H33" s="95">
        <v>60</v>
      </c>
    </row>
    <row r="34" spans="1:8" ht="12.75">
      <c r="A34" s="91">
        <v>50</v>
      </c>
      <c r="B34" s="102"/>
      <c r="C34" s="109">
        <f t="shared" si="2"/>
        <v>42.89</v>
      </c>
      <c r="D34" s="94"/>
      <c r="E34" s="95">
        <v>11200</v>
      </c>
      <c r="F34" s="100">
        <f t="shared" si="0"/>
        <v>4353</v>
      </c>
      <c r="G34" s="96">
        <f t="shared" si="1"/>
        <v>3134</v>
      </c>
      <c r="H34" s="95">
        <v>60</v>
      </c>
    </row>
    <row r="35" spans="1:8" ht="12.75">
      <c r="A35" s="91">
        <v>51</v>
      </c>
      <c r="B35" s="102"/>
      <c r="C35" s="109">
        <f t="shared" si="2"/>
        <v>43.11</v>
      </c>
      <c r="D35" s="94"/>
      <c r="E35" s="95">
        <v>11200</v>
      </c>
      <c r="F35" s="100">
        <f t="shared" si="0"/>
        <v>4331</v>
      </c>
      <c r="G35" s="96">
        <f t="shared" si="1"/>
        <v>3118</v>
      </c>
      <c r="H35" s="95">
        <v>60</v>
      </c>
    </row>
    <row r="36" spans="1:8" ht="12.75">
      <c r="A36" s="91">
        <v>52</v>
      </c>
      <c r="B36" s="102"/>
      <c r="C36" s="109">
        <f t="shared" si="2"/>
        <v>43.32</v>
      </c>
      <c r="D36" s="94"/>
      <c r="E36" s="95">
        <v>11200</v>
      </c>
      <c r="F36" s="100">
        <f t="shared" si="0"/>
        <v>4310</v>
      </c>
      <c r="G36" s="96">
        <f t="shared" si="1"/>
        <v>3102</v>
      </c>
      <c r="H36" s="95">
        <v>60</v>
      </c>
    </row>
    <row r="37" spans="1:8" ht="12.75">
      <c r="A37" s="91">
        <v>53</v>
      </c>
      <c r="B37" s="102"/>
      <c r="C37" s="109">
        <f t="shared" si="2"/>
        <v>43.54</v>
      </c>
      <c r="D37" s="94"/>
      <c r="E37" s="95">
        <v>11200</v>
      </c>
      <c r="F37" s="100">
        <f t="shared" si="0"/>
        <v>4289</v>
      </c>
      <c r="G37" s="96">
        <f t="shared" si="1"/>
        <v>3087</v>
      </c>
      <c r="H37" s="95">
        <v>60</v>
      </c>
    </row>
    <row r="38" spans="1:8" ht="12.75">
      <c r="A38" s="91">
        <v>54</v>
      </c>
      <c r="B38" s="102"/>
      <c r="C38" s="109">
        <f t="shared" si="2"/>
        <v>43.75</v>
      </c>
      <c r="D38" s="94"/>
      <c r="E38" s="95">
        <v>11200</v>
      </c>
      <c r="F38" s="100">
        <f t="shared" si="0"/>
        <v>4269</v>
      </c>
      <c r="G38" s="96">
        <f t="shared" si="1"/>
        <v>3072</v>
      </c>
      <c r="H38" s="95">
        <v>60</v>
      </c>
    </row>
    <row r="39" spans="1:8" ht="12.75">
      <c r="A39" s="91">
        <v>55</v>
      </c>
      <c r="B39" s="102"/>
      <c r="C39" s="109">
        <f t="shared" si="2"/>
        <v>43.95</v>
      </c>
      <c r="D39" s="94"/>
      <c r="E39" s="95">
        <v>11200</v>
      </c>
      <c r="F39" s="100">
        <f t="shared" si="0"/>
        <v>4249</v>
      </c>
      <c r="G39" s="96">
        <f t="shared" si="1"/>
        <v>3058</v>
      </c>
      <c r="H39" s="95">
        <v>60</v>
      </c>
    </row>
    <row r="40" spans="1:8" ht="12.75">
      <c r="A40" s="91">
        <v>56</v>
      </c>
      <c r="B40" s="102"/>
      <c r="C40" s="109">
        <f t="shared" si="2"/>
        <v>44.15</v>
      </c>
      <c r="D40" s="94"/>
      <c r="E40" s="95">
        <v>11200</v>
      </c>
      <c r="F40" s="100">
        <f t="shared" si="0"/>
        <v>4231</v>
      </c>
      <c r="G40" s="96">
        <f t="shared" si="1"/>
        <v>3044</v>
      </c>
      <c r="H40" s="95">
        <v>60</v>
      </c>
    </row>
    <row r="41" spans="1:8" ht="12.75">
      <c r="A41" s="91">
        <v>57</v>
      </c>
      <c r="B41" s="102"/>
      <c r="C41" s="109">
        <f t="shared" si="2"/>
        <v>44.35</v>
      </c>
      <c r="D41" s="94"/>
      <c r="E41" s="95">
        <v>11200</v>
      </c>
      <c r="F41" s="100">
        <f t="shared" si="0"/>
        <v>4212</v>
      </c>
      <c r="G41" s="96">
        <f t="shared" si="1"/>
        <v>3030</v>
      </c>
      <c r="H41" s="95">
        <v>60</v>
      </c>
    </row>
    <row r="42" spans="1:8" ht="12.75">
      <c r="A42" s="91">
        <v>58</v>
      </c>
      <c r="B42" s="102"/>
      <c r="C42" s="109">
        <f t="shared" si="2"/>
        <v>44.54</v>
      </c>
      <c r="D42" s="94"/>
      <c r="E42" s="95">
        <v>11200</v>
      </c>
      <c r="F42" s="100">
        <f t="shared" si="0"/>
        <v>4194</v>
      </c>
      <c r="G42" s="96">
        <f t="shared" si="1"/>
        <v>3018</v>
      </c>
      <c r="H42" s="95">
        <v>60</v>
      </c>
    </row>
    <row r="43" spans="1:8" ht="12.75">
      <c r="A43" s="91">
        <v>59</v>
      </c>
      <c r="B43" s="102"/>
      <c r="C43" s="109">
        <f t="shared" si="2"/>
        <v>44.74</v>
      </c>
      <c r="D43" s="94"/>
      <c r="E43" s="95">
        <v>11200</v>
      </c>
      <c r="F43" s="100">
        <f t="shared" si="0"/>
        <v>4176</v>
      </c>
      <c r="G43" s="96">
        <f t="shared" si="1"/>
        <v>3004</v>
      </c>
      <c r="H43" s="95">
        <v>60</v>
      </c>
    </row>
    <row r="44" spans="1:8" ht="12.75">
      <c r="A44" s="91">
        <v>60</v>
      </c>
      <c r="B44" s="102"/>
      <c r="C44" s="109">
        <f t="shared" si="2"/>
        <v>44.92</v>
      </c>
      <c r="D44" s="94"/>
      <c r="E44" s="95">
        <v>11200</v>
      </c>
      <c r="F44" s="100">
        <f t="shared" si="0"/>
        <v>4159</v>
      </c>
      <c r="G44" s="96">
        <f t="shared" si="1"/>
        <v>2992</v>
      </c>
      <c r="H44" s="95">
        <v>60</v>
      </c>
    </row>
    <row r="45" spans="1:8" ht="12.75">
      <c r="A45" s="91">
        <v>61</v>
      </c>
      <c r="B45" s="102"/>
      <c r="C45" s="109">
        <f t="shared" si="2"/>
        <v>45.11</v>
      </c>
      <c r="D45" s="94"/>
      <c r="E45" s="95">
        <v>11200</v>
      </c>
      <c r="F45" s="100">
        <f t="shared" si="0"/>
        <v>4142</v>
      </c>
      <c r="G45" s="96">
        <f t="shared" si="1"/>
        <v>2979</v>
      </c>
      <c r="H45" s="95">
        <v>60</v>
      </c>
    </row>
    <row r="46" spans="1:8" ht="12.75">
      <c r="A46" s="91">
        <v>62</v>
      </c>
      <c r="B46" s="102"/>
      <c r="C46" s="109">
        <f t="shared" si="2"/>
        <v>45.29</v>
      </c>
      <c r="D46" s="94"/>
      <c r="E46" s="95">
        <v>11200</v>
      </c>
      <c r="F46" s="100">
        <f t="shared" si="0"/>
        <v>4126</v>
      </c>
      <c r="G46" s="96">
        <f t="shared" si="1"/>
        <v>2968</v>
      </c>
      <c r="H46" s="95">
        <v>60</v>
      </c>
    </row>
    <row r="47" spans="1:8" ht="12.75">
      <c r="A47" s="91">
        <v>63</v>
      </c>
      <c r="B47" s="102"/>
      <c r="C47" s="109">
        <f t="shared" si="2"/>
        <v>45.47</v>
      </c>
      <c r="D47" s="94"/>
      <c r="E47" s="95">
        <v>11200</v>
      </c>
      <c r="F47" s="100">
        <f t="shared" si="0"/>
        <v>4109</v>
      </c>
      <c r="G47" s="96">
        <f t="shared" si="1"/>
        <v>2956</v>
      </c>
      <c r="H47" s="95">
        <v>60</v>
      </c>
    </row>
    <row r="48" spans="1:8" ht="12.75">
      <c r="A48" s="91">
        <v>64</v>
      </c>
      <c r="B48" s="102"/>
      <c r="C48" s="109">
        <f t="shared" si="2"/>
        <v>45.65</v>
      </c>
      <c r="D48" s="94"/>
      <c r="E48" s="95">
        <v>11200</v>
      </c>
      <c r="F48" s="100">
        <f t="shared" si="0"/>
        <v>4093</v>
      </c>
      <c r="G48" s="96">
        <f t="shared" si="1"/>
        <v>2944</v>
      </c>
      <c r="H48" s="95">
        <v>60</v>
      </c>
    </row>
    <row r="49" spans="1:8" ht="12.75">
      <c r="A49" s="91">
        <v>65</v>
      </c>
      <c r="B49" s="102"/>
      <c r="C49" s="109">
        <f t="shared" si="2"/>
        <v>45.82</v>
      </c>
      <c r="D49" s="94"/>
      <c r="E49" s="95">
        <v>11200</v>
      </c>
      <c r="F49" s="100">
        <f t="shared" si="0"/>
        <v>4079</v>
      </c>
      <c r="G49" s="96">
        <f t="shared" si="1"/>
        <v>2933</v>
      </c>
      <c r="H49" s="95">
        <v>60</v>
      </c>
    </row>
    <row r="50" spans="1:8" ht="12.75">
      <c r="A50" s="91">
        <v>66</v>
      </c>
      <c r="B50" s="102"/>
      <c r="C50" s="109">
        <f t="shared" si="2"/>
        <v>45.99</v>
      </c>
      <c r="D50" s="94"/>
      <c r="E50" s="95">
        <v>11200</v>
      </c>
      <c r="F50" s="100">
        <f t="shared" si="0"/>
        <v>4064</v>
      </c>
      <c r="G50" s="96">
        <f t="shared" si="1"/>
        <v>2922</v>
      </c>
      <c r="H50" s="95">
        <v>60</v>
      </c>
    </row>
    <row r="51" spans="1:8" ht="12.75">
      <c r="A51" s="91">
        <v>67</v>
      </c>
      <c r="B51" s="102"/>
      <c r="C51" s="109">
        <f t="shared" si="2"/>
        <v>46.16</v>
      </c>
      <c r="D51" s="94"/>
      <c r="E51" s="95">
        <v>11200</v>
      </c>
      <c r="F51" s="100">
        <f t="shared" si="0"/>
        <v>4049</v>
      </c>
      <c r="G51" s="96">
        <f t="shared" si="1"/>
        <v>2912</v>
      </c>
      <c r="H51" s="95">
        <v>60</v>
      </c>
    </row>
    <row r="52" spans="1:8" ht="12.75">
      <c r="A52" s="91">
        <v>68</v>
      </c>
      <c r="B52" s="102"/>
      <c r="C52" s="109">
        <f t="shared" si="2"/>
        <v>46.33</v>
      </c>
      <c r="D52" s="94"/>
      <c r="E52" s="95">
        <v>11200</v>
      </c>
      <c r="F52" s="100">
        <f t="shared" si="0"/>
        <v>4034</v>
      </c>
      <c r="G52" s="96">
        <f t="shared" si="1"/>
        <v>2901</v>
      </c>
      <c r="H52" s="95">
        <v>60</v>
      </c>
    </row>
    <row r="53" spans="1:8" ht="12.75">
      <c r="A53" s="91">
        <v>69</v>
      </c>
      <c r="B53" s="102"/>
      <c r="C53" s="109">
        <f t="shared" si="2"/>
        <v>46.49</v>
      </c>
      <c r="D53" s="94"/>
      <c r="E53" s="95">
        <v>11200</v>
      </c>
      <c r="F53" s="100">
        <f t="shared" si="0"/>
        <v>4021</v>
      </c>
      <c r="G53" s="96">
        <f t="shared" si="1"/>
        <v>2891</v>
      </c>
      <c r="H53" s="95">
        <v>60</v>
      </c>
    </row>
    <row r="54" spans="1:8" ht="12.75">
      <c r="A54" s="91">
        <v>70</v>
      </c>
      <c r="B54" s="102"/>
      <c r="C54" s="109">
        <f t="shared" si="2"/>
        <v>46.65</v>
      </c>
      <c r="D54" s="94"/>
      <c r="E54" s="95">
        <v>11200</v>
      </c>
      <c r="F54" s="100">
        <f t="shared" si="0"/>
        <v>4007</v>
      </c>
      <c r="G54" s="96">
        <f t="shared" si="1"/>
        <v>2881</v>
      </c>
      <c r="H54" s="95">
        <v>60</v>
      </c>
    </row>
    <row r="55" spans="1:8" ht="12.75">
      <c r="A55" s="91">
        <v>71</v>
      </c>
      <c r="B55" s="102"/>
      <c r="C55" s="109">
        <f t="shared" si="2"/>
        <v>46.81</v>
      </c>
      <c r="D55" s="94"/>
      <c r="E55" s="95">
        <v>11200</v>
      </c>
      <c r="F55" s="100">
        <f t="shared" si="0"/>
        <v>3994</v>
      </c>
      <c r="G55" s="96">
        <f t="shared" si="1"/>
        <v>2871</v>
      </c>
      <c r="H55" s="95">
        <v>60</v>
      </c>
    </row>
    <row r="56" spans="1:8" ht="12.75">
      <c r="A56" s="91">
        <v>72</v>
      </c>
      <c r="B56" s="102"/>
      <c r="C56" s="109">
        <f t="shared" si="2"/>
        <v>46.97</v>
      </c>
      <c r="D56" s="94"/>
      <c r="E56" s="95">
        <v>11200</v>
      </c>
      <c r="F56" s="100">
        <f t="shared" si="0"/>
        <v>3980</v>
      </c>
      <c r="G56" s="96">
        <f t="shared" si="1"/>
        <v>2861</v>
      </c>
      <c r="H56" s="95">
        <v>60</v>
      </c>
    </row>
    <row r="57" spans="1:8" ht="12.75">
      <c r="A57" s="91">
        <v>73</v>
      </c>
      <c r="B57" s="102"/>
      <c r="C57" s="109">
        <f t="shared" si="2"/>
        <v>47.13</v>
      </c>
      <c r="D57" s="94"/>
      <c r="E57" s="95">
        <v>11200</v>
      </c>
      <c r="F57" s="100">
        <f t="shared" si="0"/>
        <v>3967</v>
      </c>
      <c r="G57" s="96">
        <f t="shared" si="1"/>
        <v>2852</v>
      </c>
      <c r="H57" s="95">
        <v>60</v>
      </c>
    </row>
    <row r="58" spans="1:8" ht="12.75">
      <c r="A58" s="91">
        <v>74</v>
      </c>
      <c r="B58" s="102"/>
      <c r="C58" s="109">
        <f t="shared" si="2"/>
        <v>47.28</v>
      </c>
      <c r="D58" s="94"/>
      <c r="E58" s="95">
        <v>11200</v>
      </c>
      <c r="F58" s="100">
        <f t="shared" si="0"/>
        <v>3954</v>
      </c>
      <c r="G58" s="96">
        <f t="shared" si="1"/>
        <v>2843</v>
      </c>
      <c r="H58" s="95">
        <v>60</v>
      </c>
    </row>
    <row r="59" spans="1:8" ht="12.75">
      <c r="A59" s="91">
        <v>75</v>
      </c>
      <c r="B59" s="102"/>
      <c r="C59" s="109">
        <f t="shared" si="2"/>
        <v>47.43</v>
      </c>
      <c r="D59" s="94"/>
      <c r="E59" s="95">
        <v>11200</v>
      </c>
      <c r="F59" s="100">
        <f t="shared" si="0"/>
        <v>3942</v>
      </c>
      <c r="G59" s="96">
        <f t="shared" si="1"/>
        <v>2834</v>
      </c>
      <c r="H59" s="95">
        <v>60</v>
      </c>
    </row>
    <row r="60" spans="1:8" ht="12.75">
      <c r="A60" s="91">
        <v>76</v>
      </c>
      <c r="B60" s="102"/>
      <c r="C60" s="109">
        <f t="shared" si="2"/>
        <v>47.58</v>
      </c>
      <c r="D60" s="94"/>
      <c r="E60" s="95">
        <v>11200</v>
      </c>
      <c r="F60" s="100">
        <f t="shared" si="0"/>
        <v>3930</v>
      </c>
      <c r="G60" s="96">
        <f t="shared" si="1"/>
        <v>2825</v>
      </c>
      <c r="H60" s="95">
        <v>60</v>
      </c>
    </row>
    <row r="61" spans="1:8" ht="12.75">
      <c r="A61" s="91">
        <v>77</v>
      </c>
      <c r="B61" s="102"/>
      <c r="C61" s="109">
        <f t="shared" si="2"/>
        <v>47.73</v>
      </c>
      <c r="D61" s="94"/>
      <c r="E61" s="95">
        <v>11200</v>
      </c>
      <c r="F61" s="100">
        <f t="shared" si="0"/>
        <v>3918</v>
      </c>
      <c r="G61" s="96">
        <f t="shared" si="1"/>
        <v>2816</v>
      </c>
      <c r="H61" s="95">
        <v>60</v>
      </c>
    </row>
    <row r="62" spans="1:8" ht="12.75">
      <c r="A62" s="91">
        <v>78</v>
      </c>
      <c r="B62" s="102"/>
      <c r="C62" s="109">
        <f t="shared" si="2"/>
        <v>47.87</v>
      </c>
      <c r="D62" s="94"/>
      <c r="E62" s="95">
        <v>11200</v>
      </c>
      <c r="F62" s="100">
        <f t="shared" si="0"/>
        <v>3906</v>
      </c>
      <c r="G62" s="96">
        <f t="shared" si="1"/>
        <v>2808</v>
      </c>
      <c r="H62" s="95">
        <v>60</v>
      </c>
    </row>
    <row r="63" spans="1:8" ht="12.75">
      <c r="A63" s="91">
        <v>79</v>
      </c>
      <c r="B63" s="102"/>
      <c r="C63" s="109">
        <f t="shared" si="2"/>
        <v>48.02</v>
      </c>
      <c r="D63" s="94"/>
      <c r="E63" s="95">
        <v>11200</v>
      </c>
      <c r="F63" s="100">
        <f t="shared" si="0"/>
        <v>3894</v>
      </c>
      <c r="G63" s="96">
        <f t="shared" si="1"/>
        <v>2799</v>
      </c>
      <c r="H63" s="95">
        <v>60</v>
      </c>
    </row>
    <row r="64" spans="1:8" ht="12.75">
      <c r="A64" s="91">
        <v>80</v>
      </c>
      <c r="B64" s="102"/>
      <c r="C64" s="109">
        <f t="shared" si="2"/>
        <v>48.16</v>
      </c>
      <c r="D64" s="94"/>
      <c r="E64" s="95">
        <v>11200</v>
      </c>
      <c r="F64" s="100">
        <f t="shared" si="0"/>
        <v>3883</v>
      </c>
      <c r="G64" s="96">
        <f t="shared" si="1"/>
        <v>2791</v>
      </c>
      <c r="H64" s="95">
        <v>60</v>
      </c>
    </row>
    <row r="65" spans="1:8" ht="12.75">
      <c r="A65" s="91">
        <v>81</v>
      </c>
      <c r="B65" s="102"/>
      <c r="C65" s="109">
        <f t="shared" si="2"/>
        <v>48.3</v>
      </c>
      <c r="D65" s="94"/>
      <c r="E65" s="95">
        <v>11200</v>
      </c>
      <c r="F65" s="100">
        <f t="shared" si="0"/>
        <v>3872</v>
      </c>
      <c r="G65" s="96">
        <f t="shared" si="1"/>
        <v>2783</v>
      </c>
      <c r="H65" s="95">
        <v>60</v>
      </c>
    </row>
    <row r="66" spans="1:8" ht="12.75">
      <c r="A66" s="91">
        <v>82</v>
      </c>
      <c r="B66" s="102"/>
      <c r="C66" s="109">
        <f t="shared" si="2"/>
        <v>48.44</v>
      </c>
      <c r="D66" s="94"/>
      <c r="E66" s="95">
        <v>11200</v>
      </c>
      <c r="F66" s="100">
        <f t="shared" si="0"/>
        <v>3861</v>
      </c>
      <c r="G66" s="96">
        <f t="shared" si="1"/>
        <v>2775</v>
      </c>
      <c r="H66" s="95">
        <v>60</v>
      </c>
    </row>
    <row r="67" spans="1:8" ht="12.75">
      <c r="A67" s="91">
        <v>83</v>
      </c>
      <c r="B67" s="102"/>
      <c r="C67" s="109">
        <f t="shared" si="2"/>
        <v>48.58</v>
      </c>
      <c r="D67" s="94"/>
      <c r="E67" s="95">
        <v>11200</v>
      </c>
      <c r="F67" s="100">
        <f t="shared" si="0"/>
        <v>3850</v>
      </c>
      <c r="G67" s="96">
        <f t="shared" si="1"/>
        <v>2767</v>
      </c>
      <c r="H67" s="95">
        <v>60</v>
      </c>
    </row>
    <row r="68" spans="1:8" ht="12.75">
      <c r="A68" s="91">
        <v>84</v>
      </c>
      <c r="B68" s="102"/>
      <c r="C68" s="109">
        <f t="shared" si="2"/>
        <v>48.71</v>
      </c>
      <c r="D68" s="94"/>
      <c r="E68" s="95">
        <v>11200</v>
      </c>
      <c r="F68" s="100">
        <f t="shared" si="0"/>
        <v>3840</v>
      </c>
      <c r="G68" s="96">
        <f t="shared" si="1"/>
        <v>2759</v>
      </c>
      <c r="H68" s="95">
        <v>60</v>
      </c>
    </row>
    <row r="69" spans="1:8" ht="12.75">
      <c r="A69" s="91">
        <v>85</v>
      </c>
      <c r="B69" s="102"/>
      <c r="C69" s="109">
        <f t="shared" si="2"/>
        <v>48.85</v>
      </c>
      <c r="D69" s="94"/>
      <c r="E69" s="95">
        <v>11200</v>
      </c>
      <c r="F69" s="100">
        <f t="shared" si="0"/>
        <v>3829</v>
      </c>
      <c r="G69" s="96">
        <f t="shared" si="1"/>
        <v>2751</v>
      </c>
      <c r="H69" s="95">
        <v>60</v>
      </c>
    </row>
    <row r="70" spans="1:8" ht="12.75">
      <c r="A70" s="91">
        <v>86</v>
      </c>
      <c r="B70" s="102"/>
      <c r="C70" s="109">
        <f t="shared" si="2"/>
        <v>48.98</v>
      </c>
      <c r="D70" s="94"/>
      <c r="E70" s="95">
        <v>11200</v>
      </c>
      <c r="F70" s="100">
        <f t="shared" si="0"/>
        <v>3819</v>
      </c>
      <c r="G70" s="96">
        <f t="shared" si="1"/>
        <v>2744</v>
      </c>
      <c r="H70" s="95">
        <v>60</v>
      </c>
    </row>
    <row r="71" spans="1:8" ht="12.75">
      <c r="A71" s="91">
        <v>87</v>
      </c>
      <c r="B71" s="102"/>
      <c r="C71" s="109">
        <f t="shared" si="2"/>
        <v>49.11</v>
      </c>
      <c r="D71" s="94"/>
      <c r="E71" s="95">
        <v>11200</v>
      </c>
      <c r="F71" s="100">
        <f t="shared" si="0"/>
        <v>3809</v>
      </c>
      <c r="G71" s="96">
        <f t="shared" si="1"/>
        <v>2737</v>
      </c>
      <c r="H71" s="95">
        <v>60</v>
      </c>
    </row>
    <row r="72" spans="1:8" ht="12.75">
      <c r="A72" s="91">
        <v>88</v>
      </c>
      <c r="B72" s="102"/>
      <c r="C72" s="109">
        <f t="shared" si="2"/>
        <v>49.24</v>
      </c>
      <c r="D72" s="94"/>
      <c r="E72" s="95">
        <v>11200</v>
      </c>
      <c r="F72" s="100">
        <f t="shared" si="0"/>
        <v>3799</v>
      </c>
      <c r="G72" s="96">
        <f t="shared" si="1"/>
        <v>2729</v>
      </c>
      <c r="H72" s="95">
        <v>60</v>
      </c>
    </row>
    <row r="73" spans="1:8" ht="12.75">
      <c r="A73" s="91">
        <v>89</v>
      </c>
      <c r="B73" s="102"/>
      <c r="C73" s="109">
        <f t="shared" si="2"/>
        <v>49.37</v>
      </c>
      <c r="D73" s="94"/>
      <c r="E73" s="95">
        <v>11200</v>
      </c>
      <c r="F73" s="100">
        <f t="shared" si="0"/>
        <v>3790</v>
      </c>
      <c r="G73" s="96">
        <f t="shared" si="1"/>
        <v>2722</v>
      </c>
      <c r="H73" s="95">
        <v>60</v>
      </c>
    </row>
    <row r="74" spans="1:8" ht="12.75">
      <c r="A74" s="91">
        <v>90</v>
      </c>
      <c r="B74" s="102"/>
      <c r="C74" s="109">
        <f t="shared" si="2"/>
        <v>49.49</v>
      </c>
      <c r="D74" s="94"/>
      <c r="E74" s="95">
        <v>11200</v>
      </c>
      <c r="F74" s="100">
        <f t="shared" si="0"/>
        <v>3781</v>
      </c>
      <c r="G74" s="96">
        <f t="shared" si="1"/>
        <v>2716</v>
      </c>
      <c r="H74" s="95">
        <v>60</v>
      </c>
    </row>
    <row r="75" spans="1:8" ht="12.75">
      <c r="A75" s="91">
        <v>91</v>
      </c>
      <c r="B75" s="102"/>
      <c r="C75" s="109">
        <f t="shared" si="2"/>
        <v>49.62</v>
      </c>
      <c r="D75" s="94"/>
      <c r="E75" s="95">
        <v>11200</v>
      </c>
      <c r="F75" s="100">
        <f t="shared" si="0"/>
        <v>3771</v>
      </c>
      <c r="G75" s="96">
        <f t="shared" si="1"/>
        <v>2709</v>
      </c>
      <c r="H75" s="95">
        <v>60</v>
      </c>
    </row>
    <row r="76" spans="1:8" ht="12.75">
      <c r="A76" s="91">
        <v>92</v>
      </c>
      <c r="B76" s="102"/>
      <c r="C76" s="109">
        <f t="shared" si="2"/>
        <v>49.74</v>
      </c>
      <c r="D76" s="94"/>
      <c r="E76" s="95">
        <v>11200</v>
      </c>
      <c r="F76" s="100">
        <f t="shared" si="0"/>
        <v>3762</v>
      </c>
      <c r="G76" s="96">
        <f t="shared" si="1"/>
        <v>2702</v>
      </c>
      <c r="H76" s="95">
        <v>60</v>
      </c>
    </row>
    <row r="77" spans="1:8" ht="12.75">
      <c r="A77" s="91">
        <v>93</v>
      </c>
      <c r="B77" s="102"/>
      <c r="C77" s="109">
        <f t="shared" si="2"/>
        <v>49.87</v>
      </c>
      <c r="D77" s="94"/>
      <c r="E77" s="95">
        <v>11200</v>
      </c>
      <c r="F77" s="100">
        <f aca="true" t="shared" si="3" ref="F77:F140">ROUND(12*1.37*(1/C77*E77)+H77,0)</f>
        <v>3752</v>
      </c>
      <c r="G77" s="96">
        <f aca="true" t="shared" si="4" ref="G77:G140">ROUND(12*(1/C77*E77),0)</f>
        <v>2695</v>
      </c>
      <c r="H77" s="95">
        <v>60</v>
      </c>
    </row>
    <row r="78" spans="1:8" ht="12.75">
      <c r="A78" s="91">
        <v>94</v>
      </c>
      <c r="B78" s="102"/>
      <c r="C78" s="109">
        <f aca="true" t="shared" si="5" ref="C78:C141">ROUND(10.899*LN(A78)+A78/200,2)</f>
        <v>49.99</v>
      </c>
      <c r="D78" s="94"/>
      <c r="E78" s="95">
        <v>11200</v>
      </c>
      <c r="F78" s="100">
        <f t="shared" si="3"/>
        <v>3743</v>
      </c>
      <c r="G78" s="96">
        <f t="shared" si="4"/>
        <v>2689</v>
      </c>
      <c r="H78" s="95">
        <v>60</v>
      </c>
    </row>
    <row r="79" spans="1:8" ht="12.75">
      <c r="A79" s="91">
        <v>95</v>
      </c>
      <c r="B79" s="102"/>
      <c r="C79" s="109">
        <f t="shared" si="5"/>
        <v>50.11</v>
      </c>
      <c r="D79" s="94"/>
      <c r="E79" s="95">
        <v>11200</v>
      </c>
      <c r="F79" s="100">
        <f t="shared" si="3"/>
        <v>3734</v>
      </c>
      <c r="G79" s="96">
        <f t="shared" si="4"/>
        <v>2682</v>
      </c>
      <c r="H79" s="95">
        <v>60</v>
      </c>
    </row>
    <row r="80" spans="1:8" ht="12.75">
      <c r="A80" s="91">
        <v>96</v>
      </c>
      <c r="B80" s="102"/>
      <c r="C80" s="109">
        <f t="shared" si="5"/>
        <v>50.23</v>
      </c>
      <c r="D80" s="94"/>
      <c r="E80" s="95">
        <v>11200</v>
      </c>
      <c r="F80" s="100">
        <f t="shared" si="3"/>
        <v>3726</v>
      </c>
      <c r="G80" s="96">
        <f t="shared" si="4"/>
        <v>2676</v>
      </c>
      <c r="H80" s="95">
        <v>60</v>
      </c>
    </row>
    <row r="81" spans="1:8" ht="12.75">
      <c r="A81" s="91">
        <v>97</v>
      </c>
      <c r="B81" s="102"/>
      <c r="C81" s="109">
        <f t="shared" si="5"/>
        <v>50.34</v>
      </c>
      <c r="D81" s="94"/>
      <c r="E81" s="95">
        <v>11200</v>
      </c>
      <c r="F81" s="100">
        <f t="shared" si="3"/>
        <v>3718</v>
      </c>
      <c r="G81" s="96">
        <f t="shared" si="4"/>
        <v>2670</v>
      </c>
      <c r="H81" s="95">
        <v>60</v>
      </c>
    </row>
    <row r="82" spans="1:8" ht="12.75">
      <c r="A82" s="91">
        <v>98</v>
      </c>
      <c r="B82" s="102"/>
      <c r="C82" s="109">
        <f t="shared" si="5"/>
        <v>50.46</v>
      </c>
      <c r="D82" s="94"/>
      <c r="E82" s="95">
        <v>11200</v>
      </c>
      <c r="F82" s="100">
        <f t="shared" si="3"/>
        <v>3709</v>
      </c>
      <c r="G82" s="96">
        <f t="shared" si="4"/>
        <v>2663</v>
      </c>
      <c r="H82" s="95">
        <v>60</v>
      </c>
    </row>
    <row r="83" spans="1:8" ht="12.75">
      <c r="A83" s="91">
        <v>99</v>
      </c>
      <c r="B83" s="102"/>
      <c r="C83" s="109">
        <f t="shared" si="5"/>
        <v>50.58</v>
      </c>
      <c r="D83" s="94"/>
      <c r="E83" s="95">
        <v>11200</v>
      </c>
      <c r="F83" s="100">
        <f t="shared" si="3"/>
        <v>3700</v>
      </c>
      <c r="G83" s="96">
        <f t="shared" si="4"/>
        <v>2657</v>
      </c>
      <c r="H83" s="95">
        <v>60</v>
      </c>
    </row>
    <row r="84" spans="1:8" ht="12.75">
      <c r="A84" s="91">
        <v>100</v>
      </c>
      <c r="B84" s="102"/>
      <c r="C84" s="109">
        <f t="shared" si="5"/>
        <v>50.69</v>
      </c>
      <c r="D84" s="94"/>
      <c r="E84" s="95">
        <v>11200</v>
      </c>
      <c r="F84" s="100">
        <f t="shared" si="3"/>
        <v>3692</v>
      </c>
      <c r="G84" s="96">
        <f t="shared" si="4"/>
        <v>2651</v>
      </c>
      <c r="H84" s="95">
        <v>60</v>
      </c>
    </row>
    <row r="85" spans="1:8" ht="12.75">
      <c r="A85" s="91">
        <v>101</v>
      </c>
      <c r="B85" s="102"/>
      <c r="C85" s="109">
        <f t="shared" si="5"/>
        <v>50.81</v>
      </c>
      <c r="D85" s="94"/>
      <c r="E85" s="95">
        <v>11200</v>
      </c>
      <c r="F85" s="100">
        <f t="shared" si="3"/>
        <v>3684</v>
      </c>
      <c r="G85" s="96">
        <f t="shared" si="4"/>
        <v>2645</v>
      </c>
      <c r="H85" s="95">
        <v>60</v>
      </c>
    </row>
    <row r="86" spans="1:8" ht="12.75">
      <c r="A86" s="91">
        <v>102</v>
      </c>
      <c r="B86" s="102"/>
      <c r="C86" s="109">
        <f t="shared" si="5"/>
        <v>50.92</v>
      </c>
      <c r="D86" s="94"/>
      <c r="E86" s="95">
        <v>11200</v>
      </c>
      <c r="F86" s="100">
        <f t="shared" si="3"/>
        <v>3676</v>
      </c>
      <c r="G86" s="96">
        <f t="shared" si="4"/>
        <v>2639</v>
      </c>
      <c r="H86" s="95">
        <v>60</v>
      </c>
    </row>
    <row r="87" spans="1:8" ht="12.75">
      <c r="A87" s="91">
        <v>103</v>
      </c>
      <c r="B87" s="102"/>
      <c r="C87" s="109">
        <f t="shared" si="5"/>
        <v>51.03</v>
      </c>
      <c r="D87" s="94"/>
      <c r="E87" s="95">
        <v>11200</v>
      </c>
      <c r="F87" s="100">
        <f t="shared" si="3"/>
        <v>3668</v>
      </c>
      <c r="G87" s="96">
        <f t="shared" si="4"/>
        <v>2634</v>
      </c>
      <c r="H87" s="95">
        <v>60</v>
      </c>
    </row>
    <row r="88" spans="1:8" ht="12.75">
      <c r="A88" s="91">
        <v>104</v>
      </c>
      <c r="B88" s="102"/>
      <c r="C88" s="109">
        <f t="shared" si="5"/>
        <v>51.14</v>
      </c>
      <c r="D88" s="94"/>
      <c r="E88" s="95">
        <v>11200</v>
      </c>
      <c r="F88" s="100">
        <f t="shared" si="3"/>
        <v>3660</v>
      </c>
      <c r="G88" s="96">
        <f t="shared" si="4"/>
        <v>2628</v>
      </c>
      <c r="H88" s="95">
        <v>60</v>
      </c>
    </row>
    <row r="89" spans="1:8" ht="12.75">
      <c r="A89" s="91">
        <v>105</v>
      </c>
      <c r="B89" s="102"/>
      <c r="C89" s="109">
        <f t="shared" si="5"/>
        <v>51.25</v>
      </c>
      <c r="D89" s="94"/>
      <c r="E89" s="95">
        <v>11200</v>
      </c>
      <c r="F89" s="100">
        <f t="shared" si="3"/>
        <v>3653</v>
      </c>
      <c r="G89" s="96">
        <f t="shared" si="4"/>
        <v>2622</v>
      </c>
      <c r="H89" s="95">
        <v>60</v>
      </c>
    </row>
    <row r="90" spans="1:8" ht="12.75">
      <c r="A90" s="91">
        <v>106</v>
      </c>
      <c r="B90" s="102"/>
      <c r="C90" s="109">
        <f t="shared" si="5"/>
        <v>51.36</v>
      </c>
      <c r="D90" s="94"/>
      <c r="E90" s="95">
        <v>11200</v>
      </c>
      <c r="F90" s="100">
        <f t="shared" si="3"/>
        <v>3645</v>
      </c>
      <c r="G90" s="96">
        <f t="shared" si="4"/>
        <v>2617</v>
      </c>
      <c r="H90" s="95">
        <v>60</v>
      </c>
    </row>
    <row r="91" spans="1:8" ht="12.75">
      <c r="A91" s="91">
        <v>107</v>
      </c>
      <c r="B91" s="102"/>
      <c r="C91" s="109">
        <f t="shared" si="5"/>
        <v>51.46</v>
      </c>
      <c r="D91" s="94"/>
      <c r="E91" s="95">
        <v>11200</v>
      </c>
      <c r="F91" s="100">
        <f t="shared" si="3"/>
        <v>3638</v>
      </c>
      <c r="G91" s="96">
        <f t="shared" si="4"/>
        <v>2612</v>
      </c>
      <c r="H91" s="95">
        <v>60</v>
      </c>
    </row>
    <row r="92" spans="1:8" ht="12.75">
      <c r="A92" s="91">
        <v>108</v>
      </c>
      <c r="B92" s="102"/>
      <c r="C92" s="109">
        <f t="shared" si="5"/>
        <v>51.57</v>
      </c>
      <c r="D92" s="94"/>
      <c r="E92" s="95">
        <v>11200</v>
      </c>
      <c r="F92" s="100">
        <f t="shared" si="3"/>
        <v>3630</v>
      </c>
      <c r="G92" s="96">
        <f t="shared" si="4"/>
        <v>2606</v>
      </c>
      <c r="H92" s="95">
        <v>60</v>
      </c>
    </row>
    <row r="93" spans="1:8" ht="12.75">
      <c r="A93" s="91">
        <v>109</v>
      </c>
      <c r="B93" s="102"/>
      <c r="C93" s="109">
        <f t="shared" si="5"/>
        <v>51.68</v>
      </c>
      <c r="D93" s="94"/>
      <c r="E93" s="95">
        <v>11200</v>
      </c>
      <c r="F93" s="100">
        <f t="shared" si="3"/>
        <v>3623</v>
      </c>
      <c r="G93" s="96">
        <f t="shared" si="4"/>
        <v>2601</v>
      </c>
      <c r="H93" s="95">
        <v>60</v>
      </c>
    </row>
    <row r="94" spans="1:8" ht="12.75">
      <c r="A94" s="91">
        <v>110</v>
      </c>
      <c r="B94" s="102"/>
      <c r="C94" s="109">
        <f t="shared" si="5"/>
        <v>51.78</v>
      </c>
      <c r="D94" s="94"/>
      <c r="E94" s="95">
        <v>11200</v>
      </c>
      <c r="F94" s="100">
        <f t="shared" si="3"/>
        <v>3616</v>
      </c>
      <c r="G94" s="96">
        <f t="shared" si="4"/>
        <v>2596</v>
      </c>
      <c r="H94" s="95">
        <v>60</v>
      </c>
    </row>
    <row r="95" spans="1:8" ht="12.75">
      <c r="A95" s="91">
        <v>111</v>
      </c>
      <c r="B95" s="102"/>
      <c r="C95" s="109">
        <f t="shared" si="5"/>
        <v>51.88</v>
      </c>
      <c r="D95" s="94"/>
      <c r="E95" s="95">
        <v>11200</v>
      </c>
      <c r="F95" s="100">
        <f t="shared" si="3"/>
        <v>3609</v>
      </c>
      <c r="G95" s="96">
        <f t="shared" si="4"/>
        <v>2591</v>
      </c>
      <c r="H95" s="95">
        <v>60</v>
      </c>
    </row>
    <row r="96" spans="1:8" ht="12.75">
      <c r="A96" s="91">
        <v>112</v>
      </c>
      <c r="B96" s="102"/>
      <c r="C96" s="109">
        <f t="shared" si="5"/>
        <v>51.99</v>
      </c>
      <c r="D96" s="94"/>
      <c r="E96" s="95">
        <v>11200</v>
      </c>
      <c r="F96" s="100">
        <f t="shared" si="3"/>
        <v>3602</v>
      </c>
      <c r="G96" s="96">
        <f t="shared" si="4"/>
        <v>2585</v>
      </c>
      <c r="H96" s="95">
        <v>60</v>
      </c>
    </row>
    <row r="97" spans="1:8" ht="12.75">
      <c r="A97" s="91">
        <v>113</v>
      </c>
      <c r="B97" s="102"/>
      <c r="C97" s="109">
        <f t="shared" si="5"/>
        <v>52.09</v>
      </c>
      <c r="D97" s="94"/>
      <c r="E97" s="95">
        <v>11200</v>
      </c>
      <c r="F97" s="100">
        <f t="shared" si="3"/>
        <v>3595</v>
      </c>
      <c r="G97" s="96">
        <f t="shared" si="4"/>
        <v>2580</v>
      </c>
      <c r="H97" s="95">
        <v>60</v>
      </c>
    </row>
    <row r="98" spans="1:8" ht="12.75">
      <c r="A98" s="91">
        <v>114</v>
      </c>
      <c r="B98" s="102"/>
      <c r="C98" s="109">
        <f t="shared" si="5"/>
        <v>52.19</v>
      </c>
      <c r="D98" s="94"/>
      <c r="E98" s="95">
        <v>11200</v>
      </c>
      <c r="F98" s="100">
        <f t="shared" si="3"/>
        <v>3588</v>
      </c>
      <c r="G98" s="96">
        <f t="shared" si="4"/>
        <v>2575</v>
      </c>
      <c r="H98" s="95">
        <v>60</v>
      </c>
    </row>
    <row r="99" spans="1:8" ht="12.75">
      <c r="A99" s="91">
        <v>115</v>
      </c>
      <c r="B99" s="102"/>
      <c r="C99" s="109">
        <f t="shared" si="5"/>
        <v>52.29</v>
      </c>
      <c r="D99" s="94"/>
      <c r="E99" s="95">
        <v>11200</v>
      </c>
      <c r="F99" s="100">
        <f t="shared" si="3"/>
        <v>3581</v>
      </c>
      <c r="G99" s="96">
        <f t="shared" si="4"/>
        <v>2570</v>
      </c>
      <c r="H99" s="95">
        <v>60</v>
      </c>
    </row>
    <row r="100" spans="1:8" ht="12.75">
      <c r="A100" s="91">
        <v>116</v>
      </c>
      <c r="B100" s="102"/>
      <c r="C100" s="109">
        <f t="shared" si="5"/>
        <v>52.39</v>
      </c>
      <c r="D100" s="94"/>
      <c r="E100" s="95">
        <v>11200</v>
      </c>
      <c r="F100" s="100">
        <f t="shared" si="3"/>
        <v>3575</v>
      </c>
      <c r="G100" s="96">
        <f t="shared" si="4"/>
        <v>2565</v>
      </c>
      <c r="H100" s="95">
        <v>60</v>
      </c>
    </row>
    <row r="101" spans="1:8" ht="12.75">
      <c r="A101" s="91">
        <v>117</v>
      </c>
      <c r="B101" s="102"/>
      <c r="C101" s="109">
        <f t="shared" si="5"/>
        <v>52.49</v>
      </c>
      <c r="D101" s="94"/>
      <c r="E101" s="95">
        <v>11200</v>
      </c>
      <c r="F101" s="100">
        <f t="shared" si="3"/>
        <v>3568</v>
      </c>
      <c r="G101" s="96">
        <f t="shared" si="4"/>
        <v>2560</v>
      </c>
      <c r="H101" s="95">
        <v>60</v>
      </c>
    </row>
    <row r="102" spans="1:8" ht="12.75">
      <c r="A102" s="91">
        <v>118</v>
      </c>
      <c r="B102" s="102"/>
      <c r="C102" s="109">
        <f t="shared" si="5"/>
        <v>52.59</v>
      </c>
      <c r="D102" s="94"/>
      <c r="E102" s="95">
        <v>11200</v>
      </c>
      <c r="F102" s="100">
        <f t="shared" si="3"/>
        <v>3561</v>
      </c>
      <c r="G102" s="96">
        <f t="shared" si="4"/>
        <v>2556</v>
      </c>
      <c r="H102" s="95">
        <v>60</v>
      </c>
    </row>
    <row r="103" spans="1:8" ht="12.75">
      <c r="A103" s="91">
        <v>119</v>
      </c>
      <c r="B103" s="102"/>
      <c r="C103" s="109">
        <f t="shared" si="5"/>
        <v>52.68</v>
      </c>
      <c r="D103" s="94"/>
      <c r="E103" s="95">
        <v>11200</v>
      </c>
      <c r="F103" s="100">
        <f t="shared" si="3"/>
        <v>3555</v>
      </c>
      <c r="G103" s="96">
        <f t="shared" si="4"/>
        <v>2551</v>
      </c>
      <c r="H103" s="95">
        <v>60</v>
      </c>
    </row>
    <row r="104" spans="1:8" ht="12.75">
      <c r="A104" s="91">
        <v>120</v>
      </c>
      <c r="B104" s="102"/>
      <c r="C104" s="109">
        <f t="shared" si="5"/>
        <v>52.78</v>
      </c>
      <c r="D104" s="94"/>
      <c r="E104" s="95">
        <v>11200</v>
      </c>
      <c r="F104" s="100">
        <f t="shared" si="3"/>
        <v>3549</v>
      </c>
      <c r="G104" s="96">
        <f t="shared" si="4"/>
        <v>2546</v>
      </c>
      <c r="H104" s="95">
        <v>60</v>
      </c>
    </row>
    <row r="105" spans="1:8" ht="12.75">
      <c r="A105" s="91">
        <v>121</v>
      </c>
      <c r="B105" s="102"/>
      <c r="C105" s="109">
        <f t="shared" si="5"/>
        <v>52.87</v>
      </c>
      <c r="D105" s="94"/>
      <c r="E105" s="95">
        <v>11200</v>
      </c>
      <c r="F105" s="100">
        <f t="shared" si="3"/>
        <v>3543</v>
      </c>
      <c r="G105" s="96">
        <f t="shared" si="4"/>
        <v>2542</v>
      </c>
      <c r="H105" s="95">
        <v>60</v>
      </c>
    </row>
    <row r="106" spans="1:8" ht="12.75">
      <c r="A106" s="91">
        <v>122</v>
      </c>
      <c r="B106" s="102"/>
      <c r="C106" s="109">
        <f t="shared" si="5"/>
        <v>52.97</v>
      </c>
      <c r="D106" s="94"/>
      <c r="E106" s="95">
        <v>11200</v>
      </c>
      <c r="F106" s="100">
        <f t="shared" si="3"/>
        <v>3536</v>
      </c>
      <c r="G106" s="96">
        <f t="shared" si="4"/>
        <v>2537</v>
      </c>
      <c r="H106" s="95">
        <v>60</v>
      </c>
    </row>
    <row r="107" spans="1:8" ht="12.75">
      <c r="A107" s="91">
        <v>123</v>
      </c>
      <c r="B107" s="102"/>
      <c r="C107" s="109">
        <f t="shared" si="5"/>
        <v>53.06</v>
      </c>
      <c r="D107" s="94"/>
      <c r="E107" s="95">
        <v>11200</v>
      </c>
      <c r="F107" s="100">
        <f t="shared" si="3"/>
        <v>3530</v>
      </c>
      <c r="G107" s="96">
        <f t="shared" si="4"/>
        <v>2533</v>
      </c>
      <c r="H107" s="95">
        <v>60</v>
      </c>
    </row>
    <row r="108" spans="1:8" ht="12.75">
      <c r="A108" s="91">
        <v>124</v>
      </c>
      <c r="B108" s="102"/>
      <c r="C108" s="109">
        <f t="shared" si="5"/>
        <v>53.16</v>
      </c>
      <c r="D108" s="94"/>
      <c r="E108" s="95">
        <v>11200</v>
      </c>
      <c r="F108" s="100">
        <f t="shared" si="3"/>
        <v>3524</v>
      </c>
      <c r="G108" s="96">
        <f t="shared" si="4"/>
        <v>2528</v>
      </c>
      <c r="H108" s="95">
        <v>60</v>
      </c>
    </row>
    <row r="109" spans="1:8" ht="12.75">
      <c r="A109" s="91">
        <v>125</v>
      </c>
      <c r="B109" s="102"/>
      <c r="C109" s="109">
        <f t="shared" si="5"/>
        <v>53.25</v>
      </c>
      <c r="D109" s="94"/>
      <c r="E109" s="95">
        <v>11200</v>
      </c>
      <c r="F109" s="100">
        <f t="shared" si="3"/>
        <v>3518</v>
      </c>
      <c r="G109" s="96">
        <f t="shared" si="4"/>
        <v>2524</v>
      </c>
      <c r="H109" s="95">
        <v>60</v>
      </c>
    </row>
    <row r="110" spans="1:8" ht="12.75">
      <c r="A110" s="91">
        <v>126</v>
      </c>
      <c r="B110" s="102"/>
      <c r="C110" s="109">
        <f t="shared" si="5"/>
        <v>53.34</v>
      </c>
      <c r="D110" s="94"/>
      <c r="E110" s="95">
        <v>11200</v>
      </c>
      <c r="F110" s="100">
        <f t="shared" si="3"/>
        <v>3512</v>
      </c>
      <c r="G110" s="96">
        <f t="shared" si="4"/>
        <v>2520</v>
      </c>
      <c r="H110" s="95">
        <v>60</v>
      </c>
    </row>
    <row r="111" spans="1:8" ht="12.75">
      <c r="A111" s="91">
        <v>127</v>
      </c>
      <c r="B111" s="102"/>
      <c r="C111" s="109">
        <f t="shared" si="5"/>
        <v>53.43</v>
      </c>
      <c r="D111" s="94"/>
      <c r="E111" s="95">
        <v>11200</v>
      </c>
      <c r="F111" s="100">
        <f t="shared" si="3"/>
        <v>3506</v>
      </c>
      <c r="G111" s="96">
        <f t="shared" si="4"/>
        <v>2515</v>
      </c>
      <c r="H111" s="95">
        <v>60</v>
      </c>
    </row>
    <row r="112" spans="1:8" ht="12.75">
      <c r="A112" s="91">
        <v>128</v>
      </c>
      <c r="B112" s="102"/>
      <c r="C112" s="109">
        <f t="shared" si="5"/>
        <v>53.52</v>
      </c>
      <c r="D112" s="94"/>
      <c r="E112" s="95">
        <v>11200</v>
      </c>
      <c r="F112" s="100">
        <f t="shared" si="3"/>
        <v>3500</v>
      </c>
      <c r="G112" s="96">
        <f t="shared" si="4"/>
        <v>2511</v>
      </c>
      <c r="H112" s="95">
        <v>60</v>
      </c>
    </row>
    <row r="113" spans="1:8" ht="12.75">
      <c r="A113" s="91">
        <v>129</v>
      </c>
      <c r="B113" s="102"/>
      <c r="C113" s="109">
        <f t="shared" si="5"/>
        <v>53.61</v>
      </c>
      <c r="D113" s="94"/>
      <c r="E113" s="95">
        <v>11200</v>
      </c>
      <c r="F113" s="100">
        <f t="shared" si="3"/>
        <v>3495</v>
      </c>
      <c r="G113" s="96">
        <f t="shared" si="4"/>
        <v>2507</v>
      </c>
      <c r="H113" s="95">
        <v>60</v>
      </c>
    </row>
    <row r="114" spans="1:8" ht="12.75">
      <c r="A114" s="91">
        <v>130</v>
      </c>
      <c r="B114" s="102"/>
      <c r="C114" s="109">
        <f t="shared" si="5"/>
        <v>53.7</v>
      </c>
      <c r="D114" s="94"/>
      <c r="E114" s="95">
        <v>11200</v>
      </c>
      <c r="F114" s="100">
        <f t="shared" si="3"/>
        <v>3489</v>
      </c>
      <c r="G114" s="96">
        <f t="shared" si="4"/>
        <v>2503</v>
      </c>
      <c r="H114" s="95">
        <v>60</v>
      </c>
    </row>
    <row r="115" spans="1:8" ht="12.75">
      <c r="A115" s="91">
        <v>131</v>
      </c>
      <c r="B115" s="102"/>
      <c r="C115" s="109">
        <f t="shared" si="5"/>
        <v>53.79</v>
      </c>
      <c r="D115" s="94"/>
      <c r="E115" s="95">
        <v>11200</v>
      </c>
      <c r="F115" s="100">
        <f t="shared" si="3"/>
        <v>3483</v>
      </c>
      <c r="G115" s="96">
        <f t="shared" si="4"/>
        <v>2499</v>
      </c>
      <c r="H115" s="95">
        <v>60</v>
      </c>
    </row>
    <row r="116" spans="1:8" ht="12.75">
      <c r="A116" s="91">
        <v>132</v>
      </c>
      <c r="B116" s="102"/>
      <c r="C116" s="109">
        <f t="shared" si="5"/>
        <v>53.88</v>
      </c>
      <c r="D116" s="94"/>
      <c r="E116" s="95">
        <v>11200</v>
      </c>
      <c r="F116" s="100">
        <f t="shared" si="3"/>
        <v>3477</v>
      </c>
      <c r="G116" s="96">
        <f t="shared" si="4"/>
        <v>2494</v>
      </c>
      <c r="H116" s="95">
        <v>60</v>
      </c>
    </row>
    <row r="117" spans="1:8" ht="12.75">
      <c r="A117" s="91">
        <v>133</v>
      </c>
      <c r="B117" s="102"/>
      <c r="C117" s="109">
        <f t="shared" si="5"/>
        <v>53.96</v>
      </c>
      <c r="D117" s="94"/>
      <c r="E117" s="95">
        <v>11200</v>
      </c>
      <c r="F117" s="100">
        <f t="shared" si="3"/>
        <v>3472</v>
      </c>
      <c r="G117" s="96">
        <f t="shared" si="4"/>
        <v>2491</v>
      </c>
      <c r="H117" s="95">
        <v>60</v>
      </c>
    </row>
    <row r="118" spans="1:8" ht="12.75">
      <c r="A118" s="91">
        <v>134</v>
      </c>
      <c r="B118" s="102"/>
      <c r="C118" s="109">
        <f t="shared" si="5"/>
        <v>54.05</v>
      </c>
      <c r="D118" s="94"/>
      <c r="E118" s="95">
        <v>11200</v>
      </c>
      <c r="F118" s="100">
        <f t="shared" si="3"/>
        <v>3467</v>
      </c>
      <c r="G118" s="96">
        <f t="shared" si="4"/>
        <v>2487</v>
      </c>
      <c r="H118" s="95">
        <v>60</v>
      </c>
    </row>
    <row r="119" spans="1:8" ht="12.75">
      <c r="A119" s="91">
        <v>135</v>
      </c>
      <c r="B119" s="102"/>
      <c r="C119" s="109">
        <f t="shared" si="5"/>
        <v>54.14</v>
      </c>
      <c r="D119" s="94"/>
      <c r="E119" s="95">
        <v>11200</v>
      </c>
      <c r="F119" s="100">
        <f t="shared" si="3"/>
        <v>3461</v>
      </c>
      <c r="G119" s="96">
        <f t="shared" si="4"/>
        <v>2482</v>
      </c>
      <c r="H119" s="95">
        <v>60</v>
      </c>
    </row>
    <row r="120" spans="1:8" ht="12.75">
      <c r="A120" s="91">
        <v>136</v>
      </c>
      <c r="B120" s="102"/>
      <c r="C120" s="109">
        <f t="shared" si="5"/>
        <v>54.22</v>
      </c>
      <c r="D120" s="94"/>
      <c r="E120" s="95">
        <v>11200</v>
      </c>
      <c r="F120" s="100">
        <f t="shared" si="3"/>
        <v>3456</v>
      </c>
      <c r="G120" s="96">
        <f t="shared" si="4"/>
        <v>2479</v>
      </c>
      <c r="H120" s="95">
        <v>60</v>
      </c>
    </row>
    <row r="121" spans="1:8" ht="12.75">
      <c r="A121" s="91">
        <v>137</v>
      </c>
      <c r="B121" s="102"/>
      <c r="C121" s="109">
        <f t="shared" si="5"/>
        <v>54.31</v>
      </c>
      <c r="D121" s="94"/>
      <c r="E121" s="95">
        <v>11200</v>
      </c>
      <c r="F121" s="100">
        <f t="shared" si="3"/>
        <v>3450</v>
      </c>
      <c r="G121" s="96">
        <f t="shared" si="4"/>
        <v>2475</v>
      </c>
      <c r="H121" s="95">
        <v>60</v>
      </c>
    </row>
    <row r="122" spans="1:8" ht="12.75">
      <c r="A122" s="91">
        <v>138</v>
      </c>
      <c r="B122" s="102"/>
      <c r="C122" s="109">
        <f t="shared" si="5"/>
        <v>54.39</v>
      </c>
      <c r="D122" s="94"/>
      <c r="E122" s="95">
        <v>11200</v>
      </c>
      <c r="F122" s="100">
        <f t="shared" si="3"/>
        <v>3445</v>
      </c>
      <c r="G122" s="96">
        <f t="shared" si="4"/>
        <v>2471</v>
      </c>
      <c r="H122" s="95">
        <v>60</v>
      </c>
    </row>
    <row r="123" spans="1:8" ht="12.75">
      <c r="A123" s="91">
        <v>139</v>
      </c>
      <c r="B123" s="102"/>
      <c r="C123" s="109">
        <f t="shared" si="5"/>
        <v>54.48</v>
      </c>
      <c r="D123" s="94"/>
      <c r="E123" s="95">
        <v>11200</v>
      </c>
      <c r="F123" s="100">
        <f t="shared" si="3"/>
        <v>3440</v>
      </c>
      <c r="G123" s="96">
        <f t="shared" si="4"/>
        <v>2467</v>
      </c>
      <c r="H123" s="95">
        <v>60</v>
      </c>
    </row>
    <row r="124" spans="1:8" ht="12.75">
      <c r="A124" s="91">
        <v>140</v>
      </c>
      <c r="B124" s="102"/>
      <c r="C124" s="109">
        <f t="shared" si="5"/>
        <v>54.56</v>
      </c>
      <c r="D124" s="94"/>
      <c r="E124" s="95">
        <v>11200</v>
      </c>
      <c r="F124" s="100">
        <f t="shared" si="3"/>
        <v>3435</v>
      </c>
      <c r="G124" s="96">
        <f t="shared" si="4"/>
        <v>2463</v>
      </c>
      <c r="H124" s="95">
        <v>60</v>
      </c>
    </row>
    <row r="125" spans="1:8" ht="12.75">
      <c r="A125" s="91">
        <v>141</v>
      </c>
      <c r="B125" s="102"/>
      <c r="C125" s="109">
        <f t="shared" si="5"/>
        <v>54.64</v>
      </c>
      <c r="D125" s="94"/>
      <c r="E125" s="95">
        <v>11200</v>
      </c>
      <c r="F125" s="100">
        <f t="shared" si="3"/>
        <v>3430</v>
      </c>
      <c r="G125" s="96">
        <f t="shared" si="4"/>
        <v>2460</v>
      </c>
      <c r="H125" s="95">
        <v>60</v>
      </c>
    </row>
    <row r="126" spans="1:8" ht="12.75">
      <c r="A126" s="91">
        <v>142</v>
      </c>
      <c r="B126" s="102"/>
      <c r="C126" s="109">
        <f t="shared" si="5"/>
        <v>54.72</v>
      </c>
      <c r="D126" s="94"/>
      <c r="E126" s="95">
        <v>11200</v>
      </c>
      <c r="F126" s="100">
        <f t="shared" si="3"/>
        <v>3425</v>
      </c>
      <c r="G126" s="96">
        <f t="shared" si="4"/>
        <v>2456</v>
      </c>
      <c r="H126" s="95">
        <v>60</v>
      </c>
    </row>
    <row r="127" spans="1:8" ht="12.75">
      <c r="A127" s="91">
        <v>143</v>
      </c>
      <c r="B127" s="102"/>
      <c r="C127" s="109">
        <f t="shared" si="5"/>
        <v>54.81</v>
      </c>
      <c r="D127" s="94"/>
      <c r="E127" s="95">
        <v>11200</v>
      </c>
      <c r="F127" s="100">
        <f t="shared" si="3"/>
        <v>3419</v>
      </c>
      <c r="G127" s="96">
        <f t="shared" si="4"/>
        <v>2452</v>
      </c>
      <c r="H127" s="95">
        <v>60</v>
      </c>
    </row>
    <row r="128" spans="1:8" ht="12.75">
      <c r="A128" s="91">
        <v>144</v>
      </c>
      <c r="B128" s="102"/>
      <c r="C128" s="109">
        <f t="shared" si="5"/>
        <v>54.89</v>
      </c>
      <c r="D128" s="94"/>
      <c r="E128" s="95">
        <v>11200</v>
      </c>
      <c r="F128" s="100">
        <f t="shared" si="3"/>
        <v>3414</v>
      </c>
      <c r="G128" s="96">
        <f t="shared" si="4"/>
        <v>2449</v>
      </c>
      <c r="H128" s="95">
        <v>60</v>
      </c>
    </row>
    <row r="129" spans="1:8" ht="12.75">
      <c r="A129" s="91">
        <v>145</v>
      </c>
      <c r="B129" s="102"/>
      <c r="C129" s="109">
        <f t="shared" si="5"/>
        <v>54.97</v>
      </c>
      <c r="D129" s="94"/>
      <c r="E129" s="95">
        <v>11200</v>
      </c>
      <c r="F129" s="100">
        <f t="shared" si="3"/>
        <v>3410</v>
      </c>
      <c r="G129" s="96">
        <f t="shared" si="4"/>
        <v>2445</v>
      </c>
      <c r="H129" s="95">
        <v>60</v>
      </c>
    </row>
    <row r="130" spans="1:8" ht="12.75">
      <c r="A130" s="91">
        <v>146</v>
      </c>
      <c r="B130" s="102"/>
      <c r="C130" s="109">
        <f t="shared" si="5"/>
        <v>55.05</v>
      </c>
      <c r="D130" s="94"/>
      <c r="E130" s="95">
        <v>11200</v>
      </c>
      <c r="F130" s="100">
        <f t="shared" si="3"/>
        <v>3405</v>
      </c>
      <c r="G130" s="96">
        <f t="shared" si="4"/>
        <v>2441</v>
      </c>
      <c r="H130" s="95">
        <v>60</v>
      </c>
    </row>
    <row r="131" spans="1:8" ht="12.75">
      <c r="A131" s="91">
        <v>147</v>
      </c>
      <c r="B131" s="102"/>
      <c r="C131" s="109">
        <f t="shared" si="5"/>
        <v>55.13</v>
      </c>
      <c r="D131" s="94"/>
      <c r="E131" s="95">
        <v>11200</v>
      </c>
      <c r="F131" s="100">
        <f t="shared" si="3"/>
        <v>3400</v>
      </c>
      <c r="G131" s="96">
        <f t="shared" si="4"/>
        <v>2438</v>
      </c>
      <c r="H131" s="95">
        <v>60</v>
      </c>
    </row>
    <row r="132" spans="1:8" ht="12.75">
      <c r="A132" s="91">
        <v>148</v>
      </c>
      <c r="B132" s="102"/>
      <c r="C132" s="109">
        <f t="shared" si="5"/>
        <v>55.2</v>
      </c>
      <c r="D132" s="94"/>
      <c r="E132" s="95">
        <v>11200</v>
      </c>
      <c r="F132" s="100">
        <f t="shared" si="3"/>
        <v>3396</v>
      </c>
      <c r="G132" s="96">
        <f t="shared" si="4"/>
        <v>2435</v>
      </c>
      <c r="H132" s="95">
        <v>60</v>
      </c>
    </row>
    <row r="133" spans="1:8" ht="12.75">
      <c r="A133" s="91">
        <v>149</v>
      </c>
      <c r="B133" s="102"/>
      <c r="C133" s="109">
        <f t="shared" si="5"/>
        <v>55.28</v>
      </c>
      <c r="D133" s="94"/>
      <c r="E133" s="95">
        <v>11200</v>
      </c>
      <c r="F133" s="100">
        <f t="shared" si="3"/>
        <v>3391</v>
      </c>
      <c r="G133" s="96">
        <f t="shared" si="4"/>
        <v>2431</v>
      </c>
      <c r="H133" s="95">
        <v>60</v>
      </c>
    </row>
    <row r="134" spans="1:8" ht="12.75">
      <c r="A134" s="91">
        <v>150</v>
      </c>
      <c r="B134" s="102"/>
      <c r="C134" s="109">
        <f t="shared" si="5"/>
        <v>55.36</v>
      </c>
      <c r="D134" s="94"/>
      <c r="E134" s="95">
        <v>11200</v>
      </c>
      <c r="F134" s="100">
        <f t="shared" si="3"/>
        <v>3386</v>
      </c>
      <c r="G134" s="96">
        <f t="shared" si="4"/>
        <v>2428</v>
      </c>
      <c r="H134" s="95">
        <v>60</v>
      </c>
    </row>
    <row r="135" spans="1:8" ht="12.75">
      <c r="A135" s="91">
        <v>151</v>
      </c>
      <c r="B135" s="102"/>
      <c r="C135" s="109">
        <f t="shared" si="5"/>
        <v>55.44</v>
      </c>
      <c r="D135" s="94"/>
      <c r="E135" s="95">
        <v>11200</v>
      </c>
      <c r="F135" s="100">
        <f t="shared" si="3"/>
        <v>3381</v>
      </c>
      <c r="G135" s="96">
        <f t="shared" si="4"/>
        <v>2424</v>
      </c>
      <c r="H135" s="95">
        <v>60</v>
      </c>
    </row>
    <row r="136" spans="1:8" ht="12.75">
      <c r="A136" s="91">
        <v>152</v>
      </c>
      <c r="B136" s="102"/>
      <c r="C136" s="109">
        <f t="shared" si="5"/>
        <v>55.52</v>
      </c>
      <c r="D136" s="94"/>
      <c r="E136" s="95">
        <v>11200</v>
      </c>
      <c r="F136" s="100">
        <f t="shared" si="3"/>
        <v>3376</v>
      </c>
      <c r="G136" s="96">
        <f t="shared" si="4"/>
        <v>2421</v>
      </c>
      <c r="H136" s="95">
        <v>60</v>
      </c>
    </row>
    <row r="137" spans="1:8" ht="12.75">
      <c r="A137" s="91">
        <v>153</v>
      </c>
      <c r="B137" s="102"/>
      <c r="C137" s="109">
        <f t="shared" si="5"/>
        <v>55.59</v>
      </c>
      <c r="D137" s="94"/>
      <c r="E137" s="95">
        <v>11200</v>
      </c>
      <c r="F137" s="100">
        <f t="shared" si="3"/>
        <v>3372</v>
      </c>
      <c r="G137" s="96">
        <f t="shared" si="4"/>
        <v>2418</v>
      </c>
      <c r="H137" s="95">
        <v>60</v>
      </c>
    </row>
    <row r="138" spans="1:8" ht="12.75">
      <c r="A138" s="91">
        <v>154</v>
      </c>
      <c r="B138" s="102"/>
      <c r="C138" s="109">
        <f t="shared" si="5"/>
        <v>55.67</v>
      </c>
      <c r="D138" s="94"/>
      <c r="E138" s="95">
        <v>11200</v>
      </c>
      <c r="F138" s="100">
        <f t="shared" si="3"/>
        <v>3367</v>
      </c>
      <c r="G138" s="96">
        <f t="shared" si="4"/>
        <v>2414</v>
      </c>
      <c r="H138" s="95">
        <v>60</v>
      </c>
    </row>
    <row r="139" spans="1:8" ht="12.75">
      <c r="A139" s="91">
        <v>155</v>
      </c>
      <c r="B139" s="102"/>
      <c r="C139" s="109">
        <f t="shared" si="5"/>
        <v>55.74</v>
      </c>
      <c r="D139" s="94"/>
      <c r="E139" s="95">
        <v>11200</v>
      </c>
      <c r="F139" s="100">
        <f t="shared" si="3"/>
        <v>3363</v>
      </c>
      <c r="G139" s="96">
        <f t="shared" si="4"/>
        <v>2411</v>
      </c>
      <c r="H139" s="95">
        <v>60</v>
      </c>
    </row>
    <row r="140" spans="1:8" ht="12.75">
      <c r="A140" s="91">
        <v>156</v>
      </c>
      <c r="B140" s="102"/>
      <c r="C140" s="109">
        <f t="shared" si="5"/>
        <v>55.82</v>
      </c>
      <c r="D140" s="94"/>
      <c r="E140" s="95">
        <v>11200</v>
      </c>
      <c r="F140" s="100">
        <f t="shared" si="3"/>
        <v>3359</v>
      </c>
      <c r="G140" s="96">
        <f t="shared" si="4"/>
        <v>2408</v>
      </c>
      <c r="H140" s="95">
        <v>60</v>
      </c>
    </row>
    <row r="141" spans="1:8" ht="12.75">
      <c r="A141" s="91">
        <v>157</v>
      </c>
      <c r="B141" s="102"/>
      <c r="C141" s="109">
        <f t="shared" si="5"/>
        <v>55.89</v>
      </c>
      <c r="D141" s="94"/>
      <c r="E141" s="95">
        <v>11200</v>
      </c>
      <c r="F141" s="100">
        <f aca="true" t="shared" si="6" ref="F141:F204">ROUND(12*1.37*(1/C141*E141)+H141,0)</f>
        <v>3354</v>
      </c>
      <c r="G141" s="96">
        <f aca="true" t="shared" si="7" ref="G141:G204">ROUND(12*(1/C141*E141),0)</f>
        <v>2405</v>
      </c>
      <c r="H141" s="95">
        <v>60</v>
      </c>
    </row>
    <row r="142" spans="1:8" ht="12.75">
      <c r="A142" s="91">
        <v>158</v>
      </c>
      <c r="B142" s="102"/>
      <c r="C142" s="109">
        <f aca="true" t="shared" si="8" ref="C142:C205">ROUND(10.899*LN(A142)+A142/200,2)</f>
        <v>55.97</v>
      </c>
      <c r="D142" s="94"/>
      <c r="E142" s="95">
        <v>11200</v>
      </c>
      <c r="F142" s="100">
        <f t="shared" si="6"/>
        <v>3350</v>
      </c>
      <c r="G142" s="96">
        <f t="shared" si="7"/>
        <v>2401</v>
      </c>
      <c r="H142" s="95">
        <v>60</v>
      </c>
    </row>
    <row r="143" spans="1:8" ht="12.75">
      <c r="A143" s="91">
        <v>159</v>
      </c>
      <c r="B143" s="102"/>
      <c r="C143" s="109">
        <f t="shared" si="8"/>
        <v>56.04</v>
      </c>
      <c r="D143" s="94"/>
      <c r="E143" s="95">
        <v>11200</v>
      </c>
      <c r="F143" s="100">
        <f t="shared" si="6"/>
        <v>3346</v>
      </c>
      <c r="G143" s="96">
        <f t="shared" si="7"/>
        <v>2398</v>
      </c>
      <c r="H143" s="95">
        <v>60</v>
      </c>
    </row>
    <row r="144" spans="1:8" ht="12.75">
      <c r="A144" s="91">
        <v>160</v>
      </c>
      <c r="B144" s="102"/>
      <c r="C144" s="109">
        <f t="shared" si="8"/>
        <v>56.11</v>
      </c>
      <c r="D144" s="94"/>
      <c r="E144" s="95">
        <v>11200</v>
      </c>
      <c r="F144" s="100">
        <f t="shared" si="6"/>
        <v>3342</v>
      </c>
      <c r="G144" s="96">
        <f t="shared" si="7"/>
        <v>2395</v>
      </c>
      <c r="H144" s="95">
        <v>60</v>
      </c>
    </row>
    <row r="145" spans="1:8" ht="12.75">
      <c r="A145" s="91">
        <v>161</v>
      </c>
      <c r="B145" s="102"/>
      <c r="C145" s="109">
        <f t="shared" si="8"/>
        <v>56.19</v>
      </c>
      <c r="D145" s="94"/>
      <c r="E145" s="95">
        <v>11200</v>
      </c>
      <c r="F145" s="100">
        <f t="shared" si="6"/>
        <v>3337</v>
      </c>
      <c r="G145" s="96">
        <f t="shared" si="7"/>
        <v>2392</v>
      </c>
      <c r="H145" s="95">
        <v>60</v>
      </c>
    </row>
    <row r="146" spans="1:8" ht="12.75">
      <c r="A146" s="91">
        <v>162</v>
      </c>
      <c r="B146" s="102"/>
      <c r="C146" s="109">
        <f t="shared" si="8"/>
        <v>56.26</v>
      </c>
      <c r="D146" s="94"/>
      <c r="E146" s="95">
        <v>11200</v>
      </c>
      <c r="F146" s="100">
        <f t="shared" si="6"/>
        <v>3333</v>
      </c>
      <c r="G146" s="96">
        <f t="shared" si="7"/>
        <v>2389</v>
      </c>
      <c r="H146" s="95">
        <v>60</v>
      </c>
    </row>
    <row r="147" spans="1:8" ht="12.75">
      <c r="A147" s="91">
        <v>163</v>
      </c>
      <c r="B147" s="102"/>
      <c r="C147" s="109">
        <f t="shared" si="8"/>
        <v>56.33</v>
      </c>
      <c r="D147" s="94"/>
      <c r="E147" s="95">
        <v>11200</v>
      </c>
      <c r="F147" s="100">
        <f t="shared" si="6"/>
        <v>3329</v>
      </c>
      <c r="G147" s="96">
        <f t="shared" si="7"/>
        <v>2386</v>
      </c>
      <c r="H147" s="95">
        <v>60</v>
      </c>
    </row>
    <row r="148" spans="1:8" ht="12.75">
      <c r="A148" s="91">
        <v>164</v>
      </c>
      <c r="B148" s="102"/>
      <c r="C148" s="109">
        <f t="shared" si="8"/>
        <v>56.4</v>
      </c>
      <c r="D148" s="94"/>
      <c r="E148" s="95">
        <v>11200</v>
      </c>
      <c r="F148" s="100">
        <f t="shared" si="6"/>
        <v>3325</v>
      </c>
      <c r="G148" s="96">
        <f t="shared" si="7"/>
        <v>2383</v>
      </c>
      <c r="H148" s="95">
        <v>60</v>
      </c>
    </row>
    <row r="149" spans="1:8" ht="12.75">
      <c r="A149" s="91">
        <v>165</v>
      </c>
      <c r="B149" s="102"/>
      <c r="C149" s="109">
        <f t="shared" si="8"/>
        <v>56.47</v>
      </c>
      <c r="D149" s="94"/>
      <c r="E149" s="95">
        <v>11200</v>
      </c>
      <c r="F149" s="100">
        <f t="shared" si="6"/>
        <v>3321</v>
      </c>
      <c r="G149" s="96">
        <f t="shared" si="7"/>
        <v>2380</v>
      </c>
      <c r="H149" s="95">
        <v>60</v>
      </c>
    </row>
    <row r="150" spans="1:8" ht="12.75">
      <c r="A150" s="91">
        <v>166</v>
      </c>
      <c r="B150" s="102"/>
      <c r="C150" s="109">
        <f t="shared" si="8"/>
        <v>56.55</v>
      </c>
      <c r="D150" s="94"/>
      <c r="E150" s="95">
        <v>11200</v>
      </c>
      <c r="F150" s="100">
        <f t="shared" si="6"/>
        <v>3316</v>
      </c>
      <c r="G150" s="96">
        <f t="shared" si="7"/>
        <v>2377</v>
      </c>
      <c r="H150" s="95">
        <v>60</v>
      </c>
    </row>
    <row r="151" spans="1:8" ht="12.75">
      <c r="A151" s="91">
        <v>167</v>
      </c>
      <c r="B151" s="102"/>
      <c r="C151" s="109">
        <f t="shared" si="8"/>
        <v>56.62</v>
      </c>
      <c r="D151" s="94"/>
      <c r="E151" s="95">
        <v>11200</v>
      </c>
      <c r="F151" s="100">
        <f t="shared" si="6"/>
        <v>3312</v>
      </c>
      <c r="G151" s="96">
        <f t="shared" si="7"/>
        <v>2374</v>
      </c>
      <c r="H151" s="95">
        <v>60</v>
      </c>
    </row>
    <row r="152" spans="1:8" ht="12.75">
      <c r="A152" s="91">
        <v>168</v>
      </c>
      <c r="B152" s="102"/>
      <c r="C152" s="109">
        <f t="shared" si="8"/>
        <v>56.69</v>
      </c>
      <c r="D152" s="94"/>
      <c r="E152" s="95">
        <v>11200</v>
      </c>
      <c r="F152" s="100">
        <f t="shared" si="6"/>
        <v>3308</v>
      </c>
      <c r="G152" s="96">
        <f t="shared" si="7"/>
        <v>2371</v>
      </c>
      <c r="H152" s="95">
        <v>60</v>
      </c>
    </row>
    <row r="153" spans="1:8" ht="12.75">
      <c r="A153" s="91">
        <v>169</v>
      </c>
      <c r="B153" s="102"/>
      <c r="C153" s="109">
        <f t="shared" si="8"/>
        <v>56.76</v>
      </c>
      <c r="D153" s="94"/>
      <c r="E153" s="95">
        <v>11200</v>
      </c>
      <c r="F153" s="100">
        <f t="shared" si="6"/>
        <v>3304</v>
      </c>
      <c r="G153" s="96">
        <f t="shared" si="7"/>
        <v>2368</v>
      </c>
      <c r="H153" s="95">
        <v>60</v>
      </c>
    </row>
    <row r="154" spans="1:8" ht="12.75">
      <c r="A154" s="91">
        <v>170</v>
      </c>
      <c r="B154" s="102"/>
      <c r="C154" s="109">
        <f t="shared" si="8"/>
        <v>56.83</v>
      </c>
      <c r="D154" s="94"/>
      <c r="E154" s="95">
        <v>11200</v>
      </c>
      <c r="F154" s="100">
        <f t="shared" si="6"/>
        <v>3300</v>
      </c>
      <c r="G154" s="96">
        <f t="shared" si="7"/>
        <v>2365</v>
      </c>
      <c r="H154" s="95">
        <v>60</v>
      </c>
    </row>
    <row r="155" spans="1:8" ht="12.75">
      <c r="A155" s="91">
        <v>171</v>
      </c>
      <c r="B155" s="102"/>
      <c r="C155" s="109">
        <f t="shared" si="8"/>
        <v>56.89</v>
      </c>
      <c r="D155" s="94"/>
      <c r="E155" s="95">
        <v>11200</v>
      </c>
      <c r="F155" s="100">
        <f t="shared" si="6"/>
        <v>3297</v>
      </c>
      <c r="G155" s="96">
        <f t="shared" si="7"/>
        <v>2362</v>
      </c>
      <c r="H155" s="95">
        <v>60</v>
      </c>
    </row>
    <row r="156" spans="1:8" ht="12.75">
      <c r="A156" s="91">
        <v>172</v>
      </c>
      <c r="B156" s="102"/>
      <c r="C156" s="109">
        <f t="shared" si="8"/>
        <v>56.96</v>
      </c>
      <c r="D156" s="94"/>
      <c r="E156" s="95">
        <v>11200</v>
      </c>
      <c r="F156" s="100">
        <f t="shared" si="6"/>
        <v>3293</v>
      </c>
      <c r="G156" s="96">
        <f t="shared" si="7"/>
        <v>2360</v>
      </c>
      <c r="H156" s="95">
        <v>60</v>
      </c>
    </row>
    <row r="157" spans="1:8" ht="12.75">
      <c r="A157" s="91">
        <v>173</v>
      </c>
      <c r="B157" s="102"/>
      <c r="C157" s="109">
        <f t="shared" si="8"/>
        <v>57.03</v>
      </c>
      <c r="D157" s="94"/>
      <c r="E157" s="95">
        <v>11200</v>
      </c>
      <c r="F157" s="100">
        <f t="shared" si="6"/>
        <v>3289</v>
      </c>
      <c r="G157" s="96">
        <f t="shared" si="7"/>
        <v>2357</v>
      </c>
      <c r="H157" s="95">
        <v>60</v>
      </c>
    </row>
    <row r="158" spans="1:8" ht="12.75">
      <c r="A158" s="91">
        <v>174</v>
      </c>
      <c r="B158" s="102"/>
      <c r="C158" s="109">
        <f t="shared" si="8"/>
        <v>57.1</v>
      </c>
      <c r="D158" s="94"/>
      <c r="E158" s="95">
        <v>11200</v>
      </c>
      <c r="F158" s="100">
        <f t="shared" si="6"/>
        <v>3285</v>
      </c>
      <c r="G158" s="96">
        <f t="shared" si="7"/>
        <v>2354</v>
      </c>
      <c r="H158" s="95">
        <v>60</v>
      </c>
    </row>
    <row r="159" spans="1:8" ht="12.75">
      <c r="A159" s="91">
        <v>175</v>
      </c>
      <c r="B159" s="102"/>
      <c r="C159" s="109">
        <f t="shared" si="8"/>
        <v>57.17</v>
      </c>
      <c r="D159" s="94"/>
      <c r="E159" s="95">
        <v>11200</v>
      </c>
      <c r="F159" s="100">
        <f t="shared" si="6"/>
        <v>3281</v>
      </c>
      <c r="G159" s="96">
        <f t="shared" si="7"/>
        <v>2351</v>
      </c>
      <c r="H159" s="95">
        <v>60</v>
      </c>
    </row>
    <row r="160" spans="1:8" ht="12.75">
      <c r="A160" s="91">
        <v>176</v>
      </c>
      <c r="B160" s="102"/>
      <c r="C160" s="109">
        <f t="shared" si="8"/>
        <v>57.23</v>
      </c>
      <c r="D160" s="94"/>
      <c r="E160" s="95">
        <v>11200</v>
      </c>
      <c r="F160" s="100">
        <f t="shared" si="6"/>
        <v>3277</v>
      </c>
      <c r="G160" s="96">
        <f t="shared" si="7"/>
        <v>2348</v>
      </c>
      <c r="H160" s="95">
        <v>60</v>
      </c>
    </row>
    <row r="161" spans="1:8" ht="12.75">
      <c r="A161" s="91">
        <v>177</v>
      </c>
      <c r="B161" s="102"/>
      <c r="C161" s="109">
        <f t="shared" si="8"/>
        <v>57.3</v>
      </c>
      <c r="D161" s="94"/>
      <c r="E161" s="95">
        <v>11200</v>
      </c>
      <c r="F161" s="100">
        <f t="shared" si="6"/>
        <v>3273</v>
      </c>
      <c r="G161" s="96">
        <f t="shared" si="7"/>
        <v>2346</v>
      </c>
      <c r="H161" s="95">
        <v>60</v>
      </c>
    </row>
    <row r="162" spans="1:8" ht="12.75">
      <c r="A162" s="91">
        <v>178</v>
      </c>
      <c r="B162" s="102"/>
      <c r="C162" s="109">
        <f t="shared" si="8"/>
        <v>57.37</v>
      </c>
      <c r="D162" s="94"/>
      <c r="E162" s="95">
        <v>11200</v>
      </c>
      <c r="F162" s="100">
        <f t="shared" si="6"/>
        <v>3269</v>
      </c>
      <c r="G162" s="96">
        <f t="shared" si="7"/>
        <v>2343</v>
      </c>
      <c r="H162" s="95">
        <v>60</v>
      </c>
    </row>
    <row r="163" spans="1:8" ht="12.75">
      <c r="A163" s="91">
        <v>179</v>
      </c>
      <c r="B163" s="102"/>
      <c r="C163" s="109">
        <f t="shared" si="8"/>
        <v>57.43</v>
      </c>
      <c r="D163" s="94"/>
      <c r="E163" s="95">
        <v>11200</v>
      </c>
      <c r="F163" s="100">
        <f t="shared" si="6"/>
        <v>3266</v>
      </c>
      <c r="G163" s="96">
        <f t="shared" si="7"/>
        <v>2340</v>
      </c>
      <c r="H163" s="95">
        <v>60</v>
      </c>
    </row>
    <row r="164" spans="1:8" ht="12.75">
      <c r="A164" s="91">
        <v>180</v>
      </c>
      <c r="B164" s="102"/>
      <c r="C164" s="109">
        <f t="shared" si="8"/>
        <v>57.5</v>
      </c>
      <c r="D164" s="94"/>
      <c r="E164" s="95">
        <v>11200</v>
      </c>
      <c r="F164" s="100">
        <f t="shared" si="6"/>
        <v>3262</v>
      </c>
      <c r="G164" s="96">
        <f t="shared" si="7"/>
        <v>2337</v>
      </c>
      <c r="H164" s="95">
        <v>60</v>
      </c>
    </row>
    <row r="165" spans="1:8" ht="12.75">
      <c r="A165" s="91">
        <v>181</v>
      </c>
      <c r="B165" s="102"/>
      <c r="C165" s="109">
        <f t="shared" si="8"/>
        <v>57.56</v>
      </c>
      <c r="D165" s="94"/>
      <c r="E165" s="95">
        <v>11200</v>
      </c>
      <c r="F165" s="100">
        <f t="shared" si="6"/>
        <v>3259</v>
      </c>
      <c r="G165" s="96">
        <f t="shared" si="7"/>
        <v>2335</v>
      </c>
      <c r="H165" s="95">
        <v>60</v>
      </c>
    </row>
    <row r="166" spans="1:8" ht="12.75">
      <c r="A166" s="91">
        <v>182</v>
      </c>
      <c r="B166" s="102"/>
      <c r="C166" s="109">
        <f t="shared" si="8"/>
        <v>57.63</v>
      </c>
      <c r="D166" s="94"/>
      <c r="E166" s="95">
        <v>11200</v>
      </c>
      <c r="F166" s="100">
        <f t="shared" si="6"/>
        <v>3255</v>
      </c>
      <c r="G166" s="96">
        <f t="shared" si="7"/>
        <v>2332</v>
      </c>
      <c r="H166" s="95">
        <v>60</v>
      </c>
    </row>
    <row r="167" spans="1:8" ht="12.75">
      <c r="A167" s="91">
        <v>183</v>
      </c>
      <c r="B167" s="102"/>
      <c r="C167" s="109">
        <f t="shared" si="8"/>
        <v>57.69</v>
      </c>
      <c r="D167" s="94"/>
      <c r="E167" s="95">
        <v>11200</v>
      </c>
      <c r="F167" s="100">
        <f t="shared" si="6"/>
        <v>3252</v>
      </c>
      <c r="G167" s="96">
        <f t="shared" si="7"/>
        <v>2330</v>
      </c>
      <c r="H167" s="95">
        <v>60</v>
      </c>
    </row>
    <row r="168" spans="1:8" ht="12.75">
      <c r="A168" s="91">
        <v>184</v>
      </c>
      <c r="B168" s="102"/>
      <c r="C168" s="109">
        <f t="shared" si="8"/>
        <v>57.76</v>
      </c>
      <c r="D168" s="94"/>
      <c r="E168" s="95">
        <v>11200</v>
      </c>
      <c r="F168" s="100">
        <f t="shared" si="6"/>
        <v>3248</v>
      </c>
      <c r="G168" s="96">
        <f t="shared" si="7"/>
        <v>2327</v>
      </c>
      <c r="H168" s="95">
        <v>60</v>
      </c>
    </row>
    <row r="169" spans="1:8" ht="12.75">
      <c r="A169" s="91">
        <v>185</v>
      </c>
      <c r="B169" s="102"/>
      <c r="C169" s="109">
        <f t="shared" si="8"/>
        <v>57.82</v>
      </c>
      <c r="D169" s="94"/>
      <c r="E169" s="95">
        <v>11200</v>
      </c>
      <c r="F169" s="100">
        <f t="shared" si="6"/>
        <v>3245</v>
      </c>
      <c r="G169" s="96">
        <f t="shared" si="7"/>
        <v>2324</v>
      </c>
      <c r="H169" s="95">
        <v>60</v>
      </c>
    </row>
    <row r="170" spans="1:8" ht="12.75">
      <c r="A170" s="91">
        <v>186</v>
      </c>
      <c r="B170" s="102"/>
      <c r="C170" s="109">
        <f t="shared" si="8"/>
        <v>57.89</v>
      </c>
      <c r="D170" s="94"/>
      <c r="E170" s="95">
        <v>11200</v>
      </c>
      <c r="F170" s="100">
        <f t="shared" si="6"/>
        <v>3241</v>
      </c>
      <c r="G170" s="96">
        <f t="shared" si="7"/>
        <v>2322</v>
      </c>
      <c r="H170" s="95">
        <v>60</v>
      </c>
    </row>
    <row r="171" spans="1:8" ht="12.75">
      <c r="A171" s="91">
        <v>187</v>
      </c>
      <c r="B171" s="102"/>
      <c r="C171" s="109">
        <f t="shared" si="8"/>
        <v>57.95</v>
      </c>
      <c r="D171" s="94"/>
      <c r="E171" s="95">
        <v>11200</v>
      </c>
      <c r="F171" s="100">
        <f t="shared" si="6"/>
        <v>3237</v>
      </c>
      <c r="G171" s="96">
        <f t="shared" si="7"/>
        <v>2319</v>
      </c>
      <c r="H171" s="95">
        <v>60</v>
      </c>
    </row>
    <row r="172" spans="1:8" ht="12.75">
      <c r="A172" s="91">
        <v>188</v>
      </c>
      <c r="B172" s="102"/>
      <c r="C172" s="109">
        <f t="shared" si="8"/>
        <v>58.01</v>
      </c>
      <c r="D172" s="94"/>
      <c r="E172" s="95">
        <v>11200</v>
      </c>
      <c r="F172" s="100">
        <f t="shared" si="6"/>
        <v>3234</v>
      </c>
      <c r="G172" s="96">
        <f t="shared" si="7"/>
        <v>2317</v>
      </c>
      <c r="H172" s="95">
        <v>60</v>
      </c>
    </row>
    <row r="173" spans="1:8" ht="12.75">
      <c r="A173" s="91">
        <v>189</v>
      </c>
      <c r="B173" s="102"/>
      <c r="C173" s="109">
        <f t="shared" si="8"/>
        <v>58.07</v>
      </c>
      <c r="D173" s="94"/>
      <c r="E173" s="95">
        <v>11200</v>
      </c>
      <c r="F173" s="100">
        <f t="shared" si="6"/>
        <v>3231</v>
      </c>
      <c r="G173" s="96">
        <f t="shared" si="7"/>
        <v>2314</v>
      </c>
      <c r="H173" s="95">
        <v>60</v>
      </c>
    </row>
    <row r="174" spans="1:8" ht="12.75">
      <c r="A174" s="91">
        <v>190</v>
      </c>
      <c r="B174" s="102"/>
      <c r="C174" s="109">
        <f t="shared" si="8"/>
        <v>58.14</v>
      </c>
      <c r="D174" s="94"/>
      <c r="E174" s="95">
        <v>11200</v>
      </c>
      <c r="F174" s="100">
        <f t="shared" si="6"/>
        <v>3227</v>
      </c>
      <c r="G174" s="96">
        <f t="shared" si="7"/>
        <v>2312</v>
      </c>
      <c r="H174" s="95">
        <v>60</v>
      </c>
    </row>
    <row r="175" spans="1:8" ht="12.75">
      <c r="A175" s="91">
        <v>191</v>
      </c>
      <c r="B175" s="102"/>
      <c r="C175" s="109">
        <f t="shared" si="8"/>
        <v>58.2</v>
      </c>
      <c r="D175" s="94"/>
      <c r="E175" s="95">
        <v>11200</v>
      </c>
      <c r="F175" s="100">
        <f t="shared" si="6"/>
        <v>3224</v>
      </c>
      <c r="G175" s="96">
        <f t="shared" si="7"/>
        <v>2309</v>
      </c>
      <c r="H175" s="95">
        <v>60</v>
      </c>
    </row>
    <row r="176" spans="1:8" ht="12.75">
      <c r="A176" s="91">
        <v>192</v>
      </c>
      <c r="B176" s="102"/>
      <c r="C176" s="109">
        <f t="shared" si="8"/>
        <v>58.26</v>
      </c>
      <c r="D176" s="94"/>
      <c r="E176" s="95">
        <v>11200</v>
      </c>
      <c r="F176" s="100">
        <f t="shared" si="6"/>
        <v>3220</v>
      </c>
      <c r="G176" s="96">
        <f t="shared" si="7"/>
        <v>2307</v>
      </c>
      <c r="H176" s="95">
        <v>60</v>
      </c>
    </row>
    <row r="177" spans="1:8" ht="12.75">
      <c r="A177" s="91">
        <v>193</v>
      </c>
      <c r="B177" s="102"/>
      <c r="C177" s="109">
        <f t="shared" si="8"/>
        <v>58.32</v>
      </c>
      <c r="D177" s="94"/>
      <c r="E177" s="95">
        <v>11200</v>
      </c>
      <c r="F177" s="100">
        <f t="shared" si="6"/>
        <v>3217</v>
      </c>
      <c r="G177" s="96">
        <f t="shared" si="7"/>
        <v>2305</v>
      </c>
      <c r="H177" s="95">
        <v>60</v>
      </c>
    </row>
    <row r="178" spans="1:8" ht="12.75">
      <c r="A178" s="91">
        <v>194</v>
      </c>
      <c r="B178" s="102"/>
      <c r="C178" s="109">
        <f t="shared" si="8"/>
        <v>58.38</v>
      </c>
      <c r="D178" s="94"/>
      <c r="E178" s="95">
        <v>11200</v>
      </c>
      <c r="F178" s="100">
        <f t="shared" si="6"/>
        <v>3214</v>
      </c>
      <c r="G178" s="96">
        <f t="shared" si="7"/>
        <v>2302</v>
      </c>
      <c r="H178" s="95">
        <v>60</v>
      </c>
    </row>
    <row r="179" spans="1:8" ht="12.75">
      <c r="A179" s="91">
        <v>195</v>
      </c>
      <c r="B179" s="102"/>
      <c r="C179" s="109">
        <f t="shared" si="8"/>
        <v>58.45</v>
      </c>
      <c r="D179" s="94"/>
      <c r="E179" s="95">
        <v>11200</v>
      </c>
      <c r="F179" s="100">
        <f t="shared" si="6"/>
        <v>3210</v>
      </c>
      <c r="G179" s="96">
        <f t="shared" si="7"/>
        <v>2299</v>
      </c>
      <c r="H179" s="95">
        <v>60</v>
      </c>
    </row>
    <row r="180" spans="1:8" ht="12.75">
      <c r="A180" s="91">
        <v>196</v>
      </c>
      <c r="B180" s="102"/>
      <c r="C180" s="109">
        <f t="shared" si="8"/>
        <v>58.51</v>
      </c>
      <c r="D180" s="94"/>
      <c r="E180" s="95">
        <v>11200</v>
      </c>
      <c r="F180" s="100">
        <f t="shared" si="6"/>
        <v>3207</v>
      </c>
      <c r="G180" s="96">
        <f t="shared" si="7"/>
        <v>2297</v>
      </c>
      <c r="H180" s="95">
        <v>60</v>
      </c>
    </row>
    <row r="181" spans="1:8" ht="12.75">
      <c r="A181" s="91">
        <v>197</v>
      </c>
      <c r="B181" s="102"/>
      <c r="C181" s="109">
        <f t="shared" si="8"/>
        <v>58.57</v>
      </c>
      <c r="D181" s="94"/>
      <c r="E181" s="95">
        <v>11200</v>
      </c>
      <c r="F181" s="100">
        <f t="shared" si="6"/>
        <v>3204</v>
      </c>
      <c r="G181" s="96">
        <f t="shared" si="7"/>
        <v>2295</v>
      </c>
      <c r="H181" s="95">
        <v>60</v>
      </c>
    </row>
    <row r="182" spans="1:8" ht="12.75">
      <c r="A182" s="91">
        <v>198</v>
      </c>
      <c r="B182" s="102"/>
      <c r="C182" s="109">
        <f t="shared" si="8"/>
        <v>58.63</v>
      </c>
      <c r="D182" s="94"/>
      <c r="E182" s="95">
        <v>11200</v>
      </c>
      <c r="F182" s="100">
        <f t="shared" si="6"/>
        <v>3201</v>
      </c>
      <c r="G182" s="96">
        <f t="shared" si="7"/>
        <v>2292</v>
      </c>
      <c r="H182" s="95">
        <v>60</v>
      </c>
    </row>
    <row r="183" spans="1:8" ht="12.75">
      <c r="A183" s="91">
        <v>199</v>
      </c>
      <c r="B183" s="102"/>
      <c r="C183" s="109">
        <f t="shared" si="8"/>
        <v>58.69</v>
      </c>
      <c r="D183" s="94"/>
      <c r="E183" s="95">
        <v>11200</v>
      </c>
      <c r="F183" s="100">
        <f t="shared" si="6"/>
        <v>3197</v>
      </c>
      <c r="G183" s="96">
        <f t="shared" si="7"/>
        <v>2290</v>
      </c>
      <c r="H183" s="95">
        <v>60</v>
      </c>
    </row>
    <row r="184" spans="1:8" ht="12.75">
      <c r="A184" s="91">
        <v>200</v>
      </c>
      <c r="B184" s="102"/>
      <c r="C184" s="109">
        <f t="shared" si="8"/>
        <v>58.75</v>
      </c>
      <c r="D184" s="94"/>
      <c r="E184" s="95">
        <v>11200</v>
      </c>
      <c r="F184" s="100">
        <f t="shared" si="6"/>
        <v>3194</v>
      </c>
      <c r="G184" s="96">
        <f t="shared" si="7"/>
        <v>2288</v>
      </c>
      <c r="H184" s="95">
        <v>60</v>
      </c>
    </row>
    <row r="185" spans="1:8" ht="12.75">
      <c r="A185" s="91">
        <v>201</v>
      </c>
      <c r="B185" s="102"/>
      <c r="C185" s="109">
        <f t="shared" si="8"/>
        <v>58.81</v>
      </c>
      <c r="D185" s="94"/>
      <c r="E185" s="95">
        <v>11200</v>
      </c>
      <c r="F185" s="100">
        <f t="shared" si="6"/>
        <v>3191</v>
      </c>
      <c r="G185" s="96">
        <f t="shared" si="7"/>
        <v>2285</v>
      </c>
      <c r="H185" s="95">
        <v>60</v>
      </c>
    </row>
    <row r="186" spans="1:8" ht="12.75">
      <c r="A186" s="91">
        <v>202</v>
      </c>
      <c r="B186" s="102"/>
      <c r="C186" s="109">
        <f t="shared" si="8"/>
        <v>58.86</v>
      </c>
      <c r="D186" s="94"/>
      <c r="E186" s="95">
        <v>11200</v>
      </c>
      <c r="F186" s="100">
        <f t="shared" si="6"/>
        <v>3188</v>
      </c>
      <c r="G186" s="96">
        <f t="shared" si="7"/>
        <v>2283</v>
      </c>
      <c r="H186" s="95">
        <v>60</v>
      </c>
    </row>
    <row r="187" spans="1:8" ht="12.75">
      <c r="A187" s="91">
        <v>203</v>
      </c>
      <c r="B187" s="102"/>
      <c r="C187" s="109">
        <f t="shared" si="8"/>
        <v>58.92</v>
      </c>
      <c r="D187" s="94"/>
      <c r="E187" s="95">
        <v>11200</v>
      </c>
      <c r="F187" s="100">
        <f t="shared" si="6"/>
        <v>3185</v>
      </c>
      <c r="G187" s="96">
        <f t="shared" si="7"/>
        <v>2281</v>
      </c>
      <c r="H187" s="95">
        <v>60</v>
      </c>
    </row>
    <row r="188" spans="1:8" ht="12.75">
      <c r="A188" s="91">
        <v>204</v>
      </c>
      <c r="B188" s="102"/>
      <c r="C188" s="109">
        <f t="shared" si="8"/>
        <v>58.98</v>
      </c>
      <c r="D188" s="94"/>
      <c r="E188" s="95">
        <v>11200</v>
      </c>
      <c r="F188" s="100">
        <f t="shared" si="6"/>
        <v>3182</v>
      </c>
      <c r="G188" s="96">
        <f t="shared" si="7"/>
        <v>2279</v>
      </c>
      <c r="H188" s="95">
        <v>60</v>
      </c>
    </row>
    <row r="189" spans="1:8" ht="12.75">
      <c r="A189" s="91">
        <v>205</v>
      </c>
      <c r="B189" s="102"/>
      <c r="C189" s="109">
        <f t="shared" si="8"/>
        <v>59.04</v>
      </c>
      <c r="D189" s="94"/>
      <c r="E189" s="95">
        <v>11200</v>
      </c>
      <c r="F189" s="100">
        <f t="shared" si="6"/>
        <v>3179</v>
      </c>
      <c r="G189" s="96">
        <f t="shared" si="7"/>
        <v>2276</v>
      </c>
      <c r="H189" s="95">
        <v>60</v>
      </c>
    </row>
    <row r="190" spans="1:8" ht="12.75">
      <c r="A190" s="91">
        <v>206</v>
      </c>
      <c r="B190" s="102"/>
      <c r="C190" s="109">
        <f t="shared" si="8"/>
        <v>59.1</v>
      </c>
      <c r="D190" s="94"/>
      <c r="E190" s="95">
        <v>11200</v>
      </c>
      <c r="F190" s="100">
        <f t="shared" si="6"/>
        <v>3176</v>
      </c>
      <c r="G190" s="96">
        <f t="shared" si="7"/>
        <v>2274</v>
      </c>
      <c r="H190" s="95">
        <v>60</v>
      </c>
    </row>
    <row r="191" spans="1:8" ht="12.75">
      <c r="A191" s="91">
        <v>207</v>
      </c>
      <c r="B191" s="102"/>
      <c r="C191" s="109">
        <f t="shared" si="8"/>
        <v>59.16</v>
      </c>
      <c r="D191" s="94"/>
      <c r="E191" s="95">
        <v>11200</v>
      </c>
      <c r="F191" s="100">
        <f t="shared" si="6"/>
        <v>3172</v>
      </c>
      <c r="G191" s="96">
        <f t="shared" si="7"/>
        <v>2272</v>
      </c>
      <c r="H191" s="95">
        <v>60</v>
      </c>
    </row>
    <row r="192" spans="1:8" ht="12.75">
      <c r="A192" s="91">
        <v>208</v>
      </c>
      <c r="B192" s="102"/>
      <c r="C192" s="109">
        <f t="shared" si="8"/>
        <v>59.21</v>
      </c>
      <c r="D192" s="94"/>
      <c r="E192" s="95">
        <v>11200</v>
      </c>
      <c r="F192" s="100">
        <f t="shared" si="6"/>
        <v>3170</v>
      </c>
      <c r="G192" s="96">
        <f t="shared" si="7"/>
        <v>2270</v>
      </c>
      <c r="H192" s="95">
        <v>60</v>
      </c>
    </row>
    <row r="193" spans="1:8" ht="12.75">
      <c r="A193" s="91">
        <v>209</v>
      </c>
      <c r="B193" s="102"/>
      <c r="C193" s="109">
        <f t="shared" si="8"/>
        <v>59.27</v>
      </c>
      <c r="D193" s="94"/>
      <c r="E193" s="95">
        <v>11200</v>
      </c>
      <c r="F193" s="100">
        <f t="shared" si="6"/>
        <v>3167</v>
      </c>
      <c r="G193" s="96">
        <f t="shared" si="7"/>
        <v>2268</v>
      </c>
      <c r="H193" s="95">
        <v>60</v>
      </c>
    </row>
    <row r="194" spans="1:8" ht="12.75">
      <c r="A194" s="91">
        <v>210</v>
      </c>
      <c r="B194" s="102"/>
      <c r="C194" s="109">
        <f t="shared" si="8"/>
        <v>59.33</v>
      </c>
      <c r="D194" s="94"/>
      <c r="E194" s="95">
        <v>11200</v>
      </c>
      <c r="F194" s="100">
        <f t="shared" si="6"/>
        <v>3163</v>
      </c>
      <c r="G194" s="96">
        <f t="shared" si="7"/>
        <v>2265</v>
      </c>
      <c r="H194" s="95">
        <v>60</v>
      </c>
    </row>
    <row r="195" spans="1:8" ht="12.75">
      <c r="A195" s="91">
        <v>211</v>
      </c>
      <c r="B195" s="102"/>
      <c r="C195" s="109">
        <f t="shared" si="8"/>
        <v>59.38</v>
      </c>
      <c r="D195" s="94"/>
      <c r="E195" s="95">
        <v>11200</v>
      </c>
      <c r="F195" s="100">
        <f t="shared" si="6"/>
        <v>3161</v>
      </c>
      <c r="G195" s="96">
        <f t="shared" si="7"/>
        <v>2263</v>
      </c>
      <c r="H195" s="95">
        <v>60</v>
      </c>
    </row>
    <row r="196" spans="1:8" ht="12.75">
      <c r="A196" s="91">
        <v>212</v>
      </c>
      <c r="B196" s="102"/>
      <c r="C196" s="109">
        <f t="shared" si="8"/>
        <v>59.44</v>
      </c>
      <c r="D196" s="94"/>
      <c r="E196" s="95">
        <v>11200</v>
      </c>
      <c r="F196" s="100">
        <f t="shared" si="6"/>
        <v>3158</v>
      </c>
      <c r="G196" s="96">
        <f t="shared" si="7"/>
        <v>2261</v>
      </c>
      <c r="H196" s="95">
        <v>60</v>
      </c>
    </row>
    <row r="197" spans="1:8" ht="12.75">
      <c r="A197" s="91">
        <v>213</v>
      </c>
      <c r="B197" s="102"/>
      <c r="C197" s="109">
        <f t="shared" si="8"/>
        <v>59.5</v>
      </c>
      <c r="D197" s="94"/>
      <c r="E197" s="95">
        <v>11200</v>
      </c>
      <c r="F197" s="100">
        <f t="shared" si="6"/>
        <v>3155</v>
      </c>
      <c r="G197" s="96">
        <f t="shared" si="7"/>
        <v>2259</v>
      </c>
      <c r="H197" s="95">
        <v>60</v>
      </c>
    </row>
    <row r="198" spans="1:8" ht="12.75">
      <c r="A198" s="91">
        <v>214</v>
      </c>
      <c r="B198" s="102"/>
      <c r="C198" s="109">
        <f t="shared" si="8"/>
        <v>59.55</v>
      </c>
      <c r="D198" s="94"/>
      <c r="E198" s="95">
        <v>11200</v>
      </c>
      <c r="F198" s="100">
        <f t="shared" si="6"/>
        <v>3152</v>
      </c>
      <c r="G198" s="96">
        <f t="shared" si="7"/>
        <v>2257</v>
      </c>
      <c r="H198" s="95">
        <v>60</v>
      </c>
    </row>
    <row r="199" spans="1:8" ht="12.75">
      <c r="A199" s="91">
        <v>215</v>
      </c>
      <c r="B199" s="102"/>
      <c r="C199" s="109">
        <f t="shared" si="8"/>
        <v>59.61</v>
      </c>
      <c r="D199" s="94"/>
      <c r="E199" s="95">
        <v>11200</v>
      </c>
      <c r="F199" s="100">
        <f t="shared" si="6"/>
        <v>3149</v>
      </c>
      <c r="G199" s="96">
        <f t="shared" si="7"/>
        <v>2255</v>
      </c>
      <c r="H199" s="95">
        <v>60</v>
      </c>
    </row>
    <row r="200" spans="1:8" ht="12.75">
      <c r="A200" s="91">
        <v>216</v>
      </c>
      <c r="B200" s="102"/>
      <c r="C200" s="109">
        <f t="shared" si="8"/>
        <v>59.67</v>
      </c>
      <c r="D200" s="94"/>
      <c r="E200" s="95">
        <v>11200</v>
      </c>
      <c r="F200" s="100">
        <f t="shared" si="6"/>
        <v>3146</v>
      </c>
      <c r="G200" s="96">
        <f t="shared" si="7"/>
        <v>2252</v>
      </c>
      <c r="H200" s="95">
        <v>60</v>
      </c>
    </row>
    <row r="201" spans="1:8" ht="12.75">
      <c r="A201" s="91">
        <v>217</v>
      </c>
      <c r="B201" s="102"/>
      <c r="C201" s="109">
        <f t="shared" si="8"/>
        <v>59.72</v>
      </c>
      <c r="D201" s="94"/>
      <c r="E201" s="95">
        <v>11200</v>
      </c>
      <c r="F201" s="100">
        <f t="shared" si="6"/>
        <v>3143</v>
      </c>
      <c r="G201" s="96">
        <f t="shared" si="7"/>
        <v>2251</v>
      </c>
      <c r="H201" s="95">
        <v>60</v>
      </c>
    </row>
    <row r="202" spans="1:8" ht="12.75">
      <c r="A202" s="91">
        <v>218</v>
      </c>
      <c r="B202" s="102"/>
      <c r="C202" s="109">
        <f t="shared" si="8"/>
        <v>59.78</v>
      </c>
      <c r="D202" s="94"/>
      <c r="E202" s="95">
        <v>11200</v>
      </c>
      <c r="F202" s="100">
        <f t="shared" si="6"/>
        <v>3140</v>
      </c>
      <c r="G202" s="96">
        <f t="shared" si="7"/>
        <v>2248</v>
      </c>
      <c r="H202" s="95">
        <v>60</v>
      </c>
    </row>
    <row r="203" spans="1:8" ht="12.75">
      <c r="A203" s="91">
        <v>219</v>
      </c>
      <c r="B203" s="102"/>
      <c r="C203" s="109">
        <f t="shared" si="8"/>
        <v>59.83</v>
      </c>
      <c r="D203" s="94"/>
      <c r="E203" s="95">
        <v>11200</v>
      </c>
      <c r="F203" s="100">
        <f t="shared" si="6"/>
        <v>3138</v>
      </c>
      <c r="G203" s="96">
        <f t="shared" si="7"/>
        <v>2246</v>
      </c>
      <c r="H203" s="95">
        <v>60</v>
      </c>
    </row>
    <row r="204" spans="1:8" ht="12.75">
      <c r="A204" s="91">
        <v>220</v>
      </c>
      <c r="B204" s="102"/>
      <c r="C204" s="109">
        <f t="shared" si="8"/>
        <v>59.89</v>
      </c>
      <c r="D204" s="94"/>
      <c r="E204" s="95">
        <v>11200</v>
      </c>
      <c r="F204" s="100">
        <f t="shared" si="6"/>
        <v>3134</v>
      </c>
      <c r="G204" s="96">
        <f t="shared" si="7"/>
        <v>2244</v>
      </c>
      <c r="H204" s="95">
        <v>60</v>
      </c>
    </row>
    <row r="205" spans="1:8" ht="12.75">
      <c r="A205" s="91">
        <v>221</v>
      </c>
      <c r="B205" s="102"/>
      <c r="C205" s="109">
        <f t="shared" si="8"/>
        <v>59.94</v>
      </c>
      <c r="D205" s="94"/>
      <c r="E205" s="95">
        <v>11200</v>
      </c>
      <c r="F205" s="100">
        <f aca="true" t="shared" si="9" ref="F205:F268">ROUND(12*1.37*(1/C205*E205)+H205,0)</f>
        <v>3132</v>
      </c>
      <c r="G205" s="96">
        <f aca="true" t="shared" si="10" ref="G205:G268">ROUND(12*(1/C205*E205),0)</f>
        <v>2242</v>
      </c>
      <c r="H205" s="95">
        <v>60</v>
      </c>
    </row>
    <row r="206" spans="1:8" ht="12.75">
      <c r="A206" s="91">
        <v>222</v>
      </c>
      <c r="B206" s="102"/>
      <c r="C206" s="109">
        <f aca="true" t="shared" si="11" ref="C206:C269">ROUND(10.899*LN(A206)+A206/200,2)</f>
        <v>59.99</v>
      </c>
      <c r="D206" s="94"/>
      <c r="E206" s="95">
        <v>11200</v>
      </c>
      <c r="F206" s="100">
        <f t="shared" si="9"/>
        <v>3129</v>
      </c>
      <c r="G206" s="96">
        <f t="shared" si="10"/>
        <v>2240</v>
      </c>
      <c r="H206" s="95">
        <v>60</v>
      </c>
    </row>
    <row r="207" spans="1:8" ht="12.75">
      <c r="A207" s="91">
        <v>223</v>
      </c>
      <c r="B207" s="102"/>
      <c r="C207" s="109">
        <f t="shared" si="11"/>
        <v>60.05</v>
      </c>
      <c r="D207" s="94"/>
      <c r="E207" s="95">
        <v>11200</v>
      </c>
      <c r="F207" s="100">
        <f t="shared" si="9"/>
        <v>3126</v>
      </c>
      <c r="G207" s="96">
        <f t="shared" si="10"/>
        <v>2238</v>
      </c>
      <c r="H207" s="95">
        <v>60</v>
      </c>
    </row>
    <row r="208" spans="1:8" ht="12.75">
      <c r="A208" s="91">
        <v>224</v>
      </c>
      <c r="B208" s="102"/>
      <c r="C208" s="109">
        <f t="shared" si="11"/>
        <v>60.1</v>
      </c>
      <c r="D208" s="94"/>
      <c r="E208" s="95">
        <v>11200</v>
      </c>
      <c r="F208" s="100">
        <f t="shared" si="9"/>
        <v>3124</v>
      </c>
      <c r="G208" s="96">
        <f t="shared" si="10"/>
        <v>2236</v>
      </c>
      <c r="H208" s="95">
        <v>60</v>
      </c>
    </row>
    <row r="209" spans="1:8" ht="12.75">
      <c r="A209" s="91">
        <v>225</v>
      </c>
      <c r="B209" s="102"/>
      <c r="C209" s="109">
        <f t="shared" si="11"/>
        <v>60.16</v>
      </c>
      <c r="D209" s="94"/>
      <c r="E209" s="95">
        <v>11200</v>
      </c>
      <c r="F209" s="100">
        <f t="shared" si="9"/>
        <v>3121</v>
      </c>
      <c r="G209" s="96">
        <f t="shared" si="10"/>
        <v>2234</v>
      </c>
      <c r="H209" s="95">
        <v>60</v>
      </c>
    </row>
    <row r="210" spans="1:8" ht="12.75">
      <c r="A210" s="91">
        <v>226</v>
      </c>
      <c r="B210" s="102"/>
      <c r="C210" s="109">
        <f t="shared" si="11"/>
        <v>60.21</v>
      </c>
      <c r="D210" s="94"/>
      <c r="E210" s="95">
        <v>11200</v>
      </c>
      <c r="F210" s="100">
        <f t="shared" si="9"/>
        <v>3118</v>
      </c>
      <c r="G210" s="96">
        <f t="shared" si="10"/>
        <v>2232</v>
      </c>
      <c r="H210" s="95">
        <v>60</v>
      </c>
    </row>
    <row r="211" spans="1:8" ht="12.75">
      <c r="A211" s="91">
        <v>227</v>
      </c>
      <c r="B211" s="102"/>
      <c r="C211" s="109">
        <f t="shared" si="11"/>
        <v>60.26</v>
      </c>
      <c r="D211" s="94"/>
      <c r="E211" s="95">
        <v>11200</v>
      </c>
      <c r="F211" s="100">
        <f t="shared" si="9"/>
        <v>3116</v>
      </c>
      <c r="G211" s="96">
        <f t="shared" si="10"/>
        <v>2230</v>
      </c>
      <c r="H211" s="95">
        <v>60</v>
      </c>
    </row>
    <row r="212" spans="1:8" ht="12.75">
      <c r="A212" s="91">
        <v>228</v>
      </c>
      <c r="B212" s="102"/>
      <c r="C212" s="109">
        <f t="shared" si="11"/>
        <v>60.31</v>
      </c>
      <c r="D212" s="94"/>
      <c r="E212" s="95">
        <v>11200</v>
      </c>
      <c r="F212" s="100">
        <f t="shared" si="9"/>
        <v>3113</v>
      </c>
      <c r="G212" s="96">
        <f t="shared" si="10"/>
        <v>2228</v>
      </c>
      <c r="H212" s="95">
        <v>60</v>
      </c>
    </row>
    <row r="213" spans="1:8" ht="12.75">
      <c r="A213" s="91">
        <v>229</v>
      </c>
      <c r="B213" s="102"/>
      <c r="C213" s="109">
        <f t="shared" si="11"/>
        <v>60.37</v>
      </c>
      <c r="D213" s="94"/>
      <c r="E213" s="95">
        <v>11200</v>
      </c>
      <c r="F213" s="100">
        <f t="shared" si="9"/>
        <v>3110</v>
      </c>
      <c r="G213" s="96">
        <f t="shared" si="10"/>
        <v>2226</v>
      </c>
      <c r="H213" s="95">
        <v>60</v>
      </c>
    </row>
    <row r="214" spans="1:8" ht="12.75">
      <c r="A214" s="91">
        <v>230</v>
      </c>
      <c r="B214" s="102"/>
      <c r="C214" s="109">
        <f t="shared" si="11"/>
        <v>60.42</v>
      </c>
      <c r="D214" s="94"/>
      <c r="E214" s="95">
        <v>11200</v>
      </c>
      <c r="F214" s="100">
        <f t="shared" si="9"/>
        <v>3107</v>
      </c>
      <c r="G214" s="96">
        <f t="shared" si="10"/>
        <v>2224</v>
      </c>
      <c r="H214" s="95">
        <v>60</v>
      </c>
    </row>
    <row r="215" spans="1:8" ht="12.75">
      <c r="A215" s="91">
        <v>231</v>
      </c>
      <c r="B215" s="102"/>
      <c r="C215" s="109">
        <f t="shared" si="11"/>
        <v>60.47</v>
      </c>
      <c r="D215" s="94"/>
      <c r="E215" s="95">
        <v>11200</v>
      </c>
      <c r="F215" s="100">
        <f t="shared" si="9"/>
        <v>3105</v>
      </c>
      <c r="G215" s="96">
        <f t="shared" si="10"/>
        <v>2223</v>
      </c>
      <c r="H215" s="95">
        <v>60</v>
      </c>
    </row>
    <row r="216" spans="1:8" ht="12.75">
      <c r="A216" s="91">
        <v>232</v>
      </c>
      <c r="B216" s="102"/>
      <c r="C216" s="109">
        <f t="shared" si="11"/>
        <v>60.52</v>
      </c>
      <c r="D216" s="94"/>
      <c r="E216" s="95">
        <v>11200</v>
      </c>
      <c r="F216" s="100">
        <f t="shared" si="9"/>
        <v>3102</v>
      </c>
      <c r="G216" s="96">
        <f t="shared" si="10"/>
        <v>2221</v>
      </c>
      <c r="H216" s="95">
        <v>60</v>
      </c>
    </row>
    <row r="217" spans="1:8" ht="12.75">
      <c r="A217" s="91">
        <v>233</v>
      </c>
      <c r="B217" s="102"/>
      <c r="C217" s="109">
        <f t="shared" si="11"/>
        <v>60.58</v>
      </c>
      <c r="D217" s="94"/>
      <c r="E217" s="95">
        <v>11200</v>
      </c>
      <c r="F217" s="100">
        <f t="shared" si="9"/>
        <v>3099</v>
      </c>
      <c r="G217" s="96">
        <f t="shared" si="10"/>
        <v>2219</v>
      </c>
      <c r="H217" s="95">
        <v>60</v>
      </c>
    </row>
    <row r="218" spans="1:8" ht="12.75">
      <c r="A218" s="91">
        <v>234</v>
      </c>
      <c r="B218" s="102"/>
      <c r="C218" s="109">
        <f t="shared" si="11"/>
        <v>60.63</v>
      </c>
      <c r="D218" s="94"/>
      <c r="E218" s="95">
        <v>11200</v>
      </c>
      <c r="F218" s="100">
        <f t="shared" si="9"/>
        <v>3097</v>
      </c>
      <c r="G218" s="96">
        <f t="shared" si="10"/>
        <v>2217</v>
      </c>
      <c r="H218" s="95">
        <v>60</v>
      </c>
    </row>
    <row r="219" spans="1:8" ht="12.75">
      <c r="A219" s="91">
        <v>235</v>
      </c>
      <c r="B219" s="102"/>
      <c r="C219" s="109">
        <f t="shared" si="11"/>
        <v>60.68</v>
      </c>
      <c r="D219" s="94"/>
      <c r="E219" s="95">
        <v>11200</v>
      </c>
      <c r="F219" s="100">
        <f t="shared" si="9"/>
        <v>3094</v>
      </c>
      <c r="G219" s="96">
        <f t="shared" si="10"/>
        <v>2215</v>
      </c>
      <c r="H219" s="95">
        <v>60</v>
      </c>
    </row>
    <row r="220" spans="1:8" ht="12.75">
      <c r="A220" s="91">
        <v>236</v>
      </c>
      <c r="B220" s="102"/>
      <c r="C220" s="109">
        <f t="shared" si="11"/>
        <v>60.73</v>
      </c>
      <c r="D220" s="94"/>
      <c r="E220" s="95">
        <v>11200</v>
      </c>
      <c r="F220" s="100">
        <f t="shared" si="9"/>
        <v>3092</v>
      </c>
      <c r="G220" s="96">
        <f t="shared" si="10"/>
        <v>2213</v>
      </c>
      <c r="H220" s="95">
        <v>60</v>
      </c>
    </row>
    <row r="221" spans="1:8" ht="12.75">
      <c r="A221" s="91">
        <v>237</v>
      </c>
      <c r="B221" s="102"/>
      <c r="C221" s="109">
        <f t="shared" si="11"/>
        <v>60.78</v>
      </c>
      <c r="D221" s="94"/>
      <c r="E221" s="95">
        <v>11200</v>
      </c>
      <c r="F221" s="100">
        <f t="shared" si="9"/>
        <v>3089</v>
      </c>
      <c r="G221" s="96">
        <f t="shared" si="10"/>
        <v>2211</v>
      </c>
      <c r="H221" s="95">
        <v>60</v>
      </c>
    </row>
    <row r="222" spans="1:8" ht="12.75">
      <c r="A222" s="91">
        <v>238</v>
      </c>
      <c r="B222" s="102"/>
      <c r="C222" s="109">
        <f t="shared" si="11"/>
        <v>60.83</v>
      </c>
      <c r="D222" s="94"/>
      <c r="E222" s="95">
        <v>11200</v>
      </c>
      <c r="F222" s="100">
        <f t="shared" si="9"/>
        <v>3087</v>
      </c>
      <c r="G222" s="96">
        <f t="shared" si="10"/>
        <v>2209</v>
      </c>
      <c r="H222" s="95">
        <v>60</v>
      </c>
    </row>
    <row r="223" spans="1:8" ht="12.75">
      <c r="A223" s="91">
        <v>239</v>
      </c>
      <c r="B223" s="102"/>
      <c r="C223" s="109">
        <f t="shared" si="11"/>
        <v>60.88</v>
      </c>
      <c r="D223" s="94"/>
      <c r="E223" s="95">
        <v>11200</v>
      </c>
      <c r="F223" s="100">
        <f t="shared" si="9"/>
        <v>3084</v>
      </c>
      <c r="G223" s="96">
        <f t="shared" si="10"/>
        <v>2208</v>
      </c>
      <c r="H223" s="95">
        <v>60</v>
      </c>
    </row>
    <row r="224" spans="1:8" ht="12.75">
      <c r="A224" s="91">
        <v>240</v>
      </c>
      <c r="B224" s="102"/>
      <c r="C224" s="109">
        <f t="shared" si="11"/>
        <v>60.93</v>
      </c>
      <c r="D224" s="94"/>
      <c r="E224" s="95">
        <v>11200</v>
      </c>
      <c r="F224" s="100">
        <f t="shared" si="9"/>
        <v>3082</v>
      </c>
      <c r="G224" s="96">
        <f t="shared" si="10"/>
        <v>2206</v>
      </c>
      <c r="H224" s="95">
        <v>60</v>
      </c>
    </row>
    <row r="225" spans="1:8" ht="12.75">
      <c r="A225" s="91">
        <v>241</v>
      </c>
      <c r="B225" s="102"/>
      <c r="C225" s="109">
        <f t="shared" si="11"/>
        <v>60.98</v>
      </c>
      <c r="D225" s="94"/>
      <c r="E225" s="95">
        <v>11200</v>
      </c>
      <c r="F225" s="100">
        <f t="shared" si="9"/>
        <v>3079</v>
      </c>
      <c r="G225" s="96">
        <f t="shared" si="10"/>
        <v>2204</v>
      </c>
      <c r="H225" s="95">
        <v>60</v>
      </c>
    </row>
    <row r="226" spans="1:8" ht="12.75">
      <c r="A226" s="91">
        <v>242</v>
      </c>
      <c r="B226" s="102"/>
      <c r="C226" s="109">
        <f t="shared" si="11"/>
        <v>61.03</v>
      </c>
      <c r="D226" s="94"/>
      <c r="E226" s="95">
        <v>11200</v>
      </c>
      <c r="F226" s="100">
        <f t="shared" si="9"/>
        <v>3077</v>
      </c>
      <c r="G226" s="96">
        <f t="shared" si="10"/>
        <v>2202</v>
      </c>
      <c r="H226" s="95">
        <v>60</v>
      </c>
    </row>
    <row r="227" spans="1:8" ht="12.75">
      <c r="A227" s="91">
        <v>243</v>
      </c>
      <c r="B227" s="102"/>
      <c r="C227" s="109">
        <f t="shared" si="11"/>
        <v>61.08</v>
      </c>
      <c r="D227" s="94"/>
      <c r="E227" s="95">
        <v>11200</v>
      </c>
      <c r="F227" s="100">
        <f t="shared" si="9"/>
        <v>3075</v>
      </c>
      <c r="G227" s="96">
        <f t="shared" si="10"/>
        <v>2200</v>
      </c>
      <c r="H227" s="95">
        <v>60</v>
      </c>
    </row>
    <row r="228" spans="1:8" ht="12.75">
      <c r="A228" s="91">
        <v>244</v>
      </c>
      <c r="B228" s="102"/>
      <c r="C228" s="109">
        <f t="shared" si="11"/>
        <v>61.13</v>
      </c>
      <c r="D228" s="94"/>
      <c r="E228" s="95">
        <v>11200</v>
      </c>
      <c r="F228" s="100">
        <f t="shared" si="9"/>
        <v>3072</v>
      </c>
      <c r="G228" s="96">
        <f t="shared" si="10"/>
        <v>2199</v>
      </c>
      <c r="H228" s="95">
        <v>60</v>
      </c>
    </row>
    <row r="229" spans="1:8" ht="12.75">
      <c r="A229" s="91">
        <v>245</v>
      </c>
      <c r="B229" s="102"/>
      <c r="C229" s="109">
        <f t="shared" si="11"/>
        <v>61.18</v>
      </c>
      <c r="D229" s="94"/>
      <c r="E229" s="95">
        <v>11200</v>
      </c>
      <c r="F229" s="100">
        <f t="shared" si="9"/>
        <v>3070</v>
      </c>
      <c r="G229" s="96">
        <f t="shared" si="10"/>
        <v>2197</v>
      </c>
      <c r="H229" s="95">
        <v>60</v>
      </c>
    </row>
    <row r="230" spans="1:8" ht="12.75">
      <c r="A230" s="91">
        <v>246</v>
      </c>
      <c r="B230" s="102"/>
      <c r="C230" s="109">
        <f t="shared" si="11"/>
        <v>61.23</v>
      </c>
      <c r="D230" s="94"/>
      <c r="E230" s="95">
        <v>11200</v>
      </c>
      <c r="F230" s="100">
        <f t="shared" si="9"/>
        <v>3067</v>
      </c>
      <c r="G230" s="96">
        <f t="shared" si="10"/>
        <v>2195</v>
      </c>
      <c r="H230" s="95">
        <v>60</v>
      </c>
    </row>
    <row r="231" spans="1:8" ht="12.75">
      <c r="A231" s="91">
        <v>247</v>
      </c>
      <c r="B231" s="102"/>
      <c r="C231" s="109">
        <f t="shared" si="11"/>
        <v>61.28</v>
      </c>
      <c r="D231" s="94"/>
      <c r="E231" s="95">
        <v>11200</v>
      </c>
      <c r="F231" s="100">
        <f t="shared" si="9"/>
        <v>3065</v>
      </c>
      <c r="G231" s="96">
        <f t="shared" si="10"/>
        <v>2193</v>
      </c>
      <c r="H231" s="95">
        <v>60</v>
      </c>
    </row>
    <row r="232" spans="1:8" ht="12.75">
      <c r="A232" s="91">
        <v>248</v>
      </c>
      <c r="B232" s="102"/>
      <c r="C232" s="109">
        <f t="shared" si="11"/>
        <v>61.33</v>
      </c>
      <c r="D232" s="94"/>
      <c r="E232" s="95">
        <v>11200</v>
      </c>
      <c r="F232" s="100">
        <f t="shared" si="9"/>
        <v>3062</v>
      </c>
      <c r="G232" s="96">
        <f t="shared" si="10"/>
        <v>2191</v>
      </c>
      <c r="H232" s="95">
        <v>60</v>
      </c>
    </row>
    <row r="233" spans="1:8" ht="12.75">
      <c r="A233" s="91">
        <v>249</v>
      </c>
      <c r="B233" s="102"/>
      <c r="C233" s="109">
        <f t="shared" si="11"/>
        <v>61.38</v>
      </c>
      <c r="D233" s="94"/>
      <c r="E233" s="95">
        <v>11200</v>
      </c>
      <c r="F233" s="100">
        <f t="shared" si="9"/>
        <v>3060</v>
      </c>
      <c r="G233" s="96">
        <f t="shared" si="10"/>
        <v>2190</v>
      </c>
      <c r="H233" s="95">
        <v>60</v>
      </c>
    </row>
    <row r="234" spans="1:8" ht="12.75">
      <c r="A234" s="91">
        <v>250</v>
      </c>
      <c r="B234" s="102"/>
      <c r="C234" s="109">
        <f t="shared" si="11"/>
        <v>61.43</v>
      </c>
      <c r="D234" s="94"/>
      <c r="E234" s="95">
        <v>11200</v>
      </c>
      <c r="F234" s="100">
        <f t="shared" si="9"/>
        <v>3057</v>
      </c>
      <c r="G234" s="96">
        <f t="shared" si="10"/>
        <v>2188</v>
      </c>
      <c r="H234" s="95">
        <v>60</v>
      </c>
    </row>
    <row r="235" spans="1:8" ht="12.75">
      <c r="A235" s="91">
        <v>251</v>
      </c>
      <c r="B235" s="102"/>
      <c r="C235" s="109">
        <f t="shared" si="11"/>
        <v>61.48</v>
      </c>
      <c r="D235" s="94"/>
      <c r="E235" s="95">
        <v>11200</v>
      </c>
      <c r="F235" s="100">
        <f t="shared" si="9"/>
        <v>3055</v>
      </c>
      <c r="G235" s="96">
        <f t="shared" si="10"/>
        <v>2186</v>
      </c>
      <c r="H235" s="95">
        <v>60</v>
      </c>
    </row>
    <row r="236" spans="1:8" ht="12.75">
      <c r="A236" s="91">
        <v>252</v>
      </c>
      <c r="B236" s="102"/>
      <c r="C236" s="109">
        <f t="shared" si="11"/>
        <v>61.53</v>
      </c>
      <c r="D236" s="94"/>
      <c r="E236" s="95">
        <v>11200</v>
      </c>
      <c r="F236" s="100">
        <f t="shared" si="9"/>
        <v>3052</v>
      </c>
      <c r="G236" s="96">
        <f t="shared" si="10"/>
        <v>2184</v>
      </c>
      <c r="H236" s="95">
        <v>60</v>
      </c>
    </row>
    <row r="237" spans="1:8" ht="12.75">
      <c r="A237" s="91">
        <v>253</v>
      </c>
      <c r="B237" s="102"/>
      <c r="C237" s="109">
        <f t="shared" si="11"/>
        <v>61.57</v>
      </c>
      <c r="D237" s="94"/>
      <c r="E237" s="95">
        <v>11200</v>
      </c>
      <c r="F237" s="100">
        <f t="shared" si="9"/>
        <v>3051</v>
      </c>
      <c r="G237" s="96">
        <f t="shared" si="10"/>
        <v>2183</v>
      </c>
      <c r="H237" s="95">
        <v>60</v>
      </c>
    </row>
    <row r="238" spans="1:8" ht="12.75">
      <c r="A238" s="91">
        <v>254</v>
      </c>
      <c r="B238" s="102"/>
      <c r="C238" s="109">
        <f t="shared" si="11"/>
        <v>61.62</v>
      </c>
      <c r="D238" s="94"/>
      <c r="E238" s="95">
        <v>11200</v>
      </c>
      <c r="F238" s="100">
        <f t="shared" si="9"/>
        <v>3048</v>
      </c>
      <c r="G238" s="96">
        <f t="shared" si="10"/>
        <v>2181</v>
      </c>
      <c r="H238" s="95">
        <v>60</v>
      </c>
    </row>
    <row r="239" spans="1:8" ht="12.75">
      <c r="A239" s="91">
        <v>255</v>
      </c>
      <c r="B239" s="102"/>
      <c r="C239" s="109">
        <f t="shared" si="11"/>
        <v>61.67</v>
      </c>
      <c r="D239" s="94"/>
      <c r="E239" s="95">
        <v>11200</v>
      </c>
      <c r="F239" s="100">
        <f t="shared" si="9"/>
        <v>3046</v>
      </c>
      <c r="G239" s="96">
        <f t="shared" si="10"/>
        <v>2179</v>
      </c>
      <c r="H239" s="95">
        <v>60</v>
      </c>
    </row>
    <row r="240" spans="1:8" ht="12.75">
      <c r="A240" s="91">
        <v>256</v>
      </c>
      <c r="B240" s="102"/>
      <c r="C240" s="109">
        <f t="shared" si="11"/>
        <v>61.72</v>
      </c>
      <c r="D240" s="94"/>
      <c r="E240" s="95">
        <v>11200</v>
      </c>
      <c r="F240" s="100">
        <f t="shared" si="9"/>
        <v>3043</v>
      </c>
      <c r="G240" s="96">
        <f t="shared" si="10"/>
        <v>2178</v>
      </c>
      <c r="H240" s="95">
        <v>60</v>
      </c>
    </row>
    <row r="241" spans="1:8" ht="12.75">
      <c r="A241" s="91">
        <v>257</v>
      </c>
      <c r="B241" s="102"/>
      <c r="C241" s="109">
        <f t="shared" si="11"/>
        <v>61.76</v>
      </c>
      <c r="D241" s="94"/>
      <c r="E241" s="95">
        <v>11200</v>
      </c>
      <c r="F241" s="100">
        <f t="shared" si="9"/>
        <v>3041</v>
      </c>
      <c r="G241" s="96">
        <f t="shared" si="10"/>
        <v>2176</v>
      </c>
      <c r="H241" s="95">
        <v>60</v>
      </c>
    </row>
    <row r="242" spans="1:8" ht="12.75">
      <c r="A242" s="91">
        <v>258</v>
      </c>
      <c r="B242" s="102"/>
      <c r="C242" s="109">
        <f t="shared" si="11"/>
        <v>61.81</v>
      </c>
      <c r="D242" s="94"/>
      <c r="E242" s="95">
        <v>11200</v>
      </c>
      <c r="F242" s="100">
        <f t="shared" si="9"/>
        <v>3039</v>
      </c>
      <c r="G242" s="96">
        <f t="shared" si="10"/>
        <v>2174</v>
      </c>
      <c r="H242" s="95">
        <v>60</v>
      </c>
    </row>
    <row r="243" spans="1:8" ht="12.75">
      <c r="A243" s="91">
        <v>259</v>
      </c>
      <c r="B243" s="102"/>
      <c r="C243" s="109">
        <f t="shared" si="11"/>
        <v>61.86</v>
      </c>
      <c r="D243" s="94"/>
      <c r="E243" s="95">
        <v>11200</v>
      </c>
      <c r="F243" s="100">
        <f t="shared" si="9"/>
        <v>3037</v>
      </c>
      <c r="G243" s="96">
        <f t="shared" si="10"/>
        <v>2173</v>
      </c>
      <c r="H243" s="95">
        <v>60</v>
      </c>
    </row>
    <row r="244" spans="1:8" ht="12.75">
      <c r="A244" s="91">
        <v>260</v>
      </c>
      <c r="B244" s="102"/>
      <c r="C244" s="109">
        <f t="shared" si="11"/>
        <v>61.91</v>
      </c>
      <c r="D244" s="94"/>
      <c r="E244" s="95">
        <v>11200</v>
      </c>
      <c r="F244" s="100">
        <f t="shared" si="9"/>
        <v>3034</v>
      </c>
      <c r="G244" s="96">
        <f t="shared" si="10"/>
        <v>2171</v>
      </c>
      <c r="H244" s="95">
        <v>60</v>
      </c>
    </row>
    <row r="245" spans="1:8" ht="12.75">
      <c r="A245" s="91">
        <v>261</v>
      </c>
      <c r="B245" s="102"/>
      <c r="C245" s="109">
        <f t="shared" si="11"/>
        <v>61.95</v>
      </c>
      <c r="D245" s="94"/>
      <c r="E245" s="95">
        <v>11200</v>
      </c>
      <c r="F245" s="100">
        <f t="shared" si="9"/>
        <v>3032</v>
      </c>
      <c r="G245" s="96">
        <f t="shared" si="10"/>
        <v>2169</v>
      </c>
      <c r="H245" s="95">
        <v>60</v>
      </c>
    </row>
    <row r="246" spans="1:8" ht="12.75">
      <c r="A246" s="91">
        <v>262</v>
      </c>
      <c r="B246" s="102"/>
      <c r="C246" s="109">
        <f t="shared" si="11"/>
        <v>62</v>
      </c>
      <c r="D246" s="94"/>
      <c r="E246" s="95">
        <v>11200</v>
      </c>
      <c r="F246" s="100">
        <f t="shared" si="9"/>
        <v>3030</v>
      </c>
      <c r="G246" s="96">
        <f t="shared" si="10"/>
        <v>2168</v>
      </c>
      <c r="H246" s="95">
        <v>60</v>
      </c>
    </row>
    <row r="247" spans="1:8" ht="12.75">
      <c r="A247" s="91">
        <v>263</v>
      </c>
      <c r="B247" s="102"/>
      <c r="C247" s="109">
        <f t="shared" si="11"/>
        <v>62.05</v>
      </c>
      <c r="D247" s="94"/>
      <c r="E247" s="95">
        <v>11200</v>
      </c>
      <c r="F247" s="100">
        <f t="shared" si="9"/>
        <v>3027</v>
      </c>
      <c r="G247" s="96">
        <f t="shared" si="10"/>
        <v>2166</v>
      </c>
      <c r="H247" s="95">
        <v>60</v>
      </c>
    </row>
    <row r="248" spans="1:8" ht="12.75">
      <c r="A248" s="91">
        <v>264</v>
      </c>
      <c r="B248" s="102"/>
      <c r="C248" s="109">
        <f t="shared" si="11"/>
        <v>62.09</v>
      </c>
      <c r="D248" s="94"/>
      <c r="E248" s="95">
        <v>11200</v>
      </c>
      <c r="F248" s="100">
        <f t="shared" si="9"/>
        <v>3026</v>
      </c>
      <c r="G248" s="96">
        <f t="shared" si="10"/>
        <v>2165</v>
      </c>
      <c r="H248" s="95">
        <v>60</v>
      </c>
    </row>
    <row r="249" spans="1:8" ht="12.75">
      <c r="A249" s="91">
        <v>265</v>
      </c>
      <c r="B249" s="102"/>
      <c r="C249" s="109">
        <f t="shared" si="11"/>
        <v>62.14</v>
      </c>
      <c r="D249" s="94"/>
      <c r="E249" s="95">
        <v>11200</v>
      </c>
      <c r="F249" s="100">
        <f t="shared" si="9"/>
        <v>3023</v>
      </c>
      <c r="G249" s="96">
        <f t="shared" si="10"/>
        <v>2163</v>
      </c>
      <c r="H249" s="95">
        <v>60</v>
      </c>
    </row>
    <row r="250" spans="1:8" ht="12.75">
      <c r="A250" s="91">
        <v>266</v>
      </c>
      <c r="B250" s="102"/>
      <c r="C250" s="109">
        <f t="shared" si="11"/>
        <v>62.18</v>
      </c>
      <c r="D250" s="94"/>
      <c r="E250" s="95">
        <v>11200</v>
      </c>
      <c r="F250" s="100">
        <f t="shared" si="9"/>
        <v>3021</v>
      </c>
      <c r="G250" s="96">
        <f t="shared" si="10"/>
        <v>2161</v>
      </c>
      <c r="H250" s="95">
        <v>60</v>
      </c>
    </row>
    <row r="251" spans="1:8" ht="12.75">
      <c r="A251" s="91">
        <v>267</v>
      </c>
      <c r="B251" s="102"/>
      <c r="C251" s="109">
        <f t="shared" si="11"/>
        <v>62.23</v>
      </c>
      <c r="D251" s="94"/>
      <c r="E251" s="95">
        <v>11200</v>
      </c>
      <c r="F251" s="100">
        <f t="shared" si="9"/>
        <v>3019</v>
      </c>
      <c r="G251" s="96">
        <f t="shared" si="10"/>
        <v>2160</v>
      </c>
      <c r="H251" s="95">
        <v>60</v>
      </c>
    </row>
    <row r="252" spans="1:8" ht="12.75">
      <c r="A252" s="91">
        <v>268</v>
      </c>
      <c r="B252" s="102"/>
      <c r="C252" s="109">
        <f t="shared" si="11"/>
        <v>62.28</v>
      </c>
      <c r="D252" s="94"/>
      <c r="E252" s="95">
        <v>11200</v>
      </c>
      <c r="F252" s="100">
        <f t="shared" si="9"/>
        <v>3016</v>
      </c>
      <c r="G252" s="96">
        <f t="shared" si="10"/>
        <v>2158</v>
      </c>
      <c r="H252" s="95">
        <v>60</v>
      </c>
    </row>
    <row r="253" spans="1:8" ht="12.75">
      <c r="A253" s="91">
        <v>269</v>
      </c>
      <c r="B253" s="102"/>
      <c r="C253" s="109">
        <f t="shared" si="11"/>
        <v>62.32</v>
      </c>
      <c r="D253" s="94"/>
      <c r="E253" s="95">
        <v>11200</v>
      </c>
      <c r="F253" s="100">
        <f t="shared" si="9"/>
        <v>3015</v>
      </c>
      <c r="G253" s="96">
        <f t="shared" si="10"/>
        <v>2157</v>
      </c>
      <c r="H253" s="95">
        <v>60</v>
      </c>
    </row>
    <row r="254" spans="1:8" ht="12.75">
      <c r="A254" s="91">
        <v>270</v>
      </c>
      <c r="B254" s="102"/>
      <c r="C254" s="109">
        <f t="shared" si="11"/>
        <v>62.37</v>
      </c>
      <c r="D254" s="94"/>
      <c r="E254" s="95">
        <v>11200</v>
      </c>
      <c r="F254" s="100">
        <f t="shared" si="9"/>
        <v>3012</v>
      </c>
      <c r="G254" s="96">
        <f t="shared" si="10"/>
        <v>2155</v>
      </c>
      <c r="H254" s="95">
        <v>60</v>
      </c>
    </row>
    <row r="255" spans="1:8" ht="12.75">
      <c r="A255" s="91">
        <v>271</v>
      </c>
      <c r="B255" s="102"/>
      <c r="C255" s="109">
        <f t="shared" si="11"/>
        <v>62.41</v>
      </c>
      <c r="D255" s="94"/>
      <c r="E255" s="95">
        <v>11200</v>
      </c>
      <c r="F255" s="100">
        <f t="shared" si="9"/>
        <v>3010</v>
      </c>
      <c r="G255" s="96">
        <f t="shared" si="10"/>
        <v>2154</v>
      </c>
      <c r="H255" s="95">
        <v>60</v>
      </c>
    </row>
    <row r="256" spans="1:8" ht="12.75">
      <c r="A256" s="91">
        <v>272</v>
      </c>
      <c r="B256" s="102"/>
      <c r="C256" s="109">
        <f t="shared" si="11"/>
        <v>62.46</v>
      </c>
      <c r="D256" s="94"/>
      <c r="E256" s="95">
        <v>11200</v>
      </c>
      <c r="F256" s="100">
        <f t="shared" si="9"/>
        <v>3008</v>
      </c>
      <c r="G256" s="96">
        <f t="shared" si="10"/>
        <v>2152</v>
      </c>
      <c r="H256" s="95">
        <v>60</v>
      </c>
    </row>
    <row r="257" spans="1:8" ht="12.75">
      <c r="A257" s="91">
        <v>273</v>
      </c>
      <c r="B257" s="102"/>
      <c r="C257" s="109">
        <f t="shared" si="11"/>
        <v>62.5</v>
      </c>
      <c r="D257" s="94"/>
      <c r="E257" s="95">
        <v>11200</v>
      </c>
      <c r="F257" s="100">
        <f t="shared" si="9"/>
        <v>3006</v>
      </c>
      <c r="G257" s="96">
        <f t="shared" si="10"/>
        <v>2150</v>
      </c>
      <c r="H257" s="95">
        <v>60</v>
      </c>
    </row>
    <row r="258" spans="1:8" ht="12.75">
      <c r="A258" s="91">
        <v>274</v>
      </c>
      <c r="B258" s="102"/>
      <c r="C258" s="109">
        <f t="shared" si="11"/>
        <v>62.55</v>
      </c>
      <c r="D258" s="94"/>
      <c r="E258" s="95">
        <v>11200</v>
      </c>
      <c r="F258" s="100">
        <f t="shared" si="9"/>
        <v>3004</v>
      </c>
      <c r="G258" s="96">
        <f t="shared" si="10"/>
        <v>2149</v>
      </c>
      <c r="H258" s="95">
        <v>60</v>
      </c>
    </row>
    <row r="259" spans="1:8" ht="12.75">
      <c r="A259" s="91">
        <v>275</v>
      </c>
      <c r="B259" s="102"/>
      <c r="C259" s="109">
        <f t="shared" si="11"/>
        <v>62.59</v>
      </c>
      <c r="D259" s="94"/>
      <c r="E259" s="95">
        <v>11200</v>
      </c>
      <c r="F259" s="100">
        <f t="shared" si="9"/>
        <v>3002</v>
      </c>
      <c r="G259" s="96">
        <f t="shared" si="10"/>
        <v>2147</v>
      </c>
      <c r="H259" s="95">
        <v>60</v>
      </c>
    </row>
    <row r="260" spans="1:8" ht="12.75">
      <c r="A260" s="91">
        <v>276</v>
      </c>
      <c r="B260" s="102"/>
      <c r="C260" s="109">
        <f t="shared" si="11"/>
        <v>62.64</v>
      </c>
      <c r="D260" s="94"/>
      <c r="E260" s="95">
        <v>11200</v>
      </c>
      <c r="F260" s="100">
        <f t="shared" si="9"/>
        <v>2999</v>
      </c>
      <c r="G260" s="96">
        <f t="shared" si="10"/>
        <v>2146</v>
      </c>
      <c r="H260" s="95">
        <v>60</v>
      </c>
    </row>
    <row r="261" spans="1:8" ht="12.75">
      <c r="A261" s="91">
        <v>277</v>
      </c>
      <c r="B261" s="102"/>
      <c r="C261" s="109">
        <f t="shared" si="11"/>
        <v>62.68</v>
      </c>
      <c r="D261" s="94"/>
      <c r="E261" s="95">
        <v>11200</v>
      </c>
      <c r="F261" s="100">
        <f t="shared" si="9"/>
        <v>2998</v>
      </c>
      <c r="G261" s="96">
        <f t="shared" si="10"/>
        <v>2144</v>
      </c>
      <c r="H261" s="95">
        <v>60</v>
      </c>
    </row>
    <row r="262" spans="1:8" ht="12.75">
      <c r="A262" s="91">
        <v>278</v>
      </c>
      <c r="B262" s="102"/>
      <c r="C262" s="109">
        <f t="shared" si="11"/>
        <v>62.73</v>
      </c>
      <c r="D262" s="94"/>
      <c r="E262" s="95">
        <v>11200</v>
      </c>
      <c r="F262" s="100">
        <f t="shared" si="9"/>
        <v>2995</v>
      </c>
      <c r="G262" s="96">
        <f t="shared" si="10"/>
        <v>2143</v>
      </c>
      <c r="H262" s="95">
        <v>60</v>
      </c>
    </row>
    <row r="263" spans="1:8" ht="12.75">
      <c r="A263" s="91">
        <v>279</v>
      </c>
      <c r="B263" s="102"/>
      <c r="C263" s="109">
        <f t="shared" si="11"/>
        <v>62.77</v>
      </c>
      <c r="D263" s="94"/>
      <c r="E263" s="95">
        <v>11200</v>
      </c>
      <c r="F263" s="100">
        <f t="shared" si="9"/>
        <v>2993</v>
      </c>
      <c r="G263" s="96">
        <f t="shared" si="10"/>
        <v>2141</v>
      </c>
      <c r="H263" s="95">
        <v>60</v>
      </c>
    </row>
    <row r="264" spans="1:8" ht="12.75">
      <c r="A264" s="91">
        <v>280</v>
      </c>
      <c r="B264" s="102"/>
      <c r="C264" s="109">
        <f t="shared" si="11"/>
        <v>62.81</v>
      </c>
      <c r="D264" s="94"/>
      <c r="E264" s="95">
        <v>11200</v>
      </c>
      <c r="F264" s="100">
        <f t="shared" si="9"/>
        <v>2992</v>
      </c>
      <c r="G264" s="96">
        <f t="shared" si="10"/>
        <v>2140</v>
      </c>
      <c r="H264" s="95">
        <v>60</v>
      </c>
    </row>
    <row r="265" spans="1:8" ht="12.75">
      <c r="A265" s="91">
        <v>281</v>
      </c>
      <c r="B265" s="102"/>
      <c r="C265" s="109">
        <f t="shared" si="11"/>
        <v>62.86</v>
      </c>
      <c r="D265" s="94"/>
      <c r="E265" s="95">
        <v>11200</v>
      </c>
      <c r="F265" s="100">
        <f t="shared" si="9"/>
        <v>2989</v>
      </c>
      <c r="G265" s="96">
        <f t="shared" si="10"/>
        <v>2138</v>
      </c>
      <c r="H265" s="95">
        <v>60</v>
      </c>
    </row>
    <row r="266" spans="1:8" ht="12.75">
      <c r="A266" s="91">
        <v>282</v>
      </c>
      <c r="B266" s="102"/>
      <c r="C266" s="109">
        <f t="shared" si="11"/>
        <v>62.9</v>
      </c>
      <c r="D266" s="94"/>
      <c r="E266" s="95">
        <v>11200</v>
      </c>
      <c r="F266" s="100">
        <f t="shared" si="9"/>
        <v>2987</v>
      </c>
      <c r="G266" s="96">
        <f t="shared" si="10"/>
        <v>2137</v>
      </c>
      <c r="H266" s="95">
        <v>60</v>
      </c>
    </row>
    <row r="267" spans="1:8" ht="12.75">
      <c r="A267" s="91">
        <v>283</v>
      </c>
      <c r="B267" s="102"/>
      <c r="C267" s="109">
        <f t="shared" si="11"/>
        <v>62.94</v>
      </c>
      <c r="D267" s="94"/>
      <c r="E267" s="95">
        <v>11200</v>
      </c>
      <c r="F267" s="100">
        <f t="shared" si="9"/>
        <v>2985</v>
      </c>
      <c r="G267" s="96">
        <f t="shared" si="10"/>
        <v>2135</v>
      </c>
      <c r="H267" s="95">
        <v>60</v>
      </c>
    </row>
    <row r="268" spans="1:8" ht="12.75">
      <c r="A268" s="91">
        <v>284</v>
      </c>
      <c r="B268" s="102"/>
      <c r="C268" s="109">
        <f t="shared" si="11"/>
        <v>62.99</v>
      </c>
      <c r="D268" s="94"/>
      <c r="E268" s="95">
        <v>11200</v>
      </c>
      <c r="F268" s="100">
        <f t="shared" si="9"/>
        <v>2983</v>
      </c>
      <c r="G268" s="96">
        <f t="shared" si="10"/>
        <v>2134</v>
      </c>
      <c r="H268" s="95">
        <v>60</v>
      </c>
    </row>
    <row r="269" spans="1:8" ht="12.75">
      <c r="A269" s="91">
        <v>285</v>
      </c>
      <c r="B269" s="102"/>
      <c r="C269" s="109">
        <f t="shared" si="11"/>
        <v>63.03</v>
      </c>
      <c r="D269" s="94"/>
      <c r="E269" s="95">
        <v>11200</v>
      </c>
      <c r="F269" s="100">
        <f aca="true" t="shared" si="12" ref="F269:F332">ROUND(12*1.37*(1/C269*E269)+H269,0)</f>
        <v>2981</v>
      </c>
      <c r="G269" s="96">
        <f aca="true" t="shared" si="13" ref="G269:G332">ROUND(12*(1/C269*E269),0)</f>
        <v>2132</v>
      </c>
      <c r="H269" s="95">
        <v>60</v>
      </c>
    </row>
    <row r="270" spans="1:8" ht="12.75">
      <c r="A270" s="91">
        <v>286</v>
      </c>
      <c r="B270" s="102"/>
      <c r="C270" s="109">
        <f aca="true" t="shared" si="14" ref="C270:C333">ROUND(10.899*LN(A270)+A270/200,2)</f>
        <v>63.07</v>
      </c>
      <c r="D270" s="94"/>
      <c r="E270" s="95">
        <v>11200</v>
      </c>
      <c r="F270" s="100">
        <f t="shared" si="12"/>
        <v>2979</v>
      </c>
      <c r="G270" s="96">
        <f t="shared" si="13"/>
        <v>2131</v>
      </c>
      <c r="H270" s="95">
        <v>60</v>
      </c>
    </row>
    <row r="271" spans="1:8" ht="12.75">
      <c r="A271" s="91">
        <v>287</v>
      </c>
      <c r="B271" s="102"/>
      <c r="C271" s="109">
        <f t="shared" si="14"/>
        <v>63.12</v>
      </c>
      <c r="D271" s="94"/>
      <c r="E271" s="95">
        <v>11200</v>
      </c>
      <c r="F271" s="100">
        <f t="shared" si="12"/>
        <v>2977</v>
      </c>
      <c r="G271" s="96">
        <f t="shared" si="13"/>
        <v>2129</v>
      </c>
      <c r="H271" s="95">
        <v>60</v>
      </c>
    </row>
    <row r="272" spans="1:8" ht="12.75">
      <c r="A272" s="91">
        <v>288</v>
      </c>
      <c r="B272" s="102"/>
      <c r="C272" s="109">
        <f t="shared" si="14"/>
        <v>63.16</v>
      </c>
      <c r="D272" s="94"/>
      <c r="E272" s="95">
        <v>11200</v>
      </c>
      <c r="F272" s="100">
        <f t="shared" si="12"/>
        <v>2975</v>
      </c>
      <c r="G272" s="96">
        <f t="shared" si="13"/>
        <v>2128</v>
      </c>
      <c r="H272" s="95">
        <v>60</v>
      </c>
    </row>
    <row r="273" spans="1:8" ht="12.75">
      <c r="A273" s="91">
        <v>289</v>
      </c>
      <c r="B273" s="102"/>
      <c r="C273" s="109">
        <f t="shared" si="14"/>
        <v>63.2</v>
      </c>
      <c r="D273" s="94"/>
      <c r="E273" s="95">
        <v>11200</v>
      </c>
      <c r="F273" s="100">
        <f t="shared" si="12"/>
        <v>2973</v>
      </c>
      <c r="G273" s="96">
        <f t="shared" si="13"/>
        <v>2127</v>
      </c>
      <c r="H273" s="95">
        <v>60</v>
      </c>
    </row>
    <row r="274" spans="1:8" ht="12.75">
      <c r="A274" s="91">
        <v>290</v>
      </c>
      <c r="B274" s="102"/>
      <c r="C274" s="109">
        <f t="shared" si="14"/>
        <v>63.25</v>
      </c>
      <c r="D274" s="94"/>
      <c r="E274" s="95">
        <v>11200</v>
      </c>
      <c r="F274" s="100">
        <f t="shared" si="12"/>
        <v>2971</v>
      </c>
      <c r="G274" s="96">
        <f t="shared" si="13"/>
        <v>2125</v>
      </c>
      <c r="H274" s="95">
        <v>60</v>
      </c>
    </row>
    <row r="275" spans="1:8" ht="12.75">
      <c r="A275" s="91">
        <v>291</v>
      </c>
      <c r="B275" s="102"/>
      <c r="C275" s="109">
        <f t="shared" si="14"/>
        <v>63.29</v>
      </c>
      <c r="D275" s="94"/>
      <c r="E275" s="95">
        <v>11200</v>
      </c>
      <c r="F275" s="100">
        <f t="shared" si="12"/>
        <v>2969</v>
      </c>
      <c r="G275" s="96">
        <f t="shared" si="13"/>
        <v>2124</v>
      </c>
      <c r="H275" s="95">
        <v>60</v>
      </c>
    </row>
    <row r="276" spans="1:8" ht="12.75">
      <c r="A276" s="91">
        <v>292</v>
      </c>
      <c r="B276" s="102"/>
      <c r="C276" s="109">
        <f t="shared" si="14"/>
        <v>63.33</v>
      </c>
      <c r="D276" s="94"/>
      <c r="E276" s="95">
        <v>11200</v>
      </c>
      <c r="F276" s="100">
        <f t="shared" si="12"/>
        <v>2967</v>
      </c>
      <c r="G276" s="96">
        <f t="shared" si="13"/>
        <v>2122</v>
      </c>
      <c r="H276" s="95">
        <v>60</v>
      </c>
    </row>
    <row r="277" spans="1:8" ht="12.75">
      <c r="A277" s="91">
        <v>293</v>
      </c>
      <c r="B277" s="102"/>
      <c r="C277" s="109">
        <f t="shared" si="14"/>
        <v>63.37</v>
      </c>
      <c r="D277" s="94"/>
      <c r="E277" s="95">
        <v>11200</v>
      </c>
      <c r="F277" s="100">
        <f t="shared" si="12"/>
        <v>2966</v>
      </c>
      <c r="G277" s="96">
        <f t="shared" si="13"/>
        <v>2121</v>
      </c>
      <c r="H277" s="95">
        <v>60</v>
      </c>
    </row>
    <row r="278" spans="1:8" ht="12.75">
      <c r="A278" s="91">
        <v>294</v>
      </c>
      <c r="B278" s="102"/>
      <c r="C278" s="109">
        <f t="shared" si="14"/>
        <v>63.42</v>
      </c>
      <c r="D278" s="94"/>
      <c r="E278" s="95">
        <v>11200</v>
      </c>
      <c r="F278" s="100">
        <f t="shared" si="12"/>
        <v>2963</v>
      </c>
      <c r="G278" s="96">
        <f t="shared" si="13"/>
        <v>2119</v>
      </c>
      <c r="H278" s="95">
        <v>60</v>
      </c>
    </row>
    <row r="279" spans="1:8" ht="12.75">
      <c r="A279" s="91">
        <v>295</v>
      </c>
      <c r="B279" s="102"/>
      <c r="C279" s="109">
        <f t="shared" si="14"/>
        <v>63.46</v>
      </c>
      <c r="D279" s="94"/>
      <c r="E279" s="95">
        <v>11200</v>
      </c>
      <c r="F279" s="100">
        <f t="shared" si="12"/>
        <v>2961</v>
      </c>
      <c r="G279" s="96">
        <f t="shared" si="13"/>
        <v>2118</v>
      </c>
      <c r="H279" s="95">
        <v>60</v>
      </c>
    </row>
    <row r="280" spans="1:8" ht="12.75">
      <c r="A280" s="91">
        <v>296</v>
      </c>
      <c r="B280" s="102"/>
      <c r="C280" s="109">
        <f t="shared" si="14"/>
        <v>63.5</v>
      </c>
      <c r="D280" s="94"/>
      <c r="E280" s="95">
        <v>11200</v>
      </c>
      <c r="F280" s="100">
        <f t="shared" si="12"/>
        <v>2960</v>
      </c>
      <c r="G280" s="96">
        <f t="shared" si="13"/>
        <v>2117</v>
      </c>
      <c r="H280" s="95">
        <v>60</v>
      </c>
    </row>
    <row r="281" spans="1:8" ht="12.75">
      <c r="A281" s="91">
        <v>297</v>
      </c>
      <c r="B281" s="102"/>
      <c r="C281" s="109">
        <f t="shared" si="14"/>
        <v>63.54</v>
      </c>
      <c r="D281" s="94"/>
      <c r="E281" s="95">
        <v>11200</v>
      </c>
      <c r="F281" s="100">
        <f t="shared" si="12"/>
        <v>2958</v>
      </c>
      <c r="G281" s="96">
        <f t="shared" si="13"/>
        <v>2115</v>
      </c>
      <c r="H281" s="95">
        <v>60</v>
      </c>
    </row>
    <row r="282" spans="1:8" ht="12.75">
      <c r="A282" s="91">
        <v>298</v>
      </c>
      <c r="B282" s="102"/>
      <c r="C282" s="109">
        <f t="shared" si="14"/>
        <v>63.58</v>
      </c>
      <c r="D282" s="94"/>
      <c r="E282" s="95">
        <v>11200</v>
      </c>
      <c r="F282" s="100">
        <f t="shared" si="12"/>
        <v>2956</v>
      </c>
      <c r="G282" s="96">
        <f t="shared" si="13"/>
        <v>2114</v>
      </c>
      <c r="H282" s="95">
        <v>60</v>
      </c>
    </row>
    <row r="283" spans="1:8" ht="12.75">
      <c r="A283" s="91">
        <v>299</v>
      </c>
      <c r="B283" s="102"/>
      <c r="C283" s="109">
        <f t="shared" si="14"/>
        <v>63.62</v>
      </c>
      <c r="D283" s="94"/>
      <c r="E283" s="95">
        <v>11200</v>
      </c>
      <c r="F283" s="100">
        <f t="shared" si="12"/>
        <v>2954</v>
      </c>
      <c r="G283" s="96">
        <f t="shared" si="13"/>
        <v>2113</v>
      </c>
      <c r="H283" s="95">
        <v>60</v>
      </c>
    </row>
    <row r="284" spans="1:8" ht="12.75">
      <c r="A284" s="91">
        <v>300</v>
      </c>
      <c r="B284" s="102"/>
      <c r="C284" s="109">
        <f t="shared" si="14"/>
        <v>63.67</v>
      </c>
      <c r="D284" s="94"/>
      <c r="E284" s="95">
        <v>11200</v>
      </c>
      <c r="F284" s="100">
        <f t="shared" si="12"/>
        <v>2952</v>
      </c>
      <c r="G284" s="96">
        <f t="shared" si="13"/>
        <v>2111</v>
      </c>
      <c r="H284" s="95">
        <v>60</v>
      </c>
    </row>
    <row r="285" spans="1:8" ht="12.75">
      <c r="A285" s="91">
        <v>301</v>
      </c>
      <c r="B285" s="102"/>
      <c r="C285" s="109">
        <f t="shared" si="14"/>
        <v>63.71</v>
      </c>
      <c r="D285" s="94"/>
      <c r="E285" s="95">
        <v>11200</v>
      </c>
      <c r="F285" s="100">
        <f t="shared" si="12"/>
        <v>2950</v>
      </c>
      <c r="G285" s="96">
        <f t="shared" si="13"/>
        <v>2110</v>
      </c>
      <c r="H285" s="95">
        <v>60</v>
      </c>
    </row>
    <row r="286" spans="1:8" ht="12.75">
      <c r="A286" s="91">
        <v>302</v>
      </c>
      <c r="B286" s="102"/>
      <c r="C286" s="109">
        <f t="shared" si="14"/>
        <v>63.75</v>
      </c>
      <c r="D286" s="94"/>
      <c r="E286" s="95">
        <v>11200</v>
      </c>
      <c r="F286" s="100">
        <f t="shared" si="12"/>
        <v>2948</v>
      </c>
      <c r="G286" s="96">
        <f t="shared" si="13"/>
        <v>2108</v>
      </c>
      <c r="H286" s="95">
        <v>60</v>
      </c>
    </row>
    <row r="287" spans="1:8" ht="12.75">
      <c r="A287" s="91">
        <v>303</v>
      </c>
      <c r="B287" s="102"/>
      <c r="C287" s="109">
        <f t="shared" si="14"/>
        <v>63.79</v>
      </c>
      <c r="D287" s="94"/>
      <c r="E287" s="95">
        <v>11200</v>
      </c>
      <c r="F287" s="100">
        <f t="shared" si="12"/>
        <v>2946</v>
      </c>
      <c r="G287" s="96">
        <f t="shared" si="13"/>
        <v>2107</v>
      </c>
      <c r="H287" s="95">
        <v>60</v>
      </c>
    </row>
    <row r="288" spans="1:8" ht="12.75">
      <c r="A288" s="91">
        <v>304</v>
      </c>
      <c r="B288" s="102"/>
      <c r="C288" s="109">
        <f t="shared" si="14"/>
        <v>63.83</v>
      </c>
      <c r="D288" s="94"/>
      <c r="E288" s="95">
        <v>11200</v>
      </c>
      <c r="F288" s="100">
        <f t="shared" si="12"/>
        <v>2945</v>
      </c>
      <c r="G288" s="96">
        <f t="shared" si="13"/>
        <v>2106</v>
      </c>
      <c r="H288" s="95">
        <v>60</v>
      </c>
    </row>
    <row r="289" spans="1:8" ht="12.75">
      <c r="A289" s="91">
        <v>305</v>
      </c>
      <c r="B289" s="102"/>
      <c r="C289" s="109">
        <f t="shared" si="14"/>
        <v>63.87</v>
      </c>
      <c r="D289" s="94"/>
      <c r="E289" s="95">
        <v>11200</v>
      </c>
      <c r="F289" s="100">
        <f t="shared" si="12"/>
        <v>2943</v>
      </c>
      <c r="G289" s="96">
        <f t="shared" si="13"/>
        <v>2104</v>
      </c>
      <c r="H289" s="95">
        <v>60</v>
      </c>
    </row>
    <row r="290" spans="1:8" ht="12.75">
      <c r="A290" s="91">
        <v>306</v>
      </c>
      <c r="B290" s="102"/>
      <c r="C290" s="109">
        <f t="shared" si="14"/>
        <v>63.91</v>
      </c>
      <c r="D290" s="94"/>
      <c r="E290" s="95">
        <v>11200</v>
      </c>
      <c r="F290" s="100">
        <f t="shared" si="12"/>
        <v>2941</v>
      </c>
      <c r="G290" s="96">
        <f t="shared" si="13"/>
        <v>2103</v>
      </c>
      <c r="H290" s="95">
        <v>60</v>
      </c>
    </row>
    <row r="291" spans="1:8" ht="12.75">
      <c r="A291" s="91">
        <v>307</v>
      </c>
      <c r="B291" s="102"/>
      <c r="C291" s="109">
        <f t="shared" si="14"/>
        <v>63.95</v>
      </c>
      <c r="D291" s="94"/>
      <c r="E291" s="95">
        <v>11200</v>
      </c>
      <c r="F291" s="100">
        <f t="shared" si="12"/>
        <v>2939</v>
      </c>
      <c r="G291" s="96">
        <f t="shared" si="13"/>
        <v>2102</v>
      </c>
      <c r="H291" s="95">
        <v>60</v>
      </c>
    </row>
    <row r="292" spans="1:8" ht="12.75">
      <c r="A292" s="91">
        <v>308</v>
      </c>
      <c r="B292" s="102"/>
      <c r="C292" s="109">
        <f t="shared" si="14"/>
        <v>63.99</v>
      </c>
      <c r="D292" s="94"/>
      <c r="E292" s="95">
        <v>11200</v>
      </c>
      <c r="F292" s="100">
        <f t="shared" si="12"/>
        <v>2937</v>
      </c>
      <c r="G292" s="96">
        <f t="shared" si="13"/>
        <v>2100</v>
      </c>
      <c r="H292" s="95">
        <v>60</v>
      </c>
    </row>
    <row r="293" spans="1:8" ht="12.75">
      <c r="A293" s="91">
        <v>309</v>
      </c>
      <c r="B293" s="102"/>
      <c r="C293" s="109">
        <f t="shared" si="14"/>
        <v>64.03</v>
      </c>
      <c r="D293" s="94"/>
      <c r="E293" s="95">
        <v>11200</v>
      </c>
      <c r="F293" s="100">
        <f t="shared" si="12"/>
        <v>2936</v>
      </c>
      <c r="G293" s="96">
        <f t="shared" si="13"/>
        <v>2099</v>
      </c>
      <c r="H293" s="95">
        <v>60</v>
      </c>
    </row>
    <row r="294" spans="1:8" ht="12.75">
      <c r="A294" s="91">
        <v>310</v>
      </c>
      <c r="B294" s="102"/>
      <c r="C294" s="109">
        <f t="shared" si="14"/>
        <v>64.07</v>
      </c>
      <c r="D294" s="94"/>
      <c r="E294" s="95">
        <v>11200</v>
      </c>
      <c r="F294" s="100">
        <f t="shared" si="12"/>
        <v>2934</v>
      </c>
      <c r="G294" s="96">
        <f t="shared" si="13"/>
        <v>2098</v>
      </c>
      <c r="H294" s="95">
        <v>60</v>
      </c>
    </row>
    <row r="295" spans="1:8" ht="12.75">
      <c r="A295" s="91">
        <v>311</v>
      </c>
      <c r="B295" s="102"/>
      <c r="C295" s="109">
        <f t="shared" si="14"/>
        <v>64.11</v>
      </c>
      <c r="D295" s="94"/>
      <c r="E295" s="95">
        <v>11200</v>
      </c>
      <c r="F295" s="100">
        <f t="shared" si="12"/>
        <v>2932</v>
      </c>
      <c r="G295" s="96">
        <f t="shared" si="13"/>
        <v>2096</v>
      </c>
      <c r="H295" s="95">
        <v>60</v>
      </c>
    </row>
    <row r="296" spans="1:8" ht="12.75">
      <c r="A296" s="91">
        <v>312</v>
      </c>
      <c r="B296" s="102"/>
      <c r="C296" s="109">
        <f t="shared" si="14"/>
        <v>64.15</v>
      </c>
      <c r="D296" s="94"/>
      <c r="E296" s="95">
        <v>11200</v>
      </c>
      <c r="F296" s="100">
        <f t="shared" si="12"/>
        <v>2930</v>
      </c>
      <c r="G296" s="96">
        <f t="shared" si="13"/>
        <v>2095</v>
      </c>
      <c r="H296" s="95">
        <v>60</v>
      </c>
    </row>
    <row r="297" spans="1:8" ht="12.75">
      <c r="A297" s="91">
        <v>313</v>
      </c>
      <c r="B297" s="102"/>
      <c r="C297" s="109">
        <f t="shared" si="14"/>
        <v>64.19</v>
      </c>
      <c r="D297" s="94"/>
      <c r="E297" s="95">
        <v>11200</v>
      </c>
      <c r="F297" s="100">
        <f t="shared" si="12"/>
        <v>2928</v>
      </c>
      <c r="G297" s="96">
        <f t="shared" si="13"/>
        <v>2094</v>
      </c>
      <c r="H297" s="95">
        <v>60</v>
      </c>
    </row>
    <row r="298" spans="1:8" ht="12.75">
      <c r="A298" s="91">
        <v>314</v>
      </c>
      <c r="B298" s="102"/>
      <c r="C298" s="109">
        <f t="shared" si="14"/>
        <v>64.23</v>
      </c>
      <c r="D298" s="94"/>
      <c r="E298" s="95">
        <v>11200</v>
      </c>
      <c r="F298" s="100">
        <f t="shared" si="12"/>
        <v>2927</v>
      </c>
      <c r="G298" s="96">
        <f t="shared" si="13"/>
        <v>2092</v>
      </c>
      <c r="H298" s="95">
        <v>60</v>
      </c>
    </row>
    <row r="299" spans="1:8" ht="12.75">
      <c r="A299" s="91">
        <v>315</v>
      </c>
      <c r="B299" s="102"/>
      <c r="C299" s="109">
        <f t="shared" si="14"/>
        <v>64.27</v>
      </c>
      <c r="D299" s="94"/>
      <c r="E299" s="95">
        <v>11200</v>
      </c>
      <c r="F299" s="100">
        <f t="shared" si="12"/>
        <v>2925</v>
      </c>
      <c r="G299" s="96">
        <f t="shared" si="13"/>
        <v>2091</v>
      </c>
      <c r="H299" s="95">
        <v>60</v>
      </c>
    </row>
    <row r="300" spans="1:8" ht="12.75">
      <c r="A300" s="91">
        <v>316</v>
      </c>
      <c r="B300" s="102"/>
      <c r="C300" s="109">
        <f t="shared" si="14"/>
        <v>64.31</v>
      </c>
      <c r="D300" s="94"/>
      <c r="E300" s="95">
        <v>11200</v>
      </c>
      <c r="F300" s="100">
        <f t="shared" si="12"/>
        <v>2923</v>
      </c>
      <c r="G300" s="96">
        <f t="shared" si="13"/>
        <v>2090</v>
      </c>
      <c r="H300" s="95">
        <v>60</v>
      </c>
    </row>
    <row r="301" spans="1:8" ht="12.75">
      <c r="A301" s="91">
        <v>317</v>
      </c>
      <c r="B301" s="102"/>
      <c r="C301" s="109">
        <f t="shared" si="14"/>
        <v>64.35</v>
      </c>
      <c r="D301" s="94"/>
      <c r="E301" s="95">
        <v>11200</v>
      </c>
      <c r="F301" s="100">
        <f t="shared" si="12"/>
        <v>2921</v>
      </c>
      <c r="G301" s="96">
        <f t="shared" si="13"/>
        <v>2089</v>
      </c>
      <c r="H301" s="95">
        <v>60</v>
      </c>
    </row>
    <row r="302" spans="1:8" ht="12.75">
      <c r="A302" s="91">
        <v>318</v>
      </c>
      <c r="B302" s="102"/>
      <c r="C302" s="109">
        <f t="shared" si="14"/>
        <v>64.39</v>
      </c>
      <c r="D302" s="94"/>
      <c r="E302" s="95">
        <v>11200</v>
      </c>
      <c r="F302" s="100">
        <f t="shared" si="12"/>
        <v>2920</v>
      </c>
      <c r="G302" s="96">
        <f t="shared" si="13"/>
        <v>2087</v>
      </c>
      <c r="H302" s="95">
        <v>60</v>
      </c>
    </row>
    <row r="303" spans="1:8" ht="12.75">
      <c r="A303" s="91">
        <v>319</v>
      </c>
      <c r="B303" s="102"/>
      <c r="C303" s="109">
        <f t="shared" si="14"/>
        <v>64.43</v>
      </c>
      <c r="D303" s="94"/>
      <c r="E303" s="95">
        <v>11200</v>
      </c>
      <c r="F303" s="100">
        <f t="shared" si="12"/>
        <v>2918</v>
      </c>
      <c r="G303" s="96">
        <f t="shared" si="13"/>
        <v>2086</v>
      </c>
      <c r="H303" s="95">
        <v>60</v>
      </c>
    </row>
    <row r="304" spans="1:8" ht="12.75">
      <c r="A304" s="91">
        <v>320</v>
      </c>
      <c r="B304" s="102"/>
      <c r="C304" s="109">
        <f t="shared" si="14"/>
        <v>64.47</v>
      </c>
      <c r="D304" s="94"/>
      <c r="E304" s="95">
        <v>11200</v>
      </c>
      <c r="F304" s="100">
        <f t="shared" si="12"/>
        <v>2916</v>
      </c>
      <c r="G304" s="96">
        <f t="shared" si="13"/>
        <v>2085</v>
      </c>
      <c r="H304" s="95">
        <v>60</v>
      </c>
    </row>
    <row r="305" spans="1:8" ht="12.75">
      <c r="A305" s="91">
        <v>321</v>
      </c>
      <c r="B305" s="102"/>
      <c r="C305" s="109">
        <f t="shared" si="14"/>
        <v>64.51</v>
      </c>
      <c r="D305" s="94"/>
      <c r="E305" s="95">
        <v>11200</v>
      </c>
      <c r="F305" s="100">
        <f t="shared" si="12"/>
        <v>2914</v>
      </c>
      <c r="G305" s="96">
        <f t="shared" si="13"/>
        <v>2083</v>
      </c>
      <c r="H305" s="95">
        <v>60</v>
      </c>
    </row>
    <row r="306" spans="1:8" ht="12.75">
      <c r="A306" s="91">
        <v>322</v>
      </c>
      <c r="B306" s="102"/>
      <c r="C306" s="109">
        <f t="shared" si="14"/>
        <v>64.55</v>
      </c>
      <c r="D306" s="94"/>
      <c r="E306" s="95">
        <v>11200</v>
      </c>
      <c r="F306" s="100">
        <f t="shared" si="12"/>
        <v>2912</v>
      </c>
      <c r="G306" s="96">
        <f t="shared" si="13"/>
        <v>2082</v>
      </c>
      <c r="H306" s="95">
        <v>60</v>
      </c>
    </row>
    <row r="307" spans="1:8" ht="12.75">
      <c r="A307" s="91">
        <v>323</v>
      </c>
      <c r="B307" s="102"/>
      <c r="C307" s="109">
        <f t="shared" si="14"/>
        <v>64.59</v>
      </c>
      <c r="D307" s="94"/>
      <c r="E307" s="95">
        <v>11200</v>
      </c>
      <c r="F307" s="100">
        <f t="shared" si="12"/>
        <v>2911</v>
      </c>
      <c r="G307" s="96">
        <f t="shared" si="13"/>
        <v>2081</v>
      </c>
      <c r="H307" s="95">
        <v>60</v>
      </c>
    </row>
    <row r="308" spans="1:8" ht="12.75">
      <c r="A308" s="91">
        <v>324</v>
      </c>
      <c r="B308" s="102"/>
      <c r="C308" s="109">
        <f t="shared" si="14"/>
        <v>64.62</v>
      </c>
      <c r="D308" s="94"/>
      <c r="E308" s="95">
        <v>11200</v>
      </c>
      <c r="F308" s="100">
        <f t="shared" si="12"/>
        <v>2909</v>
      </c>
      <c r="G308" s="96">
        <f t="shared" si="13"/>
        <v>2080</v>
      </c>
      <c r="H308" s="95">
        <v>60</v>
      </c>
    </row>
    <row r="309" spans="1:8" ht="12.75">
      <c r="A309" s="91">
        <v>325</v>
      </c>
      <c r="B309" s="102"/>
      <c r="C309" s="109">
        <f t="shared" si="14"/>
        <v>64.66</v>
      </c>
      <c r="D309" s="94"/>
      <c r="E309" s="95">
        <v>11200</v>
      </c>
      <c r="F309" s="100">
        <f t="shared" si="12"/>
        <v>2908</v>
      </c>
      <c r="G309" s="96">
        <f t="shared" si="13"/>
        <v>2079</v>
      </c>
      <c r="H309" s="95">
        <v>60</v>
      </c>
    </row>
    <row r="310" spans="1:8" ht="12.75">
      <c r="A310" s="91">
        <v>326</v>
      </c>
      <c r="B310" s="102"/>
      <c r="C310" s="109">
        <f t="shared" si="14"/>
        <v>64.7</v>
      </c>
      <c r="D310" s="94"/>
      <c r="E310" s="95">
        <v>11200</v>
      </c>
      <c r="F310" s="100">
        <f t="shared" si="12"/>
        <v>2906</v>
      </c>
      <c r="G310" s="96">
        <f t="shared" si="13"/>
        <v>2077</v>
      </c>
      <c r="H310" s="95">
        <v>60</v>
      </c>
    </row>
    <row r="311" spans="1:8" ht="12.75">
      <c r="A311" s="91">
        <v>327</v>
      </c>
      <c r="B311" s="102"/>
      <c r="C311" s="109">
        <f t="shared" si="14"/>
        <v>64.74</v>
      </c>
      <c r="D311" s="94"/>
      <c r="E311" s="95">
        <v>11200</v>
      </c>
      <c r="F311" s="100">
        <f t="shared" si="12"/>
        <v>2904</v>
      </c>
      <c r="G311" s="96">
        <f t="shared" si="13"/>
        <v>2076</v>
      </c>
      <c r="H311" s="95">
        <v>60</v>
      </c>
    </row>
    <row r="312" spans="1:8" ht="12.75">
      <c r="A312" s="91">
        <v>328</v>
      </c>
      <c r="B312" s="102"/>
      <c r="C312" s="109">
        <f t="shared" si="14"/>
        <v>64.78</v>
      </c>
      <c r="D312" s="94"/>
      <c r="E312" s="95">
        <v>11200</v>
      </c>
      <c r="F312" s="100">
        <f t="shared" si="12"/>
        <v>2902</v>
      </c>
      <c r="G312" s="96">
        <f t="shared" si="13"/>
        <v>2075</v>
      </c>
      <c r="H312" s="95">
        <v>60</v>
      </c>
    </row>
    <row r="313" spans="1:8" ht="12.75">
      <c r="A313" s="91">
        <v>329</v>
      </c>
      <c r="B313" s="102"/>
      <c r="C313" s="109">
        <f t="shared" si="14"/>
        <v>64.82</v>
      </c>
      <c r="D313" s="94"/>
      <c r="E313" s="95">
        <v>11200</v>
      </c>
      <c r="F313" s="100">
        <f t="shared" si="12"/>
        <v>2901</v>
      </c>
      <c r="G313" s="96">
        <f t="shared" si="13"/>
        <v>2073</v>
      </c>
      <c r="H313" s="95">
        <v>60</v>
      </c>
    </row>
    <row r="314" spans="1:8" ht="12.75">
      <c r="A314" s="91">
        <v>330</v>
      </c>
      <c r="B314" s="102"/>
      <c r="C314" s="109">
        <f t="shared" si="14"/>
        <v>64.85</v>
      </c>
      <c r="D314" s="94"/>
      <c r="E314" s="95">
        <v>11200</v>
      </c>
      <c r="F314" s="100">
        <f t="shared" si="12"/>
        <v>2899</v>
      </c>
      <c r="G314" s="96">
        <f t="shared" si="13"/>
        <v>2072</v>
      </c>
      <c r="H314" s="95">
        <v>60</v>
      </c>
    </row>
    <row r="315" spans="1:8" ht="12.75">
      <c r="A315" s="91">
        <v>331</v>
      </c>
      <c r="B315" s="102"/>
      <c r="C315" s="109">
        <f t="shared" si="14"/>
        <v>64.89</v>
      </c>
      <c r="D315" s="94"/>
      <c r="E315" s="95">
        <v>11200</v>
      </c>
      <c r="F315" s="100">
        <f t="shared" si="12"/>
        <v>2898</v>
      </c>
      <c r="G315" s="96">
        <f t="shared" si="13"/>
        <v>2071</v>
      </c>
      <c r="H315" s="95">
        <v>60</v>
      </c>
    </row>
    <row r="316" spans="1:8" ht="12.75">
      <c r="A316" s="91">
        <v>332</v>
      </c>
      <c r="B316" s="102"/>
      <c r="C316" s="109">
        <f t="shared" si="14"/>
        <v>64.93</v>
      </c>
      <c r="D316" s="94"/>
      <c r="E316" s="95">
        <v>11200</v>
      </c>
      <c r="F316" s="100">
        <f t="shared" si="12"/>
        <v>2896</v>
      </c>
      <c r="G316" s="96">
        <f t="shared" si="13"/>
        <v>2070</v>
      </c>
      <c r="H316" s="95">
        <v>60</v>
      </c>
    </row>
    <row r="317" spans="1:8" ht="12.75">
      <c r="A317" s="91">
        <v>333</v>
      </c>
      <c r="B317" s="102"/>
      <c r="C317" s="109">
        <f t="shared" si="14"/>
        <v>64.97</v>
      </c>
      <c r="D317" s="94"/>
      <c r="E317" s="95">
        <v>11200</v>
      </c>
      <c r="F317" s="100">
        <f t="shared" si="12"/>
        <v>2894</v>
      </c>
      <c r="G317" s="96">
        <f t="shared" si="13"/>
        <v>2069</v>
      </c>
      <c r="H317" s="95">
        <v>60</v>
      </c>
    </row>
    <row r="318" spans="1:8" ht="12.75">
      <c r="A318" s="91">
        <v>334</v>
      </c>
      <c r="B318" s="102"/>
      <c r="C318" s="109">
        <f t="shared" si="14"/>
        <v>65.01</v>
      </c>
      <c r="D318" s="94"/>
      <c r="E318" s="95">
        <v>11200</v>
      </c>
      <c r="F318" s="100">
        <f t="shared" si="12"/>
        <v>2892</v>
      </c>
      <c r="G318" s="96">
        <f t="shared" si="13"/>
        <v>2067</v>
      </c>
      <c r="H318" s="95">
        <v>60</v>
      </c>
    </row>
    <row r="319" spans="1:8" ht="12.75">
      <c r="A319" s="91">
        <v>335</v>
      </c>
      <c r="B319" s="102"/>
      <c r="C319" s="109">
        <f t="shared" si="14"/>
        <v>65.04</v>
      </c>
      <c r="D319" s="94"/>
      <c r="E319" s="95">
        <v>11200</v>
      </c>
      <c r="F319" s="100">
        <f t="shared" si="12"/>
        <v>2891</v>
      </c>
      <c r="G319" s="96">
        <f t="shared" si="13"/>
        <v>2066</v>
      </c>
      <c r="H319" s="95">
        <v>60</v>
      </c>
    </row>
    <row r="320" spans="1:8" ht="12.75">
      <c r="A320" s="91">
        <v>336</v>
      </c>
      <c r="B320" s="102"/>
      <c r="C320" s="109">
        <f t="shared" si="14"/>
        <v>65.08</v>
      </c>
      <c r="D320" s="94"/>
      <c r="E320" s="95">
        <v>11200</v>
      </c>
      <c r="F320" s="100">
        <f t="shared" si="12"/>
        <v>2889</v>
      </c>
      <c r="G320" s="96">
        <f t="shared" si="13"/>
        <v>2065</v>
      </c>
      <c r="H320" s="95">
        <v>60</v>
      </c>
    </row>
    <row r="321" spans="1:8" ht="12.75">
      <c r="A321" s="91">
        <v>337</v>
      </c>
      <c r="B321" s="102"/>
      <c r="C321" s="109">
        <f t="shared" si="14"/>
        <v>65.12</v>
      </c>
      <c r="D321" s="94"/>
      <c r="E321" s="95">
        <v>11200</v>
      </c>
      <c r="F321" s="100">
        <f t="shared" si="12"/>
        <v>2888</v>
      </c>
      <c r="G321" s="96">
        <f t="shared" si="13"/>
        <v>2064</v>
      </c>
      <c r="H321" s="95">
        <v>60</v>
      </c>
    </row>
    <row r="322" spans="1:8" ht="12.75">
      <c r="A322" s="91">
        <v>338</v>
      </c>
      <c r="B322" s="102"/>
      <c r="C322" s="109">
        <f t="shared" si="14"/>
        <v>65.16</v>
      </c>
      <c r="D322" s="94"/>
      <c r="E322" s="95">
        <v>11200</v>
      </c>
      <c r="F322" s="100">
        <f t="shared" si="12"/>
        <v>2886</v>
      </c>
      <c r="G322" s="96">
        <f t="shared" si="13"/>
        <v>2063</v>
      </c>
      <c r="H322" s="95">
        <v>60</v>
      </c>
    </row>
    <row r="323" spans="1:8" ht="12.75">
      <c r="A323" s="91">
        <v>339</v>
      </c>
      <c r="B323" s="102"/>
      <c r="C323" s="109">
        <f t="shared" si="14"/>
        <v>65.19</v>
      </c>
      <c r="D323" s="94"/>
      <c r="E323" s="95">
        <v>11200</v>
      </c>
      <c r="F323" s="100">
        <f t="shared" si="12"/>
        <v>2884</v>
      </c>
      <c r="G323" s="96">
        <f t="shared" si="13"/>
        <v>2062</v>
      </c>
      <c r="H323" s="95">
        <v>60</v>
      </c>
    </row>
    <row r="324" spans="1:8" ht="12.75">
      <c r="A324" s="91">
        <v>340</v>
      </c>
      <c r="B324" s="102"/>
      <c r="C324" s="109">
        <f t="shared" si="14"/>
        <v>65.23</v>
      </c>
      <c r="D324" s="94"/>
      <c r="E324" s="95">
        <v>11200</v>
      </c>
      <c r="F324" s="100">
        <f t="shared" si="12"/>
        <v>2883</v>
      </c>
      <c r="G324" s="96">
        <f t="shared" si="13"/>
        <v>2060</v>
      </c>
      <c r="H324" s="95">
        <v>60</v>
      </c>
    </row>
    <row r="325" spans="1:8" ht="12.75">
      <c r="A325" s="91">
        <v>341</v>
      </c>
      <c r="B325" s="102"/>
      <c r="C325" s="109">
        <f t="shared" si="14"/>
        <v>65.27</v>
      </c>
      <c r="D325" s="94"/>
      <c r="E325" s="95">
        <v>11200</v>
      </c>
      <c r="F325" s="100">
        <f t="shared" si="12"/>
        <v>2881</v>
      </c>
      <c r="G325" s="96">
        <f t="shared" si="13"/>
        <v>2059</v>
      </c>
      <c r="H325" s="95">
        <v>60</v>
      </c>
    </row>
    <row r="326" spans="1:8" ht="12.75">
      <c r="A326" s="91">
        <v>342</v>
      </c>
      <c r="B326" s="102"/>
      <c r="C326" s="109">
        <f t="shared" si="14"/>
        <v>65.3</v>
      </c>
      <c r="D326" s="94"/>
      <c r="E326" s="95">
        <v>11200</v>
      </c>
      <c r="F326" s="100">
        <f t="shared" si="12"/>
        <v>2880</v>
      </c>
      <c r="G326" s="96">
        <f t="shared" si="13"/>
        <v>2058</v>
      </c>
      <c r="H326" s="95">
        <v>60</v>
      </c>
    </row>
    <row r="327" spans="1:8" ht="12.75">
      <c r="A327" s="91">
        <v>343</v>
      </c>
      <c r="B327" s="102"/>
      <c r="C327" s="109">
        <f t="shared" si="14"/>
        <v>65.34</v>
      </c>
      <c r="D327" s="94"/>
      <c r="E327" s="95">
        <v>11200</v>
      </c>
      <c r="F327" s="100">
        <f t="shared" si="12"/>
        <v>2878</v>
      </c>
      <c r="G327" s="96">
        <f t="shared" si="13"/>
        <v>2057</v>
      </c>
      <c r="H327" s="95">
        <v>60</v>
      </c>
    </row>
    <row r="328" spans="1:8" ht="12.75">
      <c r="A328" s="91">
        <v>344</v>
      </c>
      <c r="B328" s="102"/>
      <c r="C328" s="109">
        <f t="shared" si="14"/>
        <v>65.38</v>
      </c>
      <c r="D328" s="94"/>
      <c r="E328" s="95">
        <v>11200</v>
      </c>
      <c r="F328" s="100">
        <f t="shared" si="12"/>
        <v>2876</v>
      </c>
      <c r="G328" s="96">
        <f t="shared" si="13"/>
        <v>2056</v>
      </c>
      <c r="H328" s="95">
        <v>60</v>
      </c>
    </row>
    <row r="329" spans="1:8" ht="12.75">
      <c r="A329" s="91">
        <v>345</v>
      </c>
      <c r="B329" s="102"/>
      <c r="C329" s="109">
        <f t="shared" si="14"/>
        <v>65.41</v>
      </c>
      <c r="D329" s="94"/>
      <c r="E329" s="95">
        <v>11200</v>
      </c>
      <c r="F329" s="100">
        <f t="shared" si="12"/>
        <v>2875</v>
      </c>
      <c r="G329" s="96">
        <f t="shared" si="13"/>
        <v>2055</v>
      </c>
      <c r="H329" s="95">
        <v>60</v>
      </c>
    </row>
    <row r="330" spans="1:8" ht="12.75">
      <c r="A330" s="91">
        <v>346</v>
      </c>
      <c r="B330" s="102"/>
      <c r="C330" s="109">
        <f t="shared" si="14"/>
        <v>65.45</v>
      </c>
      <c r="D330" s="94"/>
      <c r="E330" s="95">
        <v>11200</v>
      </c>
      <c r="F330" s="100">
        <f t="shared" si="12"/>
        <v>2873</v>
      </c>
      <c r="G330" s="96">
        <f t="shared" si="13"/>
        <v>2053</v>
      </c>
      <c r="H330" s="95">
        <v>60</v>
      </c>
    </row>
    <row r="331" spans="1:8" ht="12.75">
      <c r="A331" s="91">
        <v>347</v>
      </c>
      <c r="B331" s="102"/>
      <c r="C331" s="109">
        <f t="shared" si="14"/>
        <v>65.49</v>
      </c>
      <c r="D331" s="94"/>
      <c r="E331" s="95">
        <v>11200</v>
      </c>
      <c r="F331" s="100">
        <f t="shared" si="12"/>
        <v>2872</v>
      </c>
      <c r="G331" s="96">
        <f t="shared" si="13"/>
        <v>2052</v>
      </c>
      <c r="H331" s="95">
        <v>60</v>
      </c>
    </row>
    <row r="332" spans="1:8" ht="12.75">
      <c r="A332" s="91">
        <v>348</v>
      </c>
      <c r="B332" s="102"/>
      <c r="C332" s="109">
        <f t="shared" si="14"/>
        <v>65.52</v>
      </c>
      <c r="D332" s="94"/>
      <c r="E332" s="95">
        <v>11200</v>
      </c>
      <c r="F332" s="100">
        <f t="shared" si="12"/>
        <v>2870</v>
      </c>
      <c r="G332" s="96">
        <f t="shared" si="13"/>
        <v>2051</v>
      </c>
      <c r="H332" s="95">
        <v>60</v>
      </c>
    </row>
    <row r="333" spans="1:8" ht="12.75">
      <c r="A333" s="91">
        <v>349</v>
      </c>
      <c r="B333" s="102"/>
      <c r="C333" s="109">
        <f t="shared" si="14"/>
        <v>65.56</v>
      </c>
      <c r="D333" s="94"/>
      <c r="E333" s="95">
        <v>11200</v>
      </c>
      <c r="F333" s="100">
        <f aca="true" t="shared" si="15" ref="F333:F396">ROUND(12*1.37*(1/C333*E333)+H333,0)</f>
        <v>2869</v>
      </c>
      <c r="G333" s="96">
        <f aca="true" t="shared" si="16" ref="G333:G396">ROUND(12*(1/C333*E333),0)</f>
        <v>2050</v>
      </c>
      <c r="H333" s="95">
        <v>60</v>
      </c>
    </row>
    <row r="334" spans="1:8" ht="12.75">
      <c r="A334" s="91">
        <v>350</v>
      </c>
      <c r="B334" s="102"/>
      <c r="C334" s="109">
        <f aca="true" t="shared" si="17" ref="C334:C397">ROUND(10.899*LN(A334)+A334/200,2)</f>
        <v>65.6</v>
      </c>
      <c r="D334" s="94"/>
      <c r="E334" s="95">
        <v>11200</v>
      </c>
      <c r="F334" s="100">
        <f t="shared" si="15"/>
        <v>2867</v>
      </c>
      <c r="G334" s="96">
        <f t="shared" si="16"/>
        <v>2049</v>
      </c>
      <c r="H334" s="95">
        <v>60</v>
      </c>
    </row>
    <row r="335" spans="1:8" ht="12.75">
      <c r="A335" s="91">
        <v>351</v>
      </c>
      <c r="B335" s="102"/>
      <c r="C335" s="109">
        <f t="shared" si="17"/>
        <v>65.63</v>
      </c>
      <c r="D335" s="94"/>
      <c r="E335" s="95">
        <v>11200</v>
      </c>
      <c r="F335" s="100">
        <f t="shared" si="15"/>
        <v>2866</v>
      </c>
      <c r="G335" s="96">
        <f t="shared" si="16"/>
        <v>2048</v>
      </c>
      <c r="H335" s="95">
        <v>60</v>
      </c>
    </row>
    <row r="336" spans="1:8" ht="12.75">
      <c r="A336" s="91">
        <v>352</v>
      </c>
      <c r="B336" s="102"/>
      <c r="C336" s="109">
        <f t="shared" si="17"/>
        <v>65.67</v>
      </c>
      <c r="D336" s="94"/>
      <c r="E336" s="95">
        <v>11200</v>
      </c>
      <c r="F336" s="100">
        <f t="shared" si="15"/>
        <v>2864</v>
      </c>
      <c r="G336" s="96">
        <f t="shared" si="16"/>
        <v>2047</v>
      </c>
      <c r="H336" s="95">
        <v>60</v>
      </c>
    </row>
    <row r="337" spans="1:8" ht="12.75">
      <c r="A337" s="91">
        <v>353</v>
      </c>
      <c r="B337" s="102"/>
      <c r="C337" s="109">
        <f t="shared" si="17"/>
        <v>65.7</v>
      </c>
      <c r="D337" s="94"/>
      <c r="E337" s="95">
        <v>11200</v>
      </c>
      <c r="F337" s="100">
        <f t="shared" si="15"/>
        <v>2863</v>
      </c>
      <c r="G337" s="96">
        <f t="shared" si="16"/>
        <v>2046</v>
      </c>
      <c r="H337" s="95">
        <v>60</v>
      </c>
    </row>
    <row r="338" spans="1:8" ht="12.75">
      <c r="A338" s="91">
        <v>354</v>
      </c>
      <c r="B338" s="102"/>
      <c r="C338" s="109">
        <f t="shared" si="17"/>
        <v>65.74</v>
      </c>
      <c r="D338" s="94"/>
      <c r="E338" s="95">
        <v>11200</v>
      </c>
      <c r="F338" s="100">
        <f t="shared" si="15"/>
        <v>2861</v>
      </c>
      <c r="G338" s="96">
        <f t="shared" si="16"/>
        <v>2044</v>
      </c>
      <c r="H338" s="95">
        <v>60</v>
      </c>
    </row>
    <row r="339" spans="1:8" ht="12.75">
      <c r="A339" s="91">
        <v>355</v>
      </c>
      <c r="B339" s="102"/>
      <c r="C339" s="109">
        <f t="shared" si="17"/>
        <v>65.78</v>
      </c>
      <c r="D339" s="94"/>
      <c r="E339" s="95">
        <v>11200</v>
      </c>
      <c r="F339" s="100">
        <f t="shared" si="15"/>
        <v>2859</v>
      </c>
      <c r="G339" s="96">
        <f t="shared" si="16"/>
        <v>2043</v>
      </c>
      <c r="H339" s="95">
        <v>60</v>
      </c>
    </row>
    <row r="340" spans="1:8" ht="12.75">
      <c r="A340" s="91">
        <v>356</v>
      </c>
      <c r="B340" s="102"/>
      <c r="C340" s="109">
        <f t="shared" si="17"/>
        <v>65.81</v>
      </c>
      <c r="D340" s="94"/>
      <c r="E340" s="95">
        <v>11200</v>
      </c>
      <c r="F340" s="100">
        <f t="shared" si="15"/>
        <v>2858</v>
      </c>
      <c r="G340" s="96">
        <f t="shared" si="16"/>
        <v>2042</v>
      </c>
      <c r="H340" s="95">
        <v>60</v>
      </c>
    </row>
    <row r="341" spans="1:8" ht="12.75">
      <c r="A341" s="91">
        <v>357</v>
      </c>
      <c r="B341" s="102"/>
      <c r="C341" s="109">
        <f t="shared" si="17"/>
        <v>65.85</v>
      </c>
      <c r="D341" s="94"/>
      <c r="E341" s="95">
        <v>11200</v>
      </c>
      <c r="F341" s="100">
        <f t="shared" si="15"/>
        <v>2856</v>
      </c>
      <c r="G341" s="96">
        <f t="shared" si="16"/>
        <v>2041</v>
      </c>
      <c r="H341" s="95">
        <v>60</v>
      </c>
    </row>
    <row r="342" spans="1:8" ht="12.75">
      <c r="A342" s="91">
        <v>358</v>
      </c>
      <c r="B342" s="102"/>
      <c r="C342" s="109">
        <f t="shared" si="17"/>
        <v>65.88</v>
      </c>
      <c r="D342" s="94"/>
      <c r="E342" s="95">
        <v>11200</v>
      </c>
      <c r="F342" s="100">
        <f t="shared" si="15"/>
        <v>2855</v>
      </c>
      <c r="G342" s="96">
        <f t="shared" si="16"/>
        <v>2040</v>
      </c>
      <c r="H342" s="95">
        <v>60</v>
      </c>
    </row>
    <row r="343" spans="1:8" ht="12.75">
      <c r="A343" s="91">
        <v>359</v>
      </c>
      <c r="B343" s="102"/>
      <c r="C343" s="109">
        <f t="shared" si="17"/>
        <v>65.92</v>
      </c>
      <c r="D343" s="94"/>
      <c r="E343" s="95">
        <v>11200</v>
      </c>
      <c r="F343" s="100">
        <f t="shared" si="15"/>
        <v>2853</v>
      </c>
      <c r="G343" s="96">
        <f t="shared" si="16"/>
        <v>2039</v>
      </c>
      <c r="H343" s="95">
        <v>60</v>
      </c>
    </row>
    <row r="344" spans="1:8" ht="12.75">
      <c r="A344" s="91">
        <v>360</v>
      </c>
      <c r="B344" s="102"/>
      <c r="C344" s="109">
        <f t="shared" si="17"/>
        <v>65.95</v>
      </c>
      <c r="D344" s="94"/>
      <c r="E344" s="95">
        <v>11200</v>
      </c>
      <c r="F344" s="100">
        <f t="shared" si="15"/>
        <v>2852</v>
      </c>
      <c r="G344" s="96">
        <f t="shared" si="16"/>
        <v>2038</v>
      </c>
      <c r="H344" s="95">
        <v>60</v>
      </c>
    </row>
    <row r="345" spans="1:8" ht="12.75">
      <c r="A345" s="91">
        <v>361</v>
      </c>
      <c r="B345" s="102"/>
      <c r="C345" s="109">
        <f t="shared" si="17"/>
        <v>65.99</v>
      </c>
      <c r="D345" s="94"/>
      <c r="E345" s="95">
        <v>11200</v>
      </c>
      <c r="F345" s="100">
        <f t="shared" si="15"/>
        <v>2850</v>
      </c>
      <c r="G345" s="96">
        <f t="shared" si="16"/>
        <v>2037</v>
      </c>
      <c r="H345" s="95">
        <v>60</v>
      </c>
    </row>
    <row r="346" spans="1:8" ht="12.75">
      <c r="A346" s="91">
        <v>362</v>
      </c>
      <c r="B346" s="102"/>
      <c r="C346" s="109">
        <f t="shared" si="17"/>
        <v>66.02</v>
      </c>
      <c r="D346" s="94"/>
      <c r="E346" s="95">
        <v>11200</v>
      </c>
      <c r="F346" s="100">
        <f t="shared" si="15"/>
        <v>2849</v>
      </c>
      <c r="G346" s="96">
        <f t="shared" si="16"/>
        <v>2036</v>
      </c>
      <c r="H346" s="95">
        <v>60</v>
      </c>
    </row>
    <row r="347" spans="1:8" ht="12.75">
      <c r="A347" s="91">
        <v>363</v>
      </c>
      <c r="B347" s="102"/>
      <c r="C347" s="109">
        <f t="shared" si="17"/>
        <v>66.06</v>
      </c>
      <c r="D347" s="94"/>
      <c r="E347" s="95">
        <v>11200</v>
      </c>
      <c r="F347" s="100">
        <f t="shared" si="15"/>
        <v>2847</v>
      </c>
      <c r="G347" s="96">
        <f t="shared" si="16"/>
        <v>2035</v>
      </c>
      <c r="H347" s="95">
        <v>60</v>
      </c>
    </row>
    <row r="348" spans="1:8" ht="12.75">
      <c r="A348" s="91">
        <v>364</v>
      </c>
      <c r="B348" s="102"/>
      <c r="C348" s="109">
        <f t="shared" si="17"/>
        <v>66.09</v>
      </c>
      <c r="D348" s="94"/>
      <c r="E348" s="95">
        <v>11200</v>
      </c>
      <c r="F348" s="100">
        <f t="shared" si="15"/>
        <v>2846</v>
      </c>
      <c r="G348" s="96">
        <f t="shared" si="16"/>
        <v>2034</v>
      </c>
      <c r="H348" s="95">
        <v>60</v>
      </c>
    </row>
    <row r="349" spans="1:8" ht="12.75">
      <c r="A349" s="91">
        <v>365</v>
      </c>
      <c r="B349" s="102"/>
      <c r="C349" s="109">
        <f t="shared" si="17"/>
        <v>66.13</v>
      </c>
      <c r="D349" s="94"/>
      <c r="E349" s="95">
        <v>11200</v>
      </c>
      <c r="F349" s="100">
        <f t="shared" si="15"/>
        <v>2844</v>
      </c>
      <c r="G349" s="96">
        <f t="shared" si="16"/>
        <v>2032</v>
      </c>
      <c r="H349" s="95">
        <v>60</v>
      </c>
    </row>
    <row r="350" spans="1:8" ht="12.75">
      <c r="A350" s="91">
        <v>366</v>
      </c>
      <c r="B350" s="102"/>
      <c r="C350" s="109">
        <f t="shared" si="17"/>
        <v>66.16</v>
      </c>
      <c r="D350" s="94"/>
      <c r="E350" s="95">
        <v>11200</v>
      </c>
      <c r="F350" s="100">
        <f t="shared" si="15"/>
        <v>2843</v>
      </c>
      <c r="G350" s="96">
        <f t="shared" si="16"/>
        <v>2031</v>
      </c>
      <c r="H350" s="95">
        <v>60</v>
      </c>
    </row>
    <row r="351" spans="1:8" ht="12.75">
      <c r="A351" s="91">
        <v>367</v>
      </c>
      <c r="B351" s="102"/>
      <c r="C351" s="109">
        <f t="shared" si="17"/>
        <v>66.2</v>
      </c>
      <c r="D351" s="94"/>
      <c r="E351" s="95">
        <v>11200</v>
      </c>
      <c r="F351" s="100">
        <f t="shared" si="15"/>
        <v>2841</v>
      </c>
      <c r="G351" s="96">
        <f t="shared" si="16"/>
        <v>2030</v>
      </c>
      <c r="H351" s="95">
        <v>60</v>
      </c>
    </row>
    <row r="352" spans="1:8" ht="12.75">
      <c r="A352" s="91">
        <v>368</v>
      </c>
      <c r="B352" s="102"/>
      <c r="C352" s="109">
        <f t="shared" si="17"/>
        <v>66.23</v>
      </c>
      <c r="D352" s="94"/>
      <c r="E352" s="95">
        <v>11200</v>
      </c>
      <c r="F352" s="100">
        <f t="shared" si="15"/>
        <v>2840</v>
      </c>
      <c r="G352" s="96">
        <f t="shared" si="16"/>
        <v>2029</v>
      </c>
      <c r="H352" s="95">
        <v>60</v>
      </c>
    </row>
    <row r="353" spans="1:8" ht="12.75">
      <c r="A353" s="91">
        <v>369</v>
      </c>
      <c r="B353" s="102"/>
      <c r="C353" s="109">
        <f t="shared" si="17"/>
        <v>66.27</v>
      </c>
      <c r="D353" s="94"/>
      <c r="E353" s="95">
        <v>11200</v>
      </c>
      <c r="F353" s="100">
        <f t="shared" si="15"/>
        <v>2838</v>
      </c>
      <c r="G353" s="96">
        <f t="shared" si="16"/>
        <v>2028</v>
      </c>
      <c r="H353" s="95">
        <v>60</v>
      </c>
    </row>
    <row r="354" spans="1:8" ht="12.75">
      <c r="A354" s="91">
        <v>370</v>
      </c>
      <c r="B354" s="102"/>
      <c r="C354" s="109">
        <f t="shared" si="17"/>
        <v>66.3</v>
      </c>
      <c r="D354" s="94"/>
      <c r="E354" s="95">
        <v>11200</v>
      </c>
      <c r="F354" s="100">
        <f t="shared" si="15"/>
        <v>2837</v>
      </c>
      <c r="G354" s="96">
        <f t="shared" si="16"/>
        <v>2027</v>
      </c>
      <c r="H354" s="95">
        <v>60</v>
      </c>
    </row>
    <row r="355" spans="1:8" ht="12.75">
      <c r="A355" s="91">
        <v>371</v>
      </c>
      <c r="B355" s="102"/>
      <c r="C355" s="109">
        <f t="shared" si="17"/>
        <v>66.34</v>
      </c>
      <c r="D355" s="94"/>
      <c r="E355" s="95">
        <v>11200</v>
      </c>
      <c r="F355" s="100">
        <f t="shared" si="15"/>
        <v>2836</v>
      </c>
      <c r="G355" s="96">
        <f t="shared" si="16"/>
        <v>2026</v>
      </c>
      <c r="H355" s="95">
        <v>60</v>
      </c>
    </row>
    <row r="356" spans="1:8" ht="12.75">
      <c r="A356" s="91">
        <v>372</v>
      </c>
      <c r="B356" s="102"/>
      <c r="C356" s="109">
        <f t="shared" si="17"/>
        <v>66.37</v>
      </c>
      <c r="D356" s="94"/>
      <c r="E356" s="95">
        <v>11200</v>
      </c>
      <c r="F356" s="100">
        <f t="shared" si="15"/>
        <v>2834</v>
      </c>
      <c r="G356" s="96">
        <f t="shared" si="16"/>
        <v>2025</v>
      </c>
      <c r="H356" s="95">
        <v>60</v>
      </c>
    </row>
    <row r="357" spans="1:8" ht="12.75">
      <c r="A357" s="91">
        <v>373</v>
      </c>
      <c r="B357" s="102"/>
      <c r="C357" s="109">
        <f t="shared" si="17"/>
        <v>66.4</v>
      </c>
      <c r="D357" s="94"/>
      <c r="E357" s="95">
        <v>11200</v>
      </c>
      <c r="F357" s="100">
        <f t="shared" si="15"/>
        <v>2833</v>
      </c>
      <c r="G357" s="96">
        <f t="shared" si="16"/>
        <v>2024</v>
      </c>
      <c r="H357" s="95">
        <v>60</v>
      </c>
    </row>
    <row r="358" spans="1:8" ht="12.75">
      <c r="A358" s="91">
        <v>374</v>
      </c>
      <c r="B358" s="102"/>
      <c r="C358" s="109">
        <f t="shared" si="17"/>
        <v>66.44</v>
      </c>
      <c r="D358" s="94"/>
      <c r="E358" s="95">
        <v>11200</v>
      </c>
      <c r="F358" s="100">
        <f t="shared" si="15"/>
        <v>2831</v>
      </c>
      <c r="G358" s="96">
        <f t="shared" si="16"/>
        <v>2023</v>
      </c>
      <c r="H358" s="95">
        <v>60</v>
      </c>
    </row>
    <row r="359" spans="1:8" ht="12.75">
      <c r="A359" s="91">
        <v>375</v>
      </c>
      <c r="B359" s="102"/>
      <c r="C359" s="109">
        <f t="shared" si="17"/>
        <v>66.47</v>
      </c>
      <c r="D359" s="94"/>
      <c r="E359" s="95">
        <v>11200</v>
      </c>
      <c r="F359" s="100">
        <f t="shared" si="15"/>
        <v>2830</v>
      </c>
      <c r="G359" s="96">
        <f t="shared" si="16"/>
        <v>2022</v>
      </c>
      <c r="H359" s="95">
        <v>60</v>
      </c>
    </row>
    <row r="360" spans="1:8" ht="12.75">
      <c r="A360" s="91">
        <v>376</v>
      </c>
      <c r="B360" s="102"/>
      <c r="C360" s="109">
        <f t="shared" si="17"/>
        <v>66.51</v>
      </c>
      <c r="D360" s="94"/>
      <c r="E360" s="95">
        <v>11200</v>
      </c>
      <c r="F360" s="100">
        <f t="shared" si="15"/>
        <v>2828</v>
      </c>
      <c r="G360" s="96">
        <f t="shared" si="16"/>
        <v>2021</v>
      </c>
      <c r="H360" s="95">
        <v>60</v>
      </c>
    </row>
    <row r="361" spans="1:8" ht="12.75">
      <c r="A361" s="91">
        <v>377</v>
      </c>
      <c r="B361" s="102"/>
      <c r="C361" s="109">
        <f t="shared" si="17"/>
        <v>66.54</v>
      </c>
      <c r="D361" s="94"/>
      <c r="E361" s="95">
        <v>11200</v>
      </c>
      <c r="F361" s="100">
        <f t="shared" si="15"/>
        <v>2827</v>
      </c>
      <c r="G361" s="96">
        <f t="shared" si="16"/>
        <v>2020</v>
      </c>
      <c r="H361" s="95">
        <v>60</v>
      </c>
    </row>
    <row r="362" spans="1:8" ht="12.75">
      <c r="A362" s="91">
        <v>378</v>
      </c>
      <c r="B362" s="102"/>
      <c r="C362" s="109">
        <f t="shared" si="17"/>
        <v>66.57</v>
      </c>
      <c r="D362" s="94"/>
      <c r="E362" s="95">
        <v>11200</v>
      </c>
      <c r="F362" s="100">
        <f t="shared" si="15"/>
        <v>2826</v>
      </c>
      <c r="G362" s="96">
        <f t="shared" si="16"/>
        <v>2019</v>
      </c>
      <c r="H362" s="95">
        <v>60</v>
      </c>
    </row>
    <row r="363" spans="1:8" ht="12.75">
      <c r="A363" s="91">
        <v>379</v>
      </c>
      <c r="B363" s="102"/>
      <c r="C363" s="109">
        <f t="shared" si="17"/>
        <v>66.61</v>
      </c>
      <c r="D363" s="94"/>
      <c r="E363" s="95">
        <v>11200</v>
      </c>
      <c r="F363" s="100">
        <f t="shared" si="15"/>
        <v>2824</v>
      </c>
      <c r="G363" s="96">
        <f t="shared" si="16"/>
        <v>2018</v>
      </c>
      <c r="H363" s="95">
        <v>60</v>
      </c>
    </row>
    <row r="364" spans="1:8" ht="12.75">
      <c r="A364" s="91">
        <v>380</v>
      </c>
      <c r="B364" s="102"/>
      <c r="C364" s="109">
        <f t="shared" si="17"/>
        <v>66.64</v>
      </c>
      <c r="D364" s="94"/>
      <c r="E364" s="95">
        <v>11200</v>
      </c>
      <c r="F364" s="100">
        <f t="shared" si="15"/>
        <v>2823</v>
      </c>
      <c r="G364" s="96">
        <f t="shared" si="16"/>
        <v>2017</v>
      </c>
      <c r="H364" s="95">
        <v>60</v>
      </c>
    </row>
    <row r="365" spans="1:8" ht="12.75">
      <c r="A365" s="91">
        <v>381</v>
      </c>
      <c r="B365" s="102"/>
      <c r="C365" s="109">
        <f t="shared" si="17"/>
        <v>66.68</v>
      </c>
      <c r="D365" s="94"/>
      <c r="E365" s="95">
        <v>11200</v>
      </c>
      <c r="F365" s="100">
        <f t="shared" si="15"/>
        <v>2821</v>
      </c>
      <c r="G365" s="96">
        <f t="shared" si="16"/>
        <v>2016</v>
      </c>
      <c r="H365" s="95">
        <v>60</v>
      </c>
    </row>
    <row r="366" spans="1:8" ht="12.75">
      <c r="A366" s="91">
        <v>382</v>
      </c>
      <c r="B366" s="102"/>
      <c r="C366" s="109">
        <f t="shared" si="17"/>
        <v>66.71</v>
      </c>
      <c r="D366" s="94"/>
      <c r="E366" s="95">
        <v>11200</v>
      </c>
      <c r="F366" s="100">
        <f t="shared" si="15"/>
        <v>2820</v>
      </c>
      <c r="G366" s="96">
        <f t="shared" si="16"/>
        <v>2015</v>
      </c>
      <c r="H366" s="95">
        <v>60</v>
      </c>
    </row>
    <row r="367" spans="1:8" ht="12.75">
      <c r="A367" s="91">
        <v>383</v>
      </c>
      <c r="B367" s="102"/>
      <c r="C367" s="109">
        <f t="shared" si="17"/>
        <v>66.74</v>
      </c>
      <c r="D367" s="94"/>
      <c r="E367" s="95">
        <v>11200</v>
      </c>
      <c r="F367" s="100">
        <f t="shared" si="15"/>
        <v>2819</v>
      </c>
      <c r="G367" s="96">
        <f t="shared" si="16"/>
        <v>2014</v>
      </c>
      <c r="H367" s="95">
        <v>60</v>
      </c>
    </row>
    <row r="368" spans="1:8" ht="12.75">
      <c r="A368" s="91">
        <v>384</v>
      </c>
      <c r="B368" s="102"/>
      <c r="C368" s="109">
        <f t="shared" si="17"/>
        <v>66.78</v>
      </c>
      <c r="D368" s="94"/>
      <c r="E368" s="95">
        <v>11200</v>
      </c>
      <c r="F368" s="100">
        <f t="shared" si="15"/>
        <v>2817</v>
      </c>
      <c r="G368" s="96">
        <f t="shared" si="16"/>
        <v>2013</v>
      </c>
      <c r="H368" s="95">
        <v>60</v>
      </c>
    </row>
    <row r="369" spans="1:8" ht="12.75">
      <c r="A369" s="91">
        <v>385</v>
      </c>
      <c r="B369" s="102"/>
      <c r="C369" s="109">
        <f t="shared" si="17"/>
        <v>66.81</v>
      </c>
      <c r="D369" s="94"/>
      <c r="E369" s="95">
        <v>11200</v>
      </c>
      <c r="F369" s="100">
        <f t="shared" si="15"/>
        <v>2816</v>
      </c>
      <c r="G369" s="96">
        <f t="shared" si="16"/>
        <v>2012</v>
      </c>
      <c r="H369" s="95">
        <v>60</v>
      </c>
    </row>
    <row r="370" spans="1:8" ht="12.75">
      <c r="A370" s="91">
        <v>386</v>
      </c>
      <c r="B370" s="102"/>
      <c r="C370" s="109">
        <f t="shared" si="17"/>
        <v>66.84</v>
      </c>
      <c r="D370" s="94"/>
      <c r="E370" s="95">
        <v>11200</v>
      </c>
      <c r="F370" s="100">
        <f t="shared" si="15"/>
        <v>2815</v>
      </c>
      <c r="G370" s="96">
        <f t="shared" si="16"/>
        <v>2011</v>
      </c>
      <c r="H370" s="95">
        <v>60</v>
      </c>
    </row>
    <row r="371" spans="1:8" ht="12.75">
      <c r="A371" s="91">
        <v>387</v>
      </c>
      <c r="B371" s="102"/>
      <c r="C371" s="109">
        <f t="shared" si="17"/>
        <v>66.88</v>
      </c>
      <c r="D371" s="94"/>
      <c r="E371" s="95">
        <v>11200</v>
      </c>
      <c r="F371" s="100">
        <f t="shared" si="15"/>
        <v>2813</v>
      </c>
      <c r="G371" s="96">
        <f t="shared" si="16"/>
        <v>2010</v>
      </c>
      <c r="H371" s="95">
        <v>60</v>
      </c>
    </row>
    <row r="372" spans="1:8" ht="12.75">
      <c r="A372" s="91">
        <v>388</v>
      </c>
      <c r="B372" s="102"/>
      <c r="C372" s="109">
        <f t="shared" si="17"/>
        <v>66.91</v>
      </c>
      <c r="D372" s="94"/>
      <c r="E372" s="95">
        <v>11200</v>
      </c>
      <c r="F372" s="100">
        <f t="shared" si="15"/>
        <v>2812</v>
      </c>
      <c r="G372" s="96">
        <f t="shared" si="16"/>
        <v>2009</v>
      </c>
      <c r="H372" s="95">
        <v>60</v>
      </c>
    </row>
    <row r="373" spans="1:8" ht="12.75">
      <c r="A373" s="91">
        <v>389</v>
      </c>
      <c r="B373" s="102"/>
      <c r="C373" s="109">
        <f t="shared" si="17"/>
        <v>66.94</v>
      </c>
      <c r="D373" s="94"/>
      <c r="E373" s="95">
        <v>11200</v>
      </c>
      <c r="F373" s="100">
        <f t="shared" si="15"/>
        <v>2811</v>
      </c>
      <c r="G373" s="96">
        <f t="shared" si="16"/>
        <v>2008</v>
      </c>
      <c r="H373" s="95">
        <v>60</v>
      </c>
    </row>
    <row r="374" spans="1:8" ht="12.75">
      <c r="A374" s="91">
        <v>390</v>
      </c>
      <c r="B374" s="102"/>
      <c r="C374" s="109">
        <f t="shared" si="17"/>
        <v>66.98</v>
      </c>
      <c r="D374" s="94"/>
      <c r="E374" s="95">
        <v>11200</v>
      </c>
      <c r="F374" s="100">
        <f t="shared" si="15"/>
        <v>2809</v>
      </c>
      <c r="G374" s="96">
        <f t="shared" si="16"/>
        <v>2007</v>
      </c>
      <c r="H374" s="95">
        <v>60</v>
      </c>
    </row>
    <row r="375" spans="1:8" ht="12.75">
      <c r="A375" s="91">
        <v>391</v>
      </c>
      <c r="B375" s="102"/>
      <c r="C375" s="109">
        <f t="shared" si="17"/>
        <v>67.01</v>
      </c>
      <c r="D375" s="94"/>
      <c r="E375" s="95">
        <v>11200</v>
      </c>
      <c r="F375" s="100">
        <f t="shared" si="15"/>
        <v>2808</v>
      </c>
      <c r="G375" s="96">
        <f t="shared" si="16"/>
        <v>2006</v>
      </c>
      <c r="H375" s="95">
        <v>60</v>
      </c>
    </row>
    <row r="376" spans="1:8" ht="12.75">
      <c r="A376" s="91">
        <v>392</v>
      </c>
      <c r="B376" s="102"/>
      <c r="C376" s="109">
        <f t="shared" si="17"/>
        <v>67.04</v>
      </c>
      <c r="D376" s="94"/>
      <c r="E376" s="95">
        <v>11200</v>
      </c>
      <c r="F376" s="100">
        <f t="shared" si="15"/>
        <v>2807</v>
      </c>
      <c r="G376" s="96">
        <f t="shared" si="16"/>
        <v>2005</v>
      </c>
      <c r="H376" s="95">
        <v>60</v>
      </c>
    </row>
    <row r="377" spans="1:8" ht="12.75">
      <c r="A377" s="91">
        <v>393</v>
      </c>
      <c r="B377" s="102"/>
      <c r="C377" s="109">
        <f t="shared" si="17"/>
        <v>67.07</v>
      </c>
      <c r="D377" s="94"/>
      <c r="E377" s="95">
        <v>11200</v>
      </c>
      <c r="F377" s="100">
        <f t="shared" si="15"/>
        <v>2805</v>
      </c>
      <c r="G377" s="96">
        <f t="shared" si="16"/>
        <v>2004</v>
      </c>
      <c r="H377" s="95">
        <v>60</v>
      </c>
    </row>
    <row r="378" spans="1:8" ht="12.75">
      <c r="A378" s="91">
        <v>394</v>
      </c>
      <c r="B378" s="102"/>
      <c r="C378" s="109">
        <f t="shared" si="17"/>
        <v>67.11</v>
      </c>
      <c r="D378" s="94"/>
      <c r="E378" s="95">
        <v>11200</v>
      </c>
      <c r="F378" s="100">
        <f t="shared" si="15"/>
        <v>2804</v>
      </c>
      <c r="G378" s="96">
        <f t="shared" si="16"/>
        <v>2003</v>
      </c>
      <c r="H378" s="95">
        <v>60</v>
      </c>
    </row>
    <row r="379" spans="1:8" ht="12.75">
      <c r="A379" s="91">
        <v>395</v>
      </c>
      <c r="B379" s="102"/>
      <c r="C379" s="109">
        <f t="shared" si="17"/>
        <v>67.14</v>
      </c>
      <c r="D379" s="94"/>
      <c r="E379" s="95">
        <v>11200</v>
      </c>
      <c r="F379" s="100">
        <f t="shared" si="15"/>
        <v>2802</v>
      </c>
      <c r="G379" s="96">
        <f t="shared" si="16"/>
        <v>2002</v>
      </c>
      <c r="H379" s="95">
        <v>60</v>
      </c>
    </row>
    <row r="380" spans="1:8" ht="12.75">
      <c r="A380" s="91">
        <v>396</v>
      </c>
      <c r="B380" s="102"/>
      <c r="C380" s="109">
        <f t="shared" si="17"/>
        <v>67.17</v>
      </c>
      <c r="D380" s="94"/>
      <c r="E380" s="95">
        <v>11200</v>
      </c>
      <c r="F380" s="100">
        <f t="shared" si="15"/>
        <v>2801</v>
      </c>
      <c r="G380" s="96">
        <f t="shared" si="16"/>
        <v>2001</v>
      </c>
      <c r="H380" s="95">
        <v>60</v>
      </c>
    </row>
    <row r="381" spans="1:8" ht="12.75">
      <c r="A381" s="91">
        <v>397</v>
      </c>
      <c r="B381" s="102"/>
      <c r="C381" s="109">
        <f t="shared" si="17"/>
        <v>67.2</v>
      </c>
      <c r="D381" s="94"/>
      <c r="E381" s="95">
        <v>11200</v>
      </c>
      <c r="F381" s="100">
        <f t="shared" si="15"/>
        <v>2800</v>
      </c>
      <c r="G381" s="96">
        <f t="shared" si="16"/>
        <v>2000</v>
      </c>
      <c r="H381" s="95">
        <v>60</v>
      </c>
    </row>
    <row r="382" spans="1:8" ht="12.75">
      <c r="A382" s="91">
        <v>398</v>
      </c>
      <c r="B382" s="102"/>
      <c r="C382" s="109">
        <f t="shared" si="17"/>
        <v>67.24</v>
      </c>
      <c r="D382" s="94"/>
      <c r="E382" s="95">
        <v>11200</v>
      </c>
      <c r="F382" s="100">
        <f t="shared" si="15"/>
        <v>2798</v>
      </c>
      <c r="G382" s="96">
        <f t="shared" si="16"/>
        <v>1999</v>
      </c>
      <c r="H382" s="95">
        <v>60</v>
      </c>
    </row>
    <row r="383" spans="1:8" ht="12.75">
      <c r="A383" s="91">
        <v>399</v>
      </c>
      <c r="B383" s="102"/>
      <c r="C383" s="109">
        <f t="shared" si="17"/>
        <v>67.27</v>
      </c>
      <c r="D383" s="94"/>
      <c r="E383" s="95">
        <v>11200</v>
      </c>
      <c r="F383" s="100">
        <f t="shared" si="15"/>
        <v>2797</v>
      </c>
      <c r="G383" s="96">
        <f t="shared" si="16"/>
        <v>1998</v>
      </c>
      <c r="H383" s="95">
        <v>60</v>
      </c>
    </row>
    <row r="384" spans="1:8" ht="12.75">
      <c r="A384" s="91">
        <v>400</v>
      </c>
      <c r="B384" s="102"/>
      <c r="C384" s="109">
        <f t="shared" si="17"/>
        <v>67.3</v>
      </c>
      <c r="D384" s="94"/>
      <c r="E384" s="95">
        <v>11200</v>
      </c>
      <c r="F384" s="100">
        <f t="shared" si="15"/>
        <v>2796</v>
      </c>
      <c r="G384" s="96">
        <f t="shared" si="16"/>
        <v>1997</v>
      </c>
      <c r="H384" s="95">
        <v>60</v>
      </c>
    </row>
    <row r="385" spans="1:8" ht="12.75">
      <c r="A385" s="91">
        <v>401</v>
      </c>
      <c r="B385" s="102"/>
      <c r="C385" s="109">
        <f t="shared" si="17"/>
        <v>67.33</v>
      </c>
      <c r="D385" s="94"/>
      <c r="E385" s="95">
        <v>11200</v>
      </c>
      <c r="F385" s="100">
        <f t="shared" si="15"/>
        <v>2795</v>
      </c>
      <c r="G385" s="96">
        <f t="shared" si="16"/>
        <v>1996</v>
      </c>
      <c r="H385" s="95">
        <v>60</v>
      </c>
    </row>
    <row r="386" spans="1:8" ht="12.75">
      <c r="A386" s="91">
        <v>402</v>
      </c>
      <c r="B386" s="102"/>
      <c r="C386" s="109">
        <f t="shared" si="17"/>
        <v>67.37</v>
      </c>
      <c r="D386" s="94"/>
      <c r="E386" s="95">
        <v>11200</v>
      </c>
      <c r="F386" s="100">
        <f t="shared" si="15"/>
        <v>2793</v>
      </c>
      <c r="G386" s="96">
        <f t="shared" si="16"/>
        <v>1995</v>
      </c>
      <c r="H386" s="95">
        <v>60</v>
      </c>
    </row>
    <row r="387" spans="1:8" ht="12.75">
      <c r="A387" s="91">
        <v>403</v>
      </c>
      <c r="B387" s="102"/>
      <c r="C387" s="109">
        <f t="shared" si="17"/>
        <v>67.4</v>
      </c>
      <c r="D387" s="94"/>
      <c r="E387" s="95">
        <v>11200</v>
      </c>
      <c r="F387" s="100">
        <f t="shared" si="15"/>
        <v>2792</v>
      </c>
      <c r="G387" s="96">
        <f t="shared" si="16"/>
        <v>1994</v>
      </c>
      <c r="H387" s="95">
        <v>60</v>
      </c>
    </row>
    <row r="388" spans="1:8" ht="12.75">
      <c r="A388" s="91">
        <v>404</v>
      </c>
      <c r="B388" s="102"/>
      <c r="C388" s="109">
        <f t="shared" si="17"/>
        <v>67.43</v>
      </c>
      <c r="D388" s="94"/>
      <c r="E388" s="95">
        <v>11200</v>
      </c>
      <c r="F388" s="100">
        <f t="shared" si="15"/>
        <v>2791</v>
      </c>
      <c r="G388" s="96">
        <f t="shared" si="16"/>
        <v>1993</v>
      </c>
      <c r="H388" s="95">
        <v>60</v>
      </c>
    </row>
    <row r="389" spans="1:8" ht="12.75">
      <c r="A389" s="91">
        <v>405</v>
      </c>
      <c r="B389" s="102"/>
      <c r="C389" s="109">
        <f t="shared" si="17"/>
        <v>67.46</v>
      </c>
      <c r="D389" s="94"/>
      <c r="E389" s="95">
        <v>11200</v>
      </c>
      <c r="F389" s="100">
        <f t="shared" si="15"/>
        <v>2789</v>
      </c>
      <c r="G389" s="96">
        <f t="shared" si="16"/>
        <v>1992</v>
      </c>
      <c r="H389" s="95">
        <v>60</v>
      </c>
    </row>
    <row r="390" spans="1:8" ht="12.75">
      <c r="A390" s="91">
        <v>406</v>
      </c>
      <c r="B390" s="102"/>
      <c r="C390" s="109">
        <f t="shared" si="17"/>
        <v>67.49</v>
      </c>
      <c r="D390" s="94"/>
      <c r="E390" s="95">
        <v>11200</v>
      </c>
      <c r="F390" s="100">
        <f t="shared" si="15"/>
        <v>2788</v>
      </c>
      <c r="G390" s="96">
        <f t="shared" si="16"/>
        <v>1991</v>
      </c>
      <c r="H390" s="95">
        <v>60</v>
      </c>
    </row>
    <row r="391" spans="1:8" ht="12.75">
      <c r="A391" s="91">
        <v>407</v>
      </c>
      <c r="B391" s="102"/>
      <c r="C391" s="109">
        <f t="shared" si="17"/>
        <v>67.53</v>
      </c>
      <c r="D391" s="94"/>
      <c r="E391" s="95">
        <v>11200</v>
      </c>
      <c r="F391" s="100">
        <f t="shared" si="15"/>
        <v>2787</v>
      </c>
      <c r="G391" s="96">
        <f t="shared" si="16"/>
        <v>1990</v>
      </c>
      <c r="H391" s="95">
        <v>60</v>
      </c>
    </row>
    <row r="392" spans="1:8" ht="12.75">
      <c r="A392" s="91">
        <v>408</v>
      </c>
      <c r="B392" s="102"/>
      <c r="C392" s="109">
        <f t="shared" si="17"/>
        <v>67.56</v>
      </c>
      <c r="D392" s="94"/>
      <c r="E392" s="95">
        <v>11200</v>
      </c>
      <c r="F392" s="100">
        <f t="shared" si="15"/>
        <v>2785</v>
      </c>
      <c r="G392" s="96">
        <f t="shared" si="16"/>
        <v>1989</v>
      </c>
      <c r="H392" s="95">
        <v>60</v>
      </c>
    </row>
    <row r="393" spans="1:8" ht="12.75">
      <c r="A393" s="91">
        <v>409</v>
      </c>
      <c r="B393" s="102"/>
      <c r="C393" s="109">
        <f t="shared" si="17"/>
        <v>67.59</v>
      </c>
      <c r="D393" s="94"/>
      <c r="E393" s="95">
        <v>11200</v>
      </c>
      <c r="F393" s="100">
        <f t="shared" si="15"/>
        <v>2784</v>
      </c>
      <c r="G393" s="96">
        <f t="shared" si="16"/>
        <v>1988</v>
      </c>
      <c r="H393" s="95">
        <v>60</v>
      </c>
    </row>
    <row r="394" spans="1:8" ht="12.75">
      <c r="A394" s="91">
        <v>410</v>
      </c>
      <c r="B394" s="102"/>
      <c r="C394" s="109">
        <f t="shared" si="17"/>
        <v>67.62</v>
      </c>
      <c r="D394" s="94"/>
      <c r="E394" s="95">
        <v>11200</v>
      </c>
      <c r="F394" s="100">
        <f t="shared" si="15"/>
        <v>2783</v>
      </c>
      <c r="G394" s="96">
        <f t="shared" si="16"/>
        <v>1988</v>
      </c>
      <c r="H394" s="95">
        <v>60</v>
      </c>
    </row>
    <row r="395" spans="1:8" ht="12.75">
      <c r="A395" s="91">
        <v>411</v>
      </c>
      <c r="B395" s="102"/>
      <c r="C395" s="109">
        <f t="shared" si="17"/>
        <v>67.65</v>
      </c>
      <c r="D395" s="94"/>
      <c r="E395" s="95">
        <v>11200</v>
      </c>
      <c r="F395" s="100">
        <f t="shared" si="15"/>
        <v>2782</v>
      </c>
      <c r="G395" s="96">
        <f t="shared" si="16"/>
        <v>1987</v>
      </c>
      <c r="H395" s="95">
        <v>60</v>
      </c>
    </row>
    <row r="396" spans="1:8" ht="12.75">
      <c r="A396" s="91">
        <v>412</v>
      </c>
      <c r="B396" s="102"/>
      <c r="C396" s="109">
        <f t="shared" si="17"/>
        <v>67.68</v>
      </c>
      <c r="D396" s="94"/>
      <c r="E396" s="95">
        <v>11200</v>
      </c>
      <c r="F396" s="100">
        <f t="shared" si="15"/>
        <v>2781</v>
      </c>
      <c r="G396" s="96">
        <f t="shared" si="16"/>
        <v>1986</v>
      </c>
      <c r="H396" s="95">
        <v>60</v>
      </c>
    </row>
    <row r="397" spans="1:8" ht="12.75">
      <c r="A397" s="91">
        <v>413</v>
      </c>
      <c r="B397" s="102"/>
      <c r="C397" s="109">
        <f t="shared" si="17"/>
        <v>67.71</v>
      </c>
      <c r="D397" s="94"/>
      <c r="E397" s="95">
        <v>11200</v>
      </c>
      <c r="F397" s="100">
        <f aca="true" t="shared" si="18" ref="F397:F428">ROUND(12*1.37*(1/C397*E397)+H397,0)</f>
        <v>2779</v>
      </c>
      <c r="G397" s="96">
        <f aca="true" t="shared" si="19" ref="G397:G428">ROUND(12*(1/C397*E397),0)</f>
        <v>1985</v>
      </c>
      <c r="H397" s="95">
        <v>60</v>
      </c>
    </row>
    <row r="398" spans="1:8" ht="12.75">
      <c r="A398" s="91">
        <v>414</v>
      </c>
      <c r="B398" s="102"/>
      <c r="C398" s="109">
        <f aca="true" t="shared" si="20" ref="C398:C428">ROUND(10.899*LN(A398)+A398/200,2)</f>
        <v>67.75</v>
      </c>
      <c r="D398" s="94"/>
      <c r="E398" s="95">
        <v>11200</v>
      </c>
      <c r="F398" s="100">
        <f t="shared" si="18"/>
        <v>2778</v>
      </c>
      <c r="G398" s="96">
        <f t="shared" si="19"/>
        <v>1984</v>
      </c>
      <c r="H398" s="95">
        <v>60</v>
      </c>
    </row>
    <row r="399" spans="1:8" ht="12.75">
      <c r="A399" s="91">
        <v>415</v>
      </c>
      <c r="B399" s="102"/>
      <c r="C399" s="109">
        <f t="shared" si="20"/>
        <v>67.78</v>
      </c>
      <c r="D399" s="94"/>
      <c r="E399" s="95">
        <v>11200</v>
      </c>
      <c r="F399" s="100">
        <f t="shared" si="18"/>
        <v>2777</v>
      </c>
      <c r="G399" s="96">
        <f t="shared" si="19"/>
        <v>1983</v>
      </c>
      <c r="H399" s="95">
        <v>60</v>
      </c>
    </row>
    <row r="400" spans="1:8" ht="12.75">
      <c r="A400" s="91">
        <v>416</v>
      </c>
      <c r="B400" s="102"/>
      <c r="C400" s="109">
        <f t="shared" si="20"/>
        <v>67.81</v>
      </c>
      <c r="D400" s="94"/>
      <c r="E400" s="95">
        <v>11200</v>
      </c>
      <c r="F400" s="100">
        <f t="shared" si="18"/>
        <v>2775</v>
      </c>
      <c r="G400" s="96">
        <f t="shared" si="19"/>
        <v>1982</v>
      </c>
      <c r="H400" s="95">
        <v>60</v>
      </c>
    </row>
    <row r="401" spans="1:8" ht="12.75">
      <c r="A401" s="91">
        <v>417</v>
      </c>
      <c r="B401" s="102"/>
      <c r="C401" s="109">
        <f t="shared" si="20"/>
        <v>67.84</v>
      </c>
      <c r="D401" s="94"/>
      <c r="E401" s="95">
        <v>11200</v>
      </c>
      <c r="F401" s="100">
        <f t="shared" si="18"/>
        <v>2774</v>
      </c>
      <c r="G401" s="96">
        <f t="shared" si="19"/>
        <v>1981</v>
      </c>
      <c r="H401" s="95">
        <v>60</v>
      </c>
    </row>
    <row r="402" spans="1:8" ht="12.75">
      <c r="A402" s="91">
        <v>418</v>
      </c>
      <c r="B402" s="102"/>
      <c r="C402" s="109">
        <f t="shared" si="20"/>
        <v>67.87</v>
      </c>
      <c r="D402" s="94"/>
      <c r="E402" s="95">
        <v>11200</v>
      </c>
      <c r="F402" s="100">
        <f t="shared" si="18"/>
        <v>2773</v>
      </c>
      <c r="G402" s="96">
        <f t="shared" si="19"/>
        <v>1980</v>
      </c>
      <c r="H402" s="95">
        <v>60</v>
      </c>
    </row>
    <row r="403" spans="1:8" ht="12.75">
      <c r="A403" s="91">
        <v>419</v>
      </c>
      <c r="B403" s="102"/>
      <c r="C403" s="109">
        <f t="shared" si="20"/>
        <v>67.9</v>
      </c>
      <c r="D403" s="94"/>
      <c r="E403" s="95">
        <v>11200</v>
      </c>
      <c r="F403" s="100">
        <f t="shared" si="18"/>
        <v>2772</v>
      </c>
      <c r="G403" s="96">
        <f t="shared" si="19"/>
        <v>1979</v>
      </c>
      <c r="H403" s="95">
        <v>60</v>
      </c>
    </row>
    <row r="404" spans="1:8" ht="12.75">
      <c r="A404" s="91">
        <v>420</v>
      </c>
      <c r="B404" s="102"/>
      <c r="C404" s="109">
        <f t="shared" si="20"/>
        <v>67.93</v>
      </c>
      <c r="D404" s="94"/>
      <c r="E404" s="95">
        <v>11200</v>
      </c>
      <c r="F404" s="100">
        <f t="shared" si="18"/>
        <v>2771</v>
      </c>
      <c r="G404" s="96">
        <f t="shared" si="19"/>
        <v>1979</v>
      </c>
      <c r="H404" s="95">
        <v>60</v>
      </c>
    </row>
    <row r="405" spans="1:8" ht="12.75">
      <c r="A405" s="91">
        <v>421</v>
      </c>
      <c r="B405" s="102"/>
      <c r="C405" s="109">
        <f t="shared" si="20"/>
        <v>67.96</v>
      </c>
      <c r="D405" s="94"/>
      <c r="E405" s="95">
        <v>11200</v>
      </c>
      <c r="F405" s="100">
        <f t="shared" si="18"/>
        <v>2769</v>
      </c>
      <c r="G405" s="96">
        <f t="shared" si="19"/>
        <v>1978</v>
      </c>
      <c r="H405" s="95">
        <v>60</v>
      </c>
    </row>
    <row r="406" spans="1:8" ht="12.75">
      <c r="A406" s="91">
        <v>422</v>
      </c>
      <c r="B406" s="102"/>
      <c r="C406" s="109">
        <f t="shared" si="20"/>
        <v>67.99</v>
      </c>
      <c r="D406" s="94"/>
      <c r="E406" s="95">
        <v>11200</v>
      </c>
      <c r="F406" s="100">
        <f t="shared" si="18"/>
        <v>2768</v>
      </c>
      <c r="G406" s="96">
        <f t="shared" si="19"/>
        <v>1977</v>
      </c>
      <c r="H406" s="95">
        <v>60</v>
      </c>
    </row>
    <row r="407" spans="1:8" ht="12.75">
      <c r="A407" s="91">
        <v>423</v>
      </c>
      <c r="B407" s="102"/>
      <c r="C407" s="109">
        <f t="shared" si="20"/>
        <v>68.03</v>
      </c>
      <c r="D407" s="94"/>
      <c r="E407" s="95">
        <v>11200</v>
      </c>
      <c r="F407" s="100">
        <f t="shared" si="18"/>
        <v>2767</v>
      </c>
      <c r="G407" s="96">
        <f t="shared" si="19"/>
        <v>1976</v>
      </c>
      <c r="H407" s="95">
        <v>60</v>
      </c>
    </row>
    <row r="408" spans="1:8" ht="12.75">
      <c r="A408" s="91">
        <v>424</v>
      </c>
      <c r="B408" s="102"/>
      <c r="C408" s="109">
        <f t="shared" si="20"/>
        <v>68.06</v>
      </c>
      <c r="D408" s="94"/>
      <c r="E408" s="95">
        <v>11200</v>
      </c>
      <c r="F408" s="100">
        <f t="shared" si="18"/>
        <v>2765</v>
      </c>
      <c r="G408" s="96">
        <f t="shared" si="19"/>
        <v>1975</v>
      </c>
      <c r="H408" s="95">
        <v>60</v>
      </c>
    </row>
    <row r="409" spans="1:8" ht="12.75">
      <c r="A409" s="91">
        <v>425</v>
      </c>
      <c r="B409" s="102"/>
      <c r="C409" s="109">
        <f t="shared" si="20"/>
        <v>68.09</v>
      </c>
      <c r="D409" s="94"/>
      <c r="E409" s="95">
        <v>11200</v>
      </c>
      <c r="F409" s="100">
        <f t="shared" si="18"/>
        <v>2764</v>
      </c>
      <c r="G409" s="96">
        <f t="shared" si="19"/>
        <v>1974</v>
      </c>
      <c r="H409" s="95">
        <v>60</v>
      </c>
    </row>
    <row r="410" spans="1:8" ht="12.75">
      <c r="A410" s="91">
        <v>426</v>
      </c>
      <c r="B410" s="102"/>
      <c r="C410" s="109">
        <f t="shared" si="20"/>
        <v>68.12</v>
      </c>
      <c r="D410" s="94"/>
      <c r="E410" s="95">
        <v>11200</v>
      </c>
      <c r="F410" s="100">
        <f t="shared" si="18"/>
        <v>2763</v>
      </c>
      <c r="G410" s="96">
        <f t="shared" si="19"/>
        <v>1973</v>
      </c>
      <c r="H410" s="95">
        <v>60</v>
      </c>
    </row>
    <row r="411" spans="1:8" ht="12.75">
      <c r="A411" s="91">
        <v>427</v>
      </c>
      <c r="B411" s="102"/>
      <c r="C411" s="109">
        <f t="shared" si="20"/>
        <v>68.15</v>
      </c>
      <c r="D411" s="94"/>
      <c r="E411" s="95">
        <v>11200</v>
      </c>
      <c r="F411" s="100">
        <f t="shared" si="18"/>
        <v>2762</v>
      </c>
      <c r="G411" s="96">
        <f t="shared" si="19"/>
        <v>1972</v>
      </c>
      <c r="H411" s="95">
        <v>60</v>
      </c>
    </row>
    <row r="412" spans="1:8" ht="12.75">
      <c r="A412" s="91">
        <v>428</v>
      </c>
      <c r="B412" s="102"/>
      <c r="C412" s="109">
        <f t="shared" si="20"/>
        <v>68.18</v>
      </c>
      <c r="D412" s="94"/>
      <c r="E412" s="95">
        <v>11200</v>
      </c>
      <c r="F412" s="100">
        <f t="shared" si="18"/>
        <v>2761</v>
      </c>
      <c r="G412" s="96">
        <f t="shared" si="19"/>
        <v>1971</v>
      </c>
      <c r="H412" s="95">
        <v>60</v>
      </c>
    </row>
    <row r="413" spans="1:8" ht="12.75">
      <c r="A413" s="91">
        <v>429</v>
      </c>
      <c r="B413" s="102"/>
      <c r="C413" s="109">
        <f t="shared" si="20"/>
        <v>68.21</v>
      </c>
      <c r="D413" s="94"/>
      <c r="E413" s="95">
        <v>11200</v>
      </c>
      <c r="F413" s="100">
        <f t="shared" si="18"/>
        <v>2759</v>
      </c>
      <c r="G413" s="96">
        <f t="shared" si="19"/>
        <v>1970</v>
      </c>
      <c r="H413" s="95">
        <v>60</v>
      </c>
    </row>
    <row r="414" spans="1:8" ht="12.75">
      <c r="A414" s="91">
        <v>430</v>
      </c>
      <c r="B414" s="102"/>
      <c r="C414" s="109">
        <f t="shared" si="20"/>
        <v>68.24</v>
      </c>
      <c r="D414" s="94"/>
      <c r="E414" s="95">
        <v>11200</v>
      </c>
      <c r="F414" s="100">
        <f t="shared" si="18"/>
        <v>2758</v>
      </c>
      <c r="G414" s="96">
        <f t="shared" si="19"/>
        <v>1970</v>
      </c>
      <c r="H414" s="95">
        <v>60</v>
      </c>
    </row>
    <row r="415" spans="1:8" ht="12.75">
      <c r="A415" s="91">
        <v>431</v>
      </c>
      <c r="B415" s="102"/>
      <c r="C415" s="109">
        <f t="shared" si="20"/>
        <v>68.27</v>
      </c>
      <c r="D415" s="94"/>
      <c r="E415" s="95">
        <v>11200</v>
      </c>
      <c r="F415" s="100">
        <f t="shared" si="18"/>
        <v>2757</v>
      </c>
      <c r="G415" s="96">
        <f t="shared" si="19"/>
        <v>1969</v>
      </c>
      <c r="H415" s="95">
        <v>60</v>
      </c>
    </row>
    <row r="416" spans="1:8" ht="12.75">
      <c r="A416" s="91">
        <v>432</v>
      </c>
      <c r="B416" s="102"/>
      <c r="C416" s="109">
        <f t="shared" si="20"/>
        <v>68.3</v>
      </c>
      <c r="D416" s="94"/>
      <c r="E416" s="95">
        <v>11200</v>
      </c>
      <c r="F416" s="100">
        <f t="shared" si="18"/>
        <v>2756</v>
      </c>
      <c r="G416" s="96">
        <f t="shared" si="19"/>
        <v>1968</v>
      </c>
      <c r="H416" s="95">
        <v>60</v>
      </c>
    </row>
    <row r="417" spans="1:8" ht="12.75">
      <c r="A417" s="91">
        <v>433</v>
      </c>
      <c r="B417" s="102"/>
      <c r="C417" s="109">
        <f t="shared" si="20"/>
        <v>68.33</v>
      </c>
      <c r="D417" s="94"/>
      <c r="E417" s="95">
        <v>11200</v>
      </c>
      <c r="F417" s="100">
        <f t="shared" si="18"/>
        <v>2755</v>
      </c>
      <c r="G417" s="96">
        <f t="shared" si="19"/>
        <v>1967</v>
      </c>
      <c r="H417" s="95">
        <v>60</v>
      </c>
    </row>
    <row r="418" spans="1:8" ht="12.75">
      <c r="A418" s="91">
        <v>434</v>
      </c>
      <c r="B418" s="102"/>
      <c r="C418" s="109">
        <f t="shared" si="20"/>
        <v>68.36</v>
      </c>
      <c r="D418" s="94"/>
      <c r="E418" s="95">
        <v>11200</v>
      </c>
      <c r="F418" s="100">
        <f t="shared" si="18"/>
        <v>2754</v>
      </c>
      <c r="G418" s="96">
        <f t="shared" si="19"/>
        <v>1966</v>
      </c>
      <c r="H418" s="95">
        <v>60</v>
      </c>
    </row>
    <row r="419" spans="1:8" ht="12.75">
      <c r="A419" s="91">
        <v>435</v>
      </c>
      <c r="B419" s="102"/>
      <c r="C419" s="109">
        <f t="shared" si="20"/>
        <v>68.39</v>
      </c>
      <c r="D419" s="94"/>
      <c r="E419" s="95">
        <v>11200</v>
      </c>
      <c r="F419" s="100">
        <f t="shared" si="18"/>
        <v>2752</v>
      </c>
      <c r="G419" s="96">
        <f t="shared" si="19"/>
        <v>1965</v>
      </c>
      <c r="H419" s="95">
        <v>60</v>
      </c>
    </row>
    <row r="420" spans="1:8" ht="12.75">
      <c r="A420" s="91">
        <v>436</v>
      </c>
      <c r="B420" s="102"/>
      <c r="C420" s="109">
        <f t="shared" si="20"/>
        <v>68.42</v>
      </c>
      <c r="D420" s="94"/>
      <c r="E420" s="95">
        <v>11200</v>
      </c>
      <c r="F420" s="100">
        <f t="shared" si="18"/>
        <v>2751</v>
      </c>
      <c r="G420" s="96">
        <f t="shared" si="19"/>
        <v>1964</v>
      </c>
      <c r="H420" s="95">
        <v>60</v>
      </c>
    </row>
    <row r="421" spans="1:8" ht="12.75">
      <c r="A421" s="91">
        <v>437</v>
      </c>
      <c r="B421" s="102"/>
      <c r="C421" s="109">
        <f t="shared" si="20"/>
        <v>68.45</v>
      </c>
      <c r="D421" s="94"/>
      <c r="E421" s="95">
        <v>11200</v>
      </c>
      <c r="F421" s="100">
        <f t="shared" si="18"/>
        <v>2750</v>
      </c>
      <c r="G421" s="96">
        <f t="shared" si="19"/>
        <v>1963</v>
      </c>
      <c r="H421" s="95">
        <v>60</v>
      </c>
    </row>
    <row r="422" spans="1:8" ht="12.75">
      <c r="A422" s="91">
        <v>438</v>
      </c>
      <c r="B422" s="102"/>
      <c r="C422" s="109">
        <f t="shared" si="20"/>
        <v>68.48</v>
      </c>
      <c r="D422" s="94"/>
      <c r="E422" s="95">
        <v>11200</v>
      </c>
      <c r="F422" s="100">
        <f t="shared" si="18"/>
        <v>2749</v>
      </c>
      <c r="G422" s="96">
        <f t="shared" si="19"/>
        <v>1963</v>
      </c>
      <c r="H422" s="95">
        <v>60</v>
      </c>
    </row>
    <row r="423" spans="1:8" ht="12.75">
      <c r="A423" s="91">
        <v>439</v>
      </c>
      <c r="B423" s="102"/>
      <c r="C423" s="109">
        <f t="shared" si="20"/>
        <v>68.51</v>
      </c>
      <c r="D423" s="94"/>
      <c r="E423" s="95">
        <v>11200</v>
      </c>
      <c r="F423" s="100">
        <f t="shared" si="18"/>
        <v>2748</v>
      </c>
      <c r="G423" s="96">
        <f t="shared" si="19"/>
        <v>1962</v>
      </c>
      <c r="H423" s="95">
        <v>60</v>
      </c>
    </row>
    <row r="424" spans="1:8" ht="12.75">
      <c r="A424" s="91">
        <v>440</v>
      </c>
      <c r="B424" s="102"/>
      <c r="C424" s="109">
        <f t="shared" si="20"/>
        <v>68.54</v>
      </c>
      <c r="D424" s="94"/>
      <c r="E424" s="95">
        <v>11200</v>
      </c>
      <c r="F424" s="100">
        <f t="shared" si="18"/>
        <v>2746</v>
      </c>
      <c r="G424" s="96">
        <f t="shared" si="19"/>
        <v>1961</v>
      </c>
      <c r="H424" s="95">
        <v>60</v>
      </c>
    </row>
    <row r="425" spans="1:8" ht="12.75">
      <c r="A425" s="91">
        <v>441</v>
      </c>
      <c r="B425" s="102"/>
      <c r="C425" s="109">
        <f t="shared" si="20"/>
        <v>68.57</v>
      </c>
      <c r="D425" s="94"/>
      <c r="E425" s="95">
        <v>11200</v>
      </c>
      <c r="F425" s="100">
        <f t="shared" si="18"/>
        <v>2745</v>
      </c>
      <c r="G425" s="96">
        <f t="shared" si="19"/>
        <v>1960</v>
      </c>
      <c r="H425" s="95">
        <v>60</v>
      </c>
    </row>
    <row r="426" spans="1:8" ht="12.75">
      <c r="A426" s="91">
        <v>442</v>
      </c>
      <c r="B426" s="102"/>
      <c r="C426" s="109">
        <f t="shared" si="20"/>
        <v>68.6</v>
      </c>
      <c r="D426" s="94"/>
      <c r="E426" s="95">
        <v>11200</v>
      </c>
      <c r="F426" s="100">
        <f t="shared" si="18"/>
        <v>2744</v>
      </c>
      <c r="G426" s="96">
        <f t="shared" si="19"/>
        <v>1959</v>
      </c>
      <c r="H426" s="95">
        <v>60</v>
      </c>
    </row>
    <row r="427" spans="1:8" ht="12.75">
      <c r="A427" s="91">
        <v>443</v>
      </c>
      <c r="B427" s="102"/>
      <c r="C427" s="109">
        <f t="shared" si="20"/>
        <v>68.63</v>
      </c>
      <c r="D427" s="94"/>
      <c r="E427" s="95">
        <v>11200</v>
      </c>
      <c r="F427" s="100">
        <f t="shared" si="18"/>
        <v>2743</v>
      </c>
      <c r="G427" s="96">
        <f t="shared" si="19"/>
        <v>1958</v>
      </c>
      <c r="H427" s="95">
        <v>60</v>
      </c>
    </row>
    <row r="428" spans="1:8" ht="13.5" thickBot="1">
      <c r="A428" s="91">
        <v>444</v>
      </c>
      <c r="B428" s="111"/>
      <c r="C428" s="109">
        <f t="shared" si="20"/>
        <v>68.66</v>
      </c>
      <c r="D428" s="113"/>
      <c r="E428" s="95">
        <v>11200</v>
      </c>
      <c r="F428" s="100">
        <f t="shared" si="18"/>
        <v>2742</v>
      </c>
      <c r="G428" s="96">
        <f t="shared" si="19"/>
        <v>1957</v>
      </c>
      <c r="H428" s="95">
        <v>60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A7" sqref="A7:A8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23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83</v>
      </c>
      <c r="B4" s="64"/>
      <c r="C4" s="64"/>
      <c r="D4" s="64"/>
      <c r="E4" s="64"/>
      <c r="F4" s="64"/>
      <c r="G4" s="64"/>
      <c r="I4" s="58"/>
    </row>
    <row r="5" spans="1:9" ht="5.2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E6" s="68" t="s">
        <v>393</v>
      </c>
      <c r="I6" s="58"/>
    </row>
    <row r="7" spans="1:9" ht="15.75">
      <c r="A7" s="69" t="s">
        <v>77</v>
      </c>
      <c r="B7" s="66"/>
      <c r="C7" s="104"/>
      <c r="D7" s="105"/>
      <c r="E7" s="104">
        <v>18.61</v>
      </c>
      <c r="I7" s="58"/>
    </row>
    <row r="8" spans="1:9" ht="15.75">
      <c r="A8" s="69" t="s">
        <v>78</v>
      </c>
      <c r="B8" s="66"/>
      <c r="C8" s="104"/>
      <c r="D8" s="105"/>
      <c r="E8" s="104" t="s">
        <v>133</v>
      </c>
      <c r="I8" s="58"/>
    </row>
    <row r="9" spans="1:9" ht="15.75">
      <c r="A9" s="69"/>
      <c r="B9" s="66"/>
      <c r="C9" s="104"/>
      <c r="D9" s="105"/>
      <c r="E9" s="104"/>
      <c r="I9" s="58"/>
    </row>
    <row r="10" spans="1:9" ht="6" customHeight="1" thickBot="1">
      <c r="A10" s="337"/>
      <c r="B10" s="337"/>
      <c r="C10" s="78"/>
      <c r="D10" s="79"/>
      <c r="E10" s="80"/>
      <c r="F10" s="80"/>
      <c r="G10" s="80"/>
      <c r="I10" s="58"/>
    </row>
    <row r="11" spans="1:8" ht="15.75">
      <c r="A11" s="59"/>
      <c r="B11" s="81" t="s">
        <v>605</v>
      </c>
      <c r="C11" s="82"/>
      <c r="D11" s="81" t="s">
        <v>606</v>
      </c>
      <c r="E11" s="82"/>
      <c r="F11" s="83" t="s">
        <v>607</v>
      </c>
      <c r="G11" s="84" t="s">
        <v>608</v>
      </c>
      <c r="H11" s="82"/>
    </row>
    <row r="12" spans="1:8" ht="45.75" thickBot="1">
      <c r="A12" s="85" t="s">
        <v>36</v>
      </c>
      <c r="B12" s="86" t="s">
        <v>392</v>
      </c>
      <c r="C12" s="87" t="s">
        <v>393</v>
      </c>
      <c r="D12" s="88" t="s">
        <v>609</v>
      </c>
      <c r="E12" s="89" t="s">
        <v>610</v>
      </c>
      <c r="F12" s="88" t="s">
        <v>607</v>
      </c>
      <c r="G12" s="90" t="s">
        <v>612</v>
      </c>
      <c r="H12" s="89" t="s">
        <v>613</v>
      </c>
    </row>
    <row r="13" spans="1:8" ht="12.75">
      <c r="A13" s="91" t="s">
        <v>79</v>
      </c>
      <c r="B13" s="116"/>
      <c r="C13" s="93">
        <v>18.61</v>
      </c>
      <c r="D13" s="94"/>
      <c r="E13" s="95">
        <v>11200</v>
      </c>
      <c r="F13" s="100">
        <f aca="true" t="shared" si="0" ref="F13:F76">ROUND(12*1.37*(1/C13*E13)+H13,0)</f>
        <v>9964</v>
      </c>
      <c r="G13" s="96">
        <f aca="true" t="shared" si="1" ref="G13:G76">ROUND(12*(1/C13*E13),0)</f>
        <v>7222</v>
      </c>
      <c r="H13" s="95">
        <v>70</v>
      </c>
    </row>
    <row r="14" spans="1:8" ht="12.75">
      <c r="A14" s="91">
        <v>30</v>
      </c>
      <c r="B14" s="102"/>
      <c r="C14" s="109">
        <f aca="true" t="shared" si="2" ref="C14:C77">ROUND((10.899*LN(A14)+A14/200)*0.5,2)</f>
        <v>18.61</v>
      </c>
      <c r="D14" s="94"/>
      <c r="E14" s="95">
        <v>11200</v>
      </c>
      <c r="F14" s="100">
        <f t="shared" si="0"/>
        <v>9964</v>
      </c>
      <c r="G14" s="96">
        <f t="shared" si="1"/>
        <v>7222</v>
      </c>
      <c r="H14" s="95">
        <v>70</v>
      </c>
    </row>
    <row r="15" spans="1:8" ht="12.75">
      <c r="A15" s="91">
        <v>31</v>
      </c>
      <c r="B15" s="102"/>
      <c r="C15" s="109">
        <f t="shared" si="2"/>
        <v>18.79</v>
      </c>
      <c r="D15" s="94"/>
      <c r="E15" s="95">
        <v>11200</v>
      </c>
      <c r="F15" s="100">
        <f t="shared" si="0"/>
        <v>9869</v>
      </c>
      <c r="G15" s="96">
        <f t="shared" si="1"/>
        <v>7153</v>
      </c>
      <c r="H15" s="95">
        <v>70</v>
      </c>
    </row>
    <row r="16" spans="1:8" ht="12.75">
      <c r="A16" s="91">
        <v>32</v>
      </c>
      <c r="B16" s="102"/>
      <c r="C16" s="109">
        <f t="shared" si="2"/>
        <v>18.97</v>
      </c>
      <c r="D16" s="94"/>
      <c r="E16" s="95">
        <v>11200</v>
      </c>
      <c r="F16" s="100">
        <f t="shared" si="0"/>
        <v>9776</v>
      </c>
      <c r="G16" s="96">
        <f t="shared" si="1"/>
        <v>7085</v>
      </c>
      <c r="H16" s="95">
        <v>70</v>
      </c>
    </row>
    <row r="17" spans="1:8" ht="12.75">
      <c r="A17" s="91">
        <v>33</v>
      </c>
      <c r="B17" s="102"/>
      <c r="C17" s="109">
        <f t="shared" si="2"/>
        <v>19.14</v>
      </c>
      <c r="D17" s="94"/>
      <c r="E17" s="95">
        <v>11200</v>
      </c>
      <c r="F17" s="100">
        <f t="shared" si="0"/>
        <v>9690</v>
      </c>
      <c r="G17" s="96">
        <f t="shared" si="1"/>
        <v>7022</v>
      </c>
      <c r="H17" s="95">
        <v>70</v>
      </c>
    </row>
    <row r="18" spans="1:8" ht="12.75">
      <c r="A18" s="91">
        <v>34</v>
      </c>
      <c r="B18" s="102"/>
      <c r="C18" s="109">
        <f t="shared" si="2"/>
        <v>19.3</v>
      </c>
      <c r="D18" s="94"/>
      <c r="E18" s="95">
        <v>11200</v>
      </c>
      <c r="F18" s="100">
        <f t="shared" si="0"/>
        <v>9610</v>
      </c>
      <c r="G18" s="96">
        <f t="shared" si="1"/>
        <v>6964</v>
      </c>
      <c r="H18" s="95">
        <v>70</v>
      </c>
    </row>
    <row r="19" spans="1:8" ht="12.75">
      <c r="A19" s="91">
        <v>35</v>
      </c>
      <c r="B19" s="102"/>
      <c r="C19" s="109">
        <f t="shared" si="2"/>
        <v>19.46</v>
      </c>
      <c r="D19" s="94"/>
      <c r="E19" s="95">
        <v>11200</v>
      </c>
      <c r="F19" s="100">
        <f t="shared" si="0"/>
        <v>9532</v>
      </c>
      <c r="G19" s="96">
        <f t="shared" si="1"/>
        <v>6906</v>
      </c>
      <c r="H19" s="95">
        <v>70</v>
      </c>
    </row>
    <row r="20" spans="1:8" ht="12.75">
      <c r="A20" s="91">
        <v>36</v>
      </c>
      <c r="B20" s="102"/>
      <c r="C20" s="109">
        <f t="shared" si="2"/>
        <v>19.62</v>
      </c>
      <c r="D20" s="94"/>
      <c r="E20" s="95">
        <v>11200</v>
      </c>
      <c r="F20" s="100">
        <f t="shared" si="0"/>
        <v>9455</v>
      </c>
      <c r="G20" s="96">
        <f t="shared" si="1"/>
        <v>6850</v>
      </c>
      <c r="H20" s="95">
        <v>70</v>
      </c>
    </row>
    <row r="21" spans="1:8" ht="12.75">
      <c r="A21" s="91">
        <v>37</v>
      </c>
      <c r="B21" s="102"/>
      <c r="C21" s="109">
        <f t="shared" si="2"/>
        <v>19.77</v>
      </c>
      <c r="D21" s="94"/>
      <c r="E21" s="95">
        <v>11200</v>
      </c>
      <c r="F21" s="100">
        <f t="shared" si="0"/>
        <v>9384</v>
      </c>
      <c r="G21" s="96">
        <f t="shared" si="1"/>
        <v>6798</v>
      </c>
      <c r="H21" s="95">
        <v>70</v>
      </c>
    </row>
    <row r="22" spans="1:8" ht="12.75">
      <c r="A22" s="91">
        <v>38</v>
      </c>
      <c r="B22" s="102"/>
      <c r="C22" s="109">
        <f t="shared" si="2"/>
        <v>19.92</v>
      </c>
      <c r="D22" s="94"/>
      <c r="E22" s="95">
        <v>11200</v>
      </c>
      <c r="F22" s="100">
        <f t="shared" si="0"/>
        <v>9313</v>
      </c>
      <c r="G22" s="96">
        <f t="shared" si="1"/>
        <v>6747</v>
      </c>
      <c r="H22" s="95">
        <v>70</v>
      </c>
    </row>
    <row r="23" spans="1:8" ht="12.75">
      <c r="A23" s="91">
        <v>39</v>
      </c>
      <c r="B23" s="102"/>
      <c r="C23" s="109">
        <f t="shared" si="2"/>
        <v>20.06</v>
      </c>
      <c r="D23" s="94"/>
      <c r="E23" s="95">
        <v>11200</v>
      </c>
      <c r="F23" s="100">
        <f t="shared" si="0"/>
        <v>9249</v>
      </c>
      <c r="G23" s="96">
        <f t="shared" si="1"/>
        <v>6700</v>
      </c>
      <c r="H23" s="95">
        <v>70</v>
      </c>
    </row>
    <row r="24" spans="1:8" ht="12.75">
      <c r="A24" s="91">
        <v>40</v>
      </c>
      <c r="B24" s="102"/>
      <c r="C24" s="109">
        <f t="shared" si="2"/>
        <v>20.2</v>
      </c>
      <c r="D24" s="94"/>
      <c r="E24" s="95">
        <v>11200</v>
      </c>
      <c r="F24" s="100">
        <f t="shared" si="0"/>
        <v>9185</v>
      </c>
      <c r="G24" s="96">
        <f t="shared" si="1"/>
        <v>6653</v>
      </c>
      <c r="H24" s="95">
        <v>70</v>
      </c>
    </row>
    <row r="25" spans="1:8" ht="12.75">
      <c r="A25" s="91">
        <v>41</v>
      </c>
      <c r="B25" s="102"/>
      <c r="C25" s="109">
        <f t="shared" si="2"/>
        <v>20.34</v>
      </c>
      <c r="D25" s="94"/>
      <c r="E25" s="95">
        <v>11200</v>
      </c>
      <c r="F25" s="100">
        <f t="shared" si="0"/>
        <v>9123</v>
      </c>
      <c r="G25" s="96">
        <f t="shared" si="1"/>
        <v>6608</v>
      </c>
      <c r="H25" s="95">
        <v>70</v>
      </c>
    </row>
    <row r="26" spans="1:8" ht="12.75">
      <c r="A26" s="91">
        <v>42</v>
      </c>
      <c r="B26" s="102"/>
      <c r="C26" s="109">
        <f t="shared" si="2"/>
        <v>20.47</v>
      </c>
      <c r="D26" s="94"/>
      <c r="E26" s="95">
        <v>11200</v>
      </c>
      <c r="F26" s="100">
        <f t="shared" si="0"/>
        <v>9065</v>
      </c>
      <c r="G26" s="96">
        <f t="shared" si="1"/>
        <v>6566</v>
      </c>
      <c r="H26" s="95">
        <v>70</v>
      </c>
    </row>
    <row r="27" spans="1:8" ht="12.75">
      <c r="A27" s="91">
        <v>43</v>
      </c>
      <c r="B27" s="102"/>
      <c r="C27" s="109">
        <f t="shared" si="2"/>
        <v>20.6</v>
      </c>
      <c r="D27" s="94"/>
      <c r="E27" s="95">
        <v>11200</v>
      </c>
      <c r="F27" s="100">
        <f t="shared" si="0"/>
        <v>9008</v>
      </c>
      <c r="G27" s="96">
        <f t="shared" si="1"/>
        <v>6524</v>
      </c>
      <c r="H27" s="95">
        <v>70</v>
      </c>
    </row>
    <row r="28" spans="1:8" ht="12.75">
      <c r="A28" s="91">
        <v>44</v>
      </c>
      <c r="B28" s="102"/>
      <c r="C28" s="109">
        <f t="shared" si="2"/>
        <v>20.73</v>
      </c>
      <c r="D28" s="94"/>
      <c r="E28" s="95">
        <v>11200</v>
      </c>
      <c r="F28" s="100">
        <f t="shared" si="0"/>
        <v>8952</v>
      </c>
      <c r="G28" s="96">
        <f t="shared" si="1"/>
        <v>6483</v>
      </c>
      <c r="H28" s="95">
        <v>70</v>
      </c>
    </row>
    <row r="29" spans="1:8" ht="12.75">
      <c r="A29" s="91">
        <v>45</v>
      </c>
      <c r="B29" s="102"/>
      <c r="C29" s="109">
        <f t="shared" si="2"/>
        <v>20.86</v>
      </c>
      <c r="D29" s="94"/>
      <c r="E29" s="95">
        <v>11200</v>
      </c>
      <c r="F29" s="100">
        <f t="shared" si="0"/>
        <v>8897</v>
      </c>
      <c r="G29" s="96">
        <f t="shared" si="1"/>
        <v>6443</v>
      </c>
      <c r="H29" s="95">
        <v>70</v>
      </c>
    </row>
    <row r="30" spans="1:8" ht="12.75">
      <c r="A30" s="91">
        <v>46</v>
      </c>
      <c r="B30" s="102"/>
      <c r="C30" s="109">
        <f t="shared" si="2"/>
        <v>20.98</v>
      </c>
      <c r="D30" s="94"/>
      <c r="E30" s="95">
        <v>11200</v>
      </c>
      <c r="F30" s="100">
        <f t="shared" si="0"/>
        <v>8846</v>
      </c>
      <c r="G30" s="96">
        <f t="shared" si="1"/>
        <v>6406</v>
      </c>
      <c r="H30" s="95">
        <v>70</v>
      </c>
    </row>
    <row r="31" spans="1:8" ht="12.75">
      <c r="A31" s="91">
        <v>47</v>
      </c>
      <c r="B31" s="102"/>
      <c r="C31" s="109">
        <f t="shared" si="2"/>
        <v>21.1</v>
      </c>
      <c r="D31" s="94"/>
      <c r="E31" s="95">
        <v>11200</v>
      </c>
      <c r="F31" s="100">
        <f t="shared" si="0"/>
        <v>8796</v>
      </c>
      <c r="G31" s="96">
        <f t="shared" si="1"/>
        <v>6370</v>
      </c>
      <c r="H31" s="95">
        <v>70</v>
      </c>
    </row>
    <row r="32" spans="1:8" ht="12.75">
      <c r="A32" s="91">
        <v>48</v>
      </c>
      <c r="B32" s="102"/>
      <c r="C32" s="109">
        <f t="shared" si="2"/>
        <v>21.22</v>
      </c>
      <c r="D32" s="94"/>
      <c r="E32" s="95">
        <v>11200</v>
      </c>
      <c r="F32" s="100">
        <f t="shared" si="0"/>
        <v>8747</v>
      </c>
      <c r="G32" s="96">
        <f t="shared" si="1"/>
        <v>6334</v>
      </c>
      <c r="H32" s="95">
        <v>70</v>
      </c>
    </row>
    <row r="33" spans="1:8" ht="12.75">
      <c r="A33" s="91">
        <v>49</v>
      </c>
      <c r="B33" s="102"/>
      <c r="C33" s="109">
        <f t="shared" si="2"/>
        <v>21.33</v>
      </c>
      <c r="D33" s="94"/>
      <c r="E33" s="95">
        <v>11200</v>
      </c>
      <c r="F33" s="100">
        <f t="shared" si="0"/>
        <v>8702</v>
      </c>
      <c r="G33" s="96">
        <f t="shared" si="1"/>
        <v>6301</v>
      </c>
      <c r="H33" s="95">
        <v>70</v>
      </c>
    </row>
    <row r="34" spans="1:8" ht="12.75">
      <c r="A34" s="91">
        <v>50</v>
      </c>
      <c r="B34" s="102"/>
      <c r="C34" s="109">
        <f t="shared" si="2"/>
        <v>21.44</v>
      </c>
      <c r="D34" s="94"/>
      <c r="E34" s="95">
        <v>11200</v>
      </c>
      <c r="F34" s="100">
        <f t="shared" si="0"/>
        <v>8658</v>
      </c>
      <c r="G34" s="96">
        <f t="shared" si="1"/>
        <v>6269</v>
      </c>
      <c r="H34" s="95">
        <v>70</v>
      </c>
    </row>
    <row r="35" spans="1:8" ht="12.75">
      <c r="A35" s="91">
        <v>51</v>
      </c>
      <c r="B35" s="102"/>
      <c r="C35" s="109">
        <f t="shared" si="2"/>
        <v>21.55</v>
      </c>
      <c r="D35" s="94"/>
      <c r="E35" s="95">
        <v>11200</v>
      </c>
      <c r="F35" s="100">
        <f t="shared" si="0"/>
        <v>8614</v>
      </c>
      <c r="G35" s="96">
        <f t="shared" si="1"/>
        <v>6237</v>
      </c>
      <c r="H35" s="95">
        <v>70</v>
      </c>
    </row>
    <row r="36" spans="1:8" ht="12.75">
      <c r="A36" s="91">
        <v>52</v>
      </c>
      <c r="B36" s="102"/>
      <c r="C36" s="109">
        <f t="shared" si="2"/>
        <v>21.66</v>
      </c>
      <c r="D36" s="94"/>
      <c r="E36" s="95">
        <v>11200</v>
      </c>
      <c r="F36" s="100">
        <f t="shared" si="0"/>
        <v>8571</v>
      </c>
      <c r="G36" s="96">
        <f t="shared" si="1"/>
        <v>6205</v>
      </c>
      <c r="H36" s="95">
        <v>70</v>
      </c>
    </row>
    <row r="37" spans="1:8" ht="12.75">
      <c r="A37" s="91">
        <v>53</v>
      </c>
      <c r="B37" s="102"/>
      <c r="C37" s="109">
        <f t="shared" si="2"/>
        <v>21.77</v>
      </c>
      <c r="D37" s="94"/>
      <c r="E37" s="95">
        <v>11200</v>
      </c>
      <c r="F37" s="100">
        <f t="shared" si="0"/>
        <v>8528</v>
      </c>
      <c r="G37" s="96">
        <f t="shared" si="1"/>
        <v>6174</v>
      </c>
      <c r="H37" s="95">
        <v>70</v>
      </c>
    </row>
    <row r="38" spans="1:8" ht="12.75">
      <c r="A38" s="91">
        <v>54</v>
      </c>
      <c r="B38" s="102"/>
      <c r="C38" s="109">
        <f t="shared" si="2"/>
        <v>21.87</v>
      </c>
      <c r="D38" s="94"/>
      <c r="E38" s="95">
        <v>11200</v>
      </c>
      <c r="F38" s="100">
        <f t="shared" si="0"/>
        <v>8489</v>
      </c>
      <c r="G38" s="96">
        <f t="shared" si="1"/>
        <v>6145</v>
      </c>
      <c r="H38" s="95">
        <v>70</v>
      </c>
    </row>
    <row r="39" spans="1:8" ht="12.75">
      <c r="A39" s="91">
        <v>55</v>
      </c>
      <c r="B39" s="102"/>
      <c r="C39" s="109">
        <f t="shared" si="2"/>
        <v>21.98</v>
      </c>
      <c r="D39" s="94"/>
      <c r="E39" s="95">
        <v>11200</v>
      </c>
      <c r="F39" s="100">
        <f t="shared" si="0"/>
        <v>8447</v>
      </c>
      <c r="G39" s="96">
        <f t="shared" si="1"/>
        <v>6115</v>
      </c>
      <c r="H39" s="95">
        <v>70</v>
      </c>
    </row>
    <row r="40" spans="1:8" ht="12.75">
      <c r="A40" s="91">
        <v>56</v>
      </c>
      <c r="B40" s="102"/>
      <c r="C40" s="109">
        <f t="shared" si="2"/>
        <v>22.08</v>
      </c>
      <c r="D40" s="94"/>
      <c r="E40" s="95">
        <v>11200</v>
      </c>
      <c r="F40" s="100">
        <f t="shared" si="0"/>
        <v>8409</v>
      </c>
      <c r="G40" s="96">
        <f t="shared" si="1"/>
        <v>6087</v>
      </c>
      <c r="H40" s="95">
        <v>70</v>
      </c>
    </row>
    <row r="41" spans="1:8" ht="12.75">
      <c r="A41" s="91">
        <v>57</v>
      </c>
      <c r="B41" s="102"/>
      <c r="C41" s="109">
        <f t="shared" si="2"/>
        <v>22.18</v>
      </c>
      <c r="D41" s="94"/>
      <c r="E41" s="95">
        <v>11200</v>
      </c>
      <c r="F41" s="100">
        <f t="shared" si="0"/>
        <v>8372</v>
      </c>
      <c r="G41" s="96">
        <f t="shared" si="1"/>
        <v>6060</v>
      </c>
      <c r="H41" s="95">
        <v>70</v>
      </c>
    </row>
    <row r="42" spans="1:8" ht="12.75">
      <c r="A42" s="91">
        <v>58</v>
      </c>
      <c r="B42" s="102"/>
      <c r="C42" s="109">
        <f t="shared" si="2"/>
        <v>22.27</v>
      </c>
      <c r="D42" s="94"/>
      <c r="E42" s="95">
        <v>11200</v>
      </c>
      <c r="F42" s="100">
        <f t="shared" si="0"/>
        <v>8338</v>
      </c>
      <c r="G42" s="96">
        <f t="shared" si="1"/>
        <v>6035</v>
      </c>
      <c r="H42" s="95">
        <v>70</v>
      </c>
    </row>
    <row r="43" spans="1:8" ht="12.75">
      <c r="A43" s="91">
        <v>59</v>
      </c>
      <c r="B43" s="102"/>
      <c r="C43" s="109">
        <f t="shared" si="2"/>
        <v>22.37</v>
      </c>
      <c r="D43" s="94"/>
      <c r="E43" s="95">
        <v>11200</v>
      </c>
      <c r="F43" s="100">
        <f t="shared" si="0"/>
        <v>8301</v>
      </c>
      <c r="G43" s="96">
        <f t="shared" si="1"/>
        <v>6008</v>
      </c>
      <c r="H43" s="95">
        <v>70</v>
      </c>
    </row>
    <row r="44" spans="1:8" ht="12.75">
      <c r="A44" s="91">
        <v>60</v>
      </c>
      <c r="B44" s="102"/>
      <c r="C44" s="109">
        <f t="shared" si="2"/>
        <v>22.46</v>
      </c>
      <c r="D44" s="94"/>
      <c r="E44" s="95">
        <v>11200</v>
      </c>
      <c r="F44" s="100">
        <f t="shared" si="0"/>
        <v>8268</v>
      </c>
      <c r="G44" s="96">
        <f t="shared" si="1"/>
        <v>5984</v>
      </c>
      <c r="H44" s="95">
        <v>70</v>
      </c>
    </row>
    <row r="45" spans="1:8" ht="12.75">
      <c r="A45" s="91">
        <v>61</v>
      </c>
      <c r="B45" s="102"/>
      <c r="C45" s="109">
        <f t="shared" si="2"/>
        <v>22.55</v>
      </c>
      <c r="D45" s="94"/>
      <c r="E45" s="95">
        <v>11200</v>
      </c>
      <c r="F45" s="100">
        <f t="shared" si="0"/>
        <v>8235</v>
      </c>
      <c r="G45" s="96">
        <f t="shared" si="1"/>
        <v>5960</v>
      </c>
      <c r="H45" s="95">
        <v>70</v>
      </c>
    </row>
    <row r="46" spans="1:8" ht="12.75">
      <c r="A46" s="91">
        <v>62</v>
      </c>
      <c r="B46" s="102"/>
      <c r="C46" s="109">
        <f t="shared" si="2"/>
        <v>22.65</v>
      </c>
      <c r="D46" s="94"/>
      <c r="E46" s="95">
        <v>11200</v>
      </c>
      <c r="F46" s="100">
        <f t="shared" si="0"/>
        <v>8199</v>
      </c>
      <c r="G46" s="96">
        <f t="shared" si="1"/>
        <v>5934</v>
      </c>
      <c r="H46" s="95">
        <v>70</v>
      </c>
    </row>
    <row r="47" spans="1:8" ht="12.75">
      <c r="A47" s="91">
        <v>63</v>
      </c>
      <c r="B47" s="102"/>
      <c r="C47" s="109">
        <f t="shared" si="2"/>
        <v>22.74</v>
      </c>
      <c r="D47" s="94"/>
      <c r="E47" s="95">
        <v>11200</v>
      </c>
      <c r="F47" s="100">
        <f t="shared" si="0"/>
        <v>8167</v>
      </c>
      <c r="G47" s="96">
        <f t="shared" si="1"/>
        <v>5910</v>
      </c>
      <c r="H47" s="95">
        <v>70</v>
      </c>
    </row>
    <row r="48" spans="1:8" ht="12.75">
      <c r="A48" s="91">
        <v>64</v>
      </c>
      <c r="B48" s="102"/>
      <c r="C48" s="109">
        <f t="shared" si="2"/>
        <v>22.82</v>
      </c>
      <c r="D48" s="94"/>
      <c r="E48" s="95">
        <v>11200</v>
      </c>
      <c r="F48" s="100">
        <f t="shared" si="0"/>
        <v>8139</v>
      </c>
      <c r="G48" s="96">
        <f t="shared" si="1"/>
        <v>5890</v>
      </c>
      <c r="H48" s="95">
        <v>70</v>
      </c>
    </row>
    <row r="49" spans="1:8" ht="12.75">
      <c r="A49" s="91">
        <v>65</v>
      </c>
      <c r="B49" s="102"/>
      <c r="C49" s="109">
        <f t="shared" si="2"/>
        <v>22.91</v>
      </c>
      <c r="D49" s="94"/>
      <c r="E49" s="95">
        <v>11200</v>
      </c>
      <c r="F49" s="100">
        <f t="shared" si="0"/>
        <v>8107</v>
      </c>
      <c r="G49" s="96">
        <f t="shared" si="1"/>
        <v>5866</v>
      </c>
      <c r="H49" s="95">
        <v>70</v>
      </c>
    </row>
    <row r="50" spans="1:8" ht="12.75">
      <c r="A50" s="91">
        <v>66</v>
      </c>
      <c r="B50" s="102"/>
      <c r="C50" s="109">
        <f t="shared" si="2"/>
        <v>23</v>
      </c>
      <c r="D50" s="94"/>
      <c r="E50" s="95">
        <v>11200</v>
      </c>
      <c r="F50" s="100">
        <f t="shared" si="0"/>
        <v>8076</v>
      </c>
      <c r="G50" s="96">
        <f t="shared" si="1"/>
        <v>5843</v>
      </c>
      <c r="H50" s="95">
        <v>70</v>
      </c>
    </row>
    <row r="51" spans="1:8" ht="12.75">
      <c r="A51" s="91">
        <v>67</v>
      </c>
      <c r="B51" s="102"/>
      <c r="C51" s="109">
        <f t="shared" si="2"/>
        <v>23.08</v>
      </c>
      <c r="D51" s="94"/>
      <c r="E51" s="95">
        <v>11200</v>
      </c>
      <c r="F51" s="100">
        <f t="shared" si="0"/>
        <v>8048</v>
      </c>
      <c r="G51" s="96">
        <f t="shared" si="1"/>
        <v>5823</v>
      </c>
      <c r="H51" s="95">
        <v>70</v>
      </c>
    </row>
    <row r="52" spans="1:8" ht="12.75">
      <c r="A52" s="91">
        <v>68</v>
      </c>
      <c r="B52" s="102"/>
      <c r="C52" s="109">
        <f t="shared" si="2"/>
        <v>23.16</v>
      </c>
      <c r="D52" s="94"/>
      <c r="E52" s="95">
        <v>11200</v>
      </c>
      <c r="F52" s="100">
        <f t="shared" si="0"/>
        <v>8020</v>
      </c>
      <c r="G52" s="96">
        <f t="shared" si="1"/>
        <v>5803</v>
      </c>
      <c r="H52" s="95">
        <v>70</v>
      </c>
    </row>
    <row r="53" spans="1:8" ht="12.75">
      <c r="A53" s="91">
        <v>69</v>
      </c>
      <c r="B53" s="102"/>
      <c r="C53" s="109">
        <f t="shared" si="2"/>
        <v>23.25</v>
      </c>
      <c r="D53" s="94"/>
      <c r="E53" s="95">
        <v>11200</v>
      </c>
      <c r="F53" s="100">
        <f t="shared" si="0"/>
        <v>7989</v>
      </c>
      <c r="G53" s="96">
        <f t="shared" si="1"/>
        <v>5781</v>
      </c>
      <c r="H53" s="95">
        <v>70</v>
      </c>
    </row>
    <row r="54" spans="1:8" ht="12.75">
      <c r="A54" s="91">
        <v>70</v>
      </c>
      <c r="B54" s="102"/>
      <c r="C54" s="109">
        <f t="shared" si="2"/>
        <v>23.33</v>
      </c>
      <c r="D54" s="94"/>
      <c r="E54" s="95">
        <v>11200</v>
      </c>
      <c r="F54" s="100">
        <f t="shared" si="0"/>
        <v>7962</v>
      </c>
      <c r="G54" s="96">
        <f t="shared" si="1"/>
        <v>5761</v>
      </c>
      <c r="H54" s="95">
        <v>70</v>
      </c>
    </row>
    <row r="55" spans="1:8" ht="12.75">
      <c r="A55" s="91">
        <v>71</v>
      </c>
      <c r="B55" s="102"/>
      <c r="C55" s="109">
        <f t="shared" si="2"/>
        <v>23.41</v>
      </c>
      <c r="D55" s="94"/>
      <c r="E55" s="95">
        <v>11200</v>
      </c>
      <c r="F55" s="100">
        <f t="shared" si="0"/>
        <v>7935</v>
      </c>
      <c r="G55" s="96">
        <f t="shared" si="1"/>
        <v>5741</v>
      </c>
      <c r="H55" s="95">
        <v>70</v>
      </c>
    </row>
    <row r="56" spans="1:8" ht="12.75">
      <c r="A56" s="91">
        <v>72</v>
      </c>
      <c r="B56" s="102"/>
      <c r="C56" s="109">
        <f t="shared" si="2"/>
        <v>23.49</v>
      </c>
      <c r="D56" s="94"/>
      <c r="E56" s="95">
        <v>11200</v>
      </c>
      <c r="F56" s="100">
        <f t="shared" si="0"/>
        <v>7909</v>
      </c>
      <c r="G56" s="96">
        <f t="shared" si="1"/>
        <v>5722</v>
      </c>
      <c r="H56" s="95">
        <v>70</v>
      </c>
    </row>
    <row r="57" spans="1:8" ht="12.75">
      <c r="A57" s="91">
        <v>73</v>
      </c>
      <c r="B57" s="102"/>
      <c r="C57" s="109">
        <f t="shared" si="2"/>
        <v>23.56</v>
      </c>
      <c r="D57" s="94"/>
      <c r="E57" s="95">
        <v>11200</v>
      </c>
      <c r="F57" s="100">
        <f t="shared" si="0"/>
        <v>7885</v>
      </c>
      <c r="G57" s="96">
        <f t="shared" si="1"/>
        <v>5705</v>
      </c>
      <c r="H57" s="95">
        <v>70</v>
      </c>
    </row>
    <row r="58" spans="1:8" ht="12.75">
      <c r="A58" s="91">
        <v>74</v>
      </c>
      <c r="B58" s="102"/>
      <c r="C58" s="109">
        <f t="shared" si="2"/>
        <v>23.64</v>
      </c>
      <c r="D58" s="94"/>
      <c r="E58" s="95">
        <v>11200</v>
      </c>
      <c r="F58" s="100">
        <f t="shared" si="0"/>
        <v>7859</v>
      </c>
      <c r="G58" s="96">
        <f t="shared" si="1"/>
        <v>5685</v>
      </c>
      <c r="H58" s="95">
        <v>70</v>
      </c>
    </row>
    <row r="59" spans="1:8" ht="12.75">
      <c r="A59" s="91">
        <v>75</v>
      </c>
      <c r="B59" s="102"/>
      <c r="C59" s="109">
        <f t="shared" si="2"/>
        <v>23.72</v>
      </c>
      <c r="D59" s="94"/>
      <c r="E59" s="95">
        <v>11200</v>
      </c>
      <c r="F59" s="100">
        <f t="shared" si="0"/>
        <v>7833</v>
      </c>
      <c r="G59" s="96">
        <f t="shared" si="1"/>
        <v>5666</v>
      </c>
      <c r="H59" s="95">
        <v>70</v>
      </c>
    </row>
    <row r="60" spans="1:8" ht="12.75">
      <c r="A60" s="91">
        <v>76</v>
      </c>
      <c r="B60" s="102"/>
      <c r="C60" s="109">
        <f t="shared" si="2"/>
        <v>23.79</v>
      </c>
      <c r="D60" s="94"/>
      <c r="E60" s="95">
        <v>11200</v>
      </c>
      <c r="F60" s="100">
        <f t="shared" si="0"/>
        <v>7810</v>
      </c>
      <c r="G60" s="96">
        <f t="shared" si="1"/>
        <v>5649</v>
      </c>
      <c r="H60" s="95">
        <v>70</v>
      </c>
    </row>
    <row r="61" spans="1:8" ht="12.75">
      <c r="A61" s="91">
        <v>77</v>
      </c>
      <c r="B61" s="102"/>
      <c r="C61" s="109">
        <f t="shared" si="2"/>
        <v>23.86</v>
      </c>
      <c r="D61" s="94"/>
      <c r="E61" s="95">
        <v>11200</v>
      </c>
      <c r="F61" s="100">
        <f t="shared" si="0"/>
        <v>7787</v>
      </c>
      <c r="G61" s="96">
        <f t="shared" si="1"/>
        <v>5633</v>
      </c>
      <c r="H61" s="95">
        <v>70</v>
      </c>
    </row>
    <row r="62" spans="1:8" ht="12.75">
      <c r="A62" s="91">
        <v>78</v>
      </c>
      <c r="B62" s="102"/>
      <c r="C62" s="109">
        <f t="shared" si="2"/>
        <v>23.94</v>
      </c>
      <c r="D62" s="94"/>
      <c r="E62" s="95">
        <v>11200</v>
      </c>
      <c r="F62" s="100">
        <f t="shared" si="0"/>
        <v>7761</v>
      </c>
      <c r="G62" s="96">
        <f t="shared" si="1"/>
        <v>5614</v>
      </c>
      <c r="H62" s="95">
        <v>70</v>
      </c>
    </row>
    <row r="63" spans="1:8" ht="12.75">
      <c r="A63" s="91">
        <v>79</v>
      </c>
      <c r="B63" s="102"/>
      <c r="C63" s="109">
        <f t="shared" si="2"/>
        <v>24.01</v>
      </c>
      <c r="D63" s="94"/>
      <c r="E63" s="95">
        <v>11200</v>
      </c>
      <c r="F63" s="100">
        <f t="shared" si="0"/>
        <v>7739</v>
      </c>
      <c r="G63" s="96">
        <f t="shared" si="1"/>
        <v>5598</v>
      </c>
      <c r="H63" s="95">
        <v>70</v>
      </c>
    </row>
    <row r="64" spans="1:8" ht="12.75">
      <c r="A64" s="91">
        <v>80</v>
      </c>
      <c r="B64" s="102"/>
      <c r="C64" s="109">
        <f t="shared" si="2"/>
        <v>24.08</v>
      </c>
      <c r="D64" s="94"/>
      <c r="E64" s="95">
        <v>11200</v>
      </c>
      <c r="F64" s="100">
        <f t="shared" si="0"/>
        <v>7717</v>
      </c>
      <c r="G64" s="96">
        <f t="shared" si="1"/>
        <v>5581</v>
      </c>
      <c r="H64" s="95">
        <v>70</v>
      </c>
    </row>
    <row r="65" spans="1:8" ht="12.75">
      <c r="A65" s="91">
        <v>81</v>
      </c>
      <c r="B65" s="102"/>
      <c r="C65" s="109">
        <f t="shared" si="2"/>
        <v>24.15</v>
      </c>
      <c r="D65" s="94"/>
      <c r="E65" s="95">
        <v>11200</v>
      </c>
      <c r="F65" s="100">
        <f t="shared" si="0"/>
        <v>7694</v>
      </c>
      <c r="G65" s="96">
        <f t="shared" si="1"/>
        <v>5565</v>
      </c>
      <c r="H65" s="95">
        <v>70</v>
      </c>
    </row>
    <row r="66" spans="1:8" ht="12.75">
      <c r="A66" s="91">
        <v>82</v>
      </c>
      <c r="B66" s="102"/>
      <c r="C66" s="109">
        <f t="shared" si="2"/>
        <v>24.22</v>
      </c>
      <c r="D66" s="94"/>
      <c r="E66" s="95">
        <v>11200</v>
      </c>
      <c r="F66" s="100">
        <f t="shared" si="0"/>
        <v>7672</v>
      </c>
      <c r="G66" s="96">
        <f t="shared" si="1"/>
        <v>5549</v>
      </c>
      <c r="H66" s="95">
        <v>70</v>
      </c>
    </row>
    <row r="67" spans="1:8" ht="12.75">
      <c r="A67" s="91">
        <v>83</v>
      </c>
      <c r="B67" s="102"/>
      <c r="C67" s="109">
        <f t="shared" si="2"/>
        <v>24.29</v>
      </c>
      <c r="D67" s="94"/>
      <c r="E67" s="95">
        <v>11200</v>
      </c>
      <c r="F67" s="100">
        <f t="shared" si="0"/>
        <v>7650</v>
      </c>
      <c r="G67" s="96">
        <f t="shared" si="1"/>
        <v>5533</v>
      </c>
      <c r="H67" s="95">
        <v>70</v>
      </c>
    </row>
    <row r="68" spans="1:8" ht="12.75">
      <c r="A68" s="91">
        <v>84</v>
      </c>
      <c r="B68" s="102"/>
      <c r="C68" s="109">
        <f t="shared" si="2"/>
        <v>24.36</v>
      </c>
      <c r="D68" s="94"/>
      <c r="E68" s="95">
        <v>11200</v>
      </c>
      <c r="F68" s="100">
        <f t="shared" si="0"/>
        <v>7629</v>
      </c>
      <c r="G68" s="96">
        <f t="shared" si="1"/>
        <v>5517</v>
      </c>
      <c r="H68" s="95">
        <v>70</v>
      </c>
    </row>
    <row r="69" spans="1:8" ht="12.75">
      <c r="A69" s="91">
        <v>85</v>
      </c>
      <c r="B69" s="102"/>
      <c r="C69" s="109">
        <f t="shared" si="2"/>
        <v>24.42</v>
      </c>
      <c r="D69" s="94"/>
      <c r="E69" s="95">
        <v>11200</v>
      </c>
      <c r="F69" s="100">
        <f t="shared" si="0"/>
        <v>7610</v>
      </c>
      <c r="G69" s="96">
        <f t="shared" si="1"/>
        <v>5504</v>
      </c>
      <c r="H69" s="95">
        <v>70</v>
      </c>
    </row>
    <row r="70" spans="1:8" ht="12.75">
      <c r="A70" s="91">
        <v>86</v>
      </c>
      <c r="B70" s="102"/>
      <c r="C70" s="109">
        <f t="shared" si="2"/>
        <v>24.49</v>
      </c>
      <c r="D70" s="94"/>
      <c r="E70" s="95">
        <v>11200</v>
      </c>
      <c r="F70" s="100">
        <f t="shared" si="0"/>
        <v>7588</v>
      </c>
      <c r="G70" s="96">
        <f t="shared" si="1"/>
        <v>5488</v>
      </c>
      <c r="H70" s="95">
        <v>70</v>
      </c>
    </row>
    <row r="71" spans="1:8" ht="12.75">
      <c r="A71" s="91">
        <v>87</v>
      </c>
      <c r="B71" s="102"/>
      <c r="C71" s="109">
        <f t="shared" si="2"/>
        <v>24.55</v>
      </c>
      <c r="D71" s="94"/>
      <c r="E71" s="95">
        <v>11200</v>
      </c>
      <c r="F71" s="100">
        <f t="shared" si="0"/>
        <v>7570</v>
      </c>
      <c r="G71" s="96">
        <f t="shared" si="1"/>
        <v>5475</v>
      </c>
      <c r="H71" s="95">
        <v>70</v>
      </c>
    </row>
    <row r="72" spans="1:8" ht="12.75">
      <c r="A72" s="91">
        <v>88</v>
      </c>
      <c r="B72" s="102"/>
      <c r="C72" s="109">
        <f t="shared" si="2"/>
        <v>24.62</v>
      </c>
      <c r="D72" s="94"/>
      <c r="E72" s="95">
        <v>11200</v>
      </c>
      <c r="F72" s="100">
        <f t="shared" si="0"/>
        <v>7549</v>
      </c>
      <c r="G72" s="96">
        <f t="shared" si="1"/>
        <v>5459</v>
      </c>
      <c r="H72" s="95">
        <v>70</v>
      </c>
    </row>
    <row r="73" spans="1:8" ht="12.75">
      <c r="A73" s="91">
        <v>89</v>
      </c>
      <c r="B73" s="102"/>
      <c r="C73" s="109">
        <f t="shared" si="2"/>
        <v>24.68</v>
      </c>
      <c r="D73" s="94"/>
      <c r="E73" s="95">
        <v>11200</v>
      </c>
      <c r="F73" s="100">
        <f t="shared" si="0"/>
        <v>7531</v>
      </c>
      <c r="G73" s="96">
        <f t="shared" si="1"/>
        <v>5446</v>
      </c>
      <c r="H73" s="95">
        <v>70</v>
      </c>
    </row>
    <row r="74" spans="1:8" ht="12.75">
      <c r="A74" s="91">
        <v>90</v>
      </c>
      <c r="B74" s="102"/>
      <c r="C74" s="109">
        <f t="shared" si="2"/>
        <v>24.75</v>
      </c>
      <c r="D74" s="94"/>
      <c r="E74" s="95">
        <v>11200</v>
      </c>
      <c r="F74" s="100">
        <f t="shared" si="0"/>
        <v>7510</v>
      </c>
      <c r="G74" s="96">
        <f t="shared" si="1"/>
        <v>5430</v>
      </c>
      <c r="H74" s="95">
        <v>70</v>
      </c>
    </row>
    <row r="75" spans="1:8" ht="12.75">
      <c r="A75" s="91">
        <v>91</v>
      </c>
      <c r="B75" s="102"/>
      <c r="C75" s="109">
        <f t="shared" si="2"/>
        <v>24.81</v>
      </c>
      <c r="D75" s="94"/>
      <c r="E75" s="95">
        <v>11200</v>
      </c>
      <c r="F75" s="100">
        <f t="shared" si="0"/>
        <v>7492</v>
      </c>
      <c r="G75" s="96">
        <f t="shared" si="1"/>
        <v>5417</v>
      </c>
      <c r="H75" s="95">
        <v>70</v>
      </c>
    </row>
    <row r="76" spans="1:8" ht="12.75">
      <c r="A76" s="91">
        <v>92</v>
      </c>
      <c r="B76" s="102"/>
      <c r="C76" s="109">
        <f t="shared" si="2"/>
        <v>24.87</v>
      </c>
      <c r="D76" s="94"/>
      <c r="E76" s="95">
        <v>11200</v>
      </c>
      <c r="F76" s="100">
        <f t="shared" si="0"/>
        <v>7474</v>
      </c>
      <c r="G76" s="96">
        <f t="shared" si="1"/>
        <v>5404</v>
      </c>
      <c r="H76" s="95">
        <v>70</v>
      </c>
    </row>
    <row r="77" spans="1:8" ht="12.75">
      <c r="A77" s="91">
        <v>93</v>
      </c>
      <c r="B77" s="102"/>
      <c r="C77" s="109">
        <f t="shared" si="2"/>
        <v>24.93</v>
      </c>
      <c r="D77" s="94"/>
      <c r="E77" s="95">
        <v>11200</v>
      </c>
      <c r="F77" s="100">
        <f aca="true" t="shared" si="3" ref="F77:F140">ROUND(12*1.37*(1/C77*E77)+H77,0)</f>
        <v>7456</v>
      </c>
      <c r="G77" s="96">
        <f aca="true" t="shared" si="4" ref="G77:G140">ROUND(12*(1/C77*E77),0)</f>
        <v>5391</v>
      </c>
      <c r="H77" s="95">
        <v>70</v>
      </c>
    </row>
    <row r="78" spans="1:8" ht="12.75">
      <c r="A78" s="91">
        <v>94</v>
      </c>
      <c r="B78" s="102"/>
      <c r="C78" s="109">
        <f aca="true" t="shared" si="5" ref="C78:C141">ROUND((10.899*LN(A78)+A78/200)*0.5,2)</f>
        <v>24.99</v>
      </c>
      <c r="D78" s="94"/>
      <c r="E78" s="95">
        <v>11200</v>
      </c>
      <c r="F78" s="100">
        <f t="shared" si="3"/>
        <v>7438</v>
      </c>
      <c r="G78" s="96">
        <f t="shared" si="4"/>
        <v>5378</v>
      </c>
      <c r="H78" s="95">
        <v>70</v>
      </c>
    </row>
    <row r="79" spans="1:8" ht="12.75">
      <c r="A79" s="91">
        <v>95</v>
      </c>
      <c r="B79" s="102"/>
      <c r="C79" s="109">
        <f t="shared" si="5"/>
        <v>25.05</v>
      </c>
      <c r="D79" s="94"/>
      <c r="E79" s="95">
        <v>11200</v>
      </c>
      <c r="F79" s="100">
        <f t="shared" si="3"/>
        <v>7420</v>
      </c>
      <c r="G79" s="96">
        <f t="shared" si="4"/>
        <v>5365</v>
      </c>
      <c r="H79" s="95">
        <v>70</v>
      </c>
    </row>
    <row r="80" spans="1:8" ht="12.75">
      <c r="A80" s="91">
        <v>96</v>
      </c>
      <c r="B80" s="102"/>
      <c r="C80" s="109">
        <f t="shared" si="5"/>
        <v>25.11</v>
      </c>
      <c r="D80" s="94"/>
      <c r="E80" s="95">
        <v>11200</v>
      </c>
      <c r="F80" s="100">
        <f t="shared" si="3"/>
        <v>7403</v>
      </c>
      <c r="G80" s="96">
        <f t="shared" si="4"/>
        <v>5352</v>
      </c>
      <c r="H80" s="95">
        <v>70</v>
      </c>
    </row>
    <row r="81" spans="1:8" ht="12.75">
      <c r="A81" s="91">
        <v>97</v>
      </c>
      <c r="B81" s="102"/>
      <c r="C81" s="109">
        <f t="shared" si="5"/>
        <v>25.17</v>
      </c>
      <c r="D81" s="94"/>
      <c r="E81" s="95">
        <v>11200</v>
      </c>
      <c r="F81" s="100">
        <f t="shared" si="3"/>
        <v>7385</v>
      </c>
      <c r="G81" s="96">
        <f t="shared" si="4"/>
        <v>5340</v>
      </c>
      <c r="H81" s="95">
        <v>70</v>
      </c>
    </row>
    <row r="82" spans="1:8" ht="12.75">
      <c r="A82" s="91">
        <v>98</v>
      </c>
      <c r="B82" s="102"/>
      <c r="C82" s="109">
        <f t="shared" si="5"/>
        <v>25.23</v>
      </c>
      <c r="D82" s="94"/>
      <c r="E82" s="95">
        <v>11200</v>
      </c>
      <c r="F82" s="100">
        <f t="shared" si="3"/>
        <v>7368</v>
      </c>
      <c r="G82" s="96">
        <f t="shared" si="4"/>
        <v>5327</v>
      </c>
      <c r="H82" s="95">
        <v>70</v>
      </c>
    </row>
    <row r="83" spans="1:8" ht="12.75">
      <c r="A83" s="91">
        <v>99</v>
      </c>
      <c r="B83" s="102"/>
      <c r="C83" s="109">
        <f t="shared" si="5"/>
        <v>25.29</v>
      </c>
      <c r="D83" s="94"/>
      <c r="E83" s="95">
        <v>11200</v>
      </c>
      <c r="F83" s="100">
        <f t="shared" si="3"/>
        <v>7351</v>
      </c>
      <c r="G83" s="96">
        <f t="shared" si="4"/>
        <v>5314</v>
      </c>
      <c r="H83" s="95">
        <v>70</v>
      </c>
    </row>
    <row r="84" spans="1:8" ht="12.75">
      <c r="A84" s="91">
        <v>100</v>
      </c>
      <c r="B84" s="102"/>
      <c r="C84" s="109">
        <f t="shared" si="5"/>
        <v>25.35</v>
      </c>
      <c r="D84" s="94"/>
      <c r="E84" s="95">
        <v>11200</v>
      </c>
      <c r="F84" s="100">
        <f t="shared" si="3"/>
        <v>7333</v>
      </c>
      <c r="G84" s="96">
        <f t="shared" si="4"/>
        <v>5302</v>
      </c>
      <c r="H84" s="95">
        <v>70</v>
      </c>
    </row>
    <row r="85" spans="1:8" ht="12.75">
      <c r="A85" s="91">
        <v>101</v>
      </c>
      <c r="B85" s="102"/>
      <c r="C85" s="109">
        <f t="shared" si="5"/>
        <v>25.4</v>
      </c>
      <c r="D85" s="94"/>
      <c r="E85" s="95">
        <v>11200</v>
      </c>
      <c r="F85" s="100">
        <f t="shared" si="3"/>
        <v>7319</v>
      </c>
      <c r="G85" s="96">
        <f t="shared" si="4"/>
        <v>5291</v>
      </c>
      <c r="H85" s="95">
        <v>70</v>
      </c>
    </row>
    <row r="86" spans="1:8" ht="12.75">
      <c r="A86" s="91">
        <v>102</v>
      </c>
      <c r="B86" s="102"/>
      <c r="C86" s="109">
        <f t="shared" si="5"/>
        <v>25.46</v>
      </c>
      <c r="D86" s="94"/>
      <c r="E86" s="95">
        <v>11200</v>
      </c>
      <c r="F86" s="100">
        <f t="shared" si="3"/>
        <v>7302</v>
      </c>
      <c r="G86" s="96">
        <f t="shared" si="4"/>
        <v>5279</v>
      </c>
      <c r="H86" s="95">
        <v>70</v>
      </c>
    </row>
    <row r="87" spans="1:8" ht="12.75">
      <c r="A87" s="91">
        <v>103</v>
      </c>
      <c r="B87" s="102"/>
      <c r="C87" s="109">
        <f t="shared" si="5"/>
        <v>25.51</v>
      </c>
      <c r="D87" s="94"/>
      <c r="E87" s="95">
        <v>11200</v>
      </c>
      <c r="F87" s="100">
        <f t="shared" si="3"/>
        <v>7288</v>
      </c>
      <c r="G87" s="96">
        <f t="shared" si="4"/>
        <v>5269</v>
      </c>
      <c r="H87" s="95">
        <v>70</v>
      </c>
    </row>
    <row r="88" spans="1:8" ht="12.75">
      <c r="A88" s="91">
        <v>104</v>
      </c>
      <c r="B88" s="102"/>
      <c r="C88" s="109">
        <f t="shared" si="5"/>
        <v>25.57</v>
      </c>
      <c r="D88" s="94"/>
      <c r="E88" s="95">
        <v>11200</v>
      </c>
      <c r="F88" s="100">
        <f t="shared" si="3"/>
        <v>7271</v>
      </c>
      <c r="G88" s="96">
        <f t="shared" si="4"/>
        <v>5256</v>
      </c>
      <c r="H88" s="95">
        <v>70</v>
      </c>
    </row>
    <row r="89" spans="1:8" ht="12.75">
      <c r="A89" s="91">
        <v>105</v>
      </c>
      <c r="B89" s="102"/>
      <c r="C89" s="109">
        <f t="shared" si="5"/>
        <v>25.62</v>
      </c>
      <c r="D89" s="94"/>
      <c r="E89" s="95">
        <v>11200</v>
      </c>
      <c r="F89" s="100">
        <f t="shared" si="3"/>
        <v>7257</v>
      </c>
      <c r="G89" s="96">
        <f t="shared" si="4"/>
        <v>5246</v>
      </c>
      <c r="H89" s="95">
        <v>70</v>
      </c>
    </row>
    <row r="90" spans="1:8" ht="12.75">
      <c r="A90" s="91">
        <v>106</v>
      </c>
      <c r="B90" s="102"/>
      <c r="C90" s="109">
        <f t="shared" si="5"/>
        <v>25.68</v>
      </c>
      <c r="D90" s="94"/>
      <c r="E90" s="95">
        <v>11200</v>
      </c>
      <c r="F90" s="100">
        <f t="shared" si="3"/>
        <v>7240</v>
      </c>
      <c r="G90" s="96">
        <f t="shared" si="4"/>
        <v>5234</v>
      </c>
      <c r="H90" s="95">
        <v>70</v>
      </c>
    </row>
    <row r="91" spans="1:8" ht="12.75">
      <c r="A91" s="91">
        <v>107</v>
      </c>
      <c r="B91" s="102"/>
      <c r="C91" s="109">
        <f t="shared" si="5"/>
        <v>25.73</v>
      </c>
      <c r="D91" s="94"/>
      <c r="E91" s="95">
        <v>11200</v>
      </c>
      <c r="F91" s="100">
        <f t="shared" si="3"/>
        <v>7226</v>
      </c>
      <c r="G91" s="96">
        <f t="shared" si="4"/>
        <v>5223</v>
      </c>
      <c r="H91" s="95">
        <v>70</v>
      </c>
    </row>
    <row r="92" spans="1:8" ht="12.75">
      <c r="A92" s="91">
        <v>108</v>
      </c>
      <c r="B92" s="102"/>
      <c r="C92" s="109">
        <f t="shared" si="5"/>
        <v>25.79</v>
      </c>
      <c r="D92" s="94"/>
      <c r="E92" s="95">
        <v>11200</v>
      </c>
      <c r="F92" s="100">
        <f t="shared" si="3"/>
        <v>7210</v>
      </c>
      <c r="G92" s="96">
        <f t="shared" si="4"/>
        <v>5211</v>
      </c>
      <c r="H92" s="95">
        <v>70</v>
      </c>
    </row>
    <row r="93" spans="1:8" ht="12.75">
      <c r="A93" s="91">
        <v>109</v>
      </c>
      <c r="B93" s="102"/>
      <c r="C93" s="109">
        <f t="shared" si="5"/>
        <v>25.84</v>
      </c>
      <c r="D93" s="94"/>
      <c r="E93" s="95">
        <v>11200</v>
      </c>
      <c r="F93" s="100">
        <f t="shared" si="3"/>
        <v>7196</v>
      </c>
      <c r="G93" s="96">
        <f t="shared" si="4"/>
        <v>5201</v>
      </c>
      <c r="H93" s="95">
        <v>70</v>
      </c>
    </row>
    <row r="94" spans="1:8" ht="12.75">
      <c r="A94" s="91">
        <v>110</v>
      </c>
      <c r="B94" s="102"/>
      <c r="C94" s="109">
        <f t="shared" si="5"/>
        <v>25.89</v>
      </c>
      <c r="D94" s="94"/>
      <c r="E94" s="95">
        <v>11200</v>
      </c>
      <c r="F94" s="100">
        <f t="shared" si="3"/>
        <v>7182</v>
      </c>
      <c r="G94" s="96">
        <f t="shared" si="4"/>
        <v>5191</v>
      </c>
      <c r="H94" s="95">
        <v>70</v>
      </c>
    </row>
    <row r="95" spans="1:8" ht="12.75">
      <c r="A95" s="91">
        <v>111</v>
      </c>
      <c r="B95" s="102"/>
      <c r="C95" s="109">
        <f t="shared" si="5"/>
        <v>25.94</v>
      </c>
      <c r="D95" s="94"/>
      <c r="E95" s="95">
        <v>11200</v>
      </c>
      <c r="F95" s="100">
        <f t="shared" si="3"/>
        <v>7168</v>
      </c>
      <c r="G95" s="96">
        <f t="shared" si="4"/>
        <v>5181</v>
      </c>
      <c r="H95" s="95">
        <v>70</v>
      </c>
    </row>
    <row r="96" spans="1:8" ht="12.75">
      <c r="A96" s="91">
        <v>112</v>
      </c>
      <c r="B96" s="102"/>
      <c r="C96" s="109">
        <f t="shared" si="5"/>
        <v>25.99</v>
      </c>
      <c r="D96" s="94"/>
      <c r="E96" s="95">
        <v>11200</v>
      </c>
      <c r="F96" s="100">
        <f t="shared" si="3"/>
        <v>7155</v>
      </c>
      <c r="G96" s="96">
        <f t="shared" si="4"/>
        <v>5171</v>
      </c>
      <c r="H96" s="95">
        <v>70</v>
      </c>
    </row>
    <row r="97" spans="1:8" ht="12.75">
      <c r="A97" s="91">
        <v>113</v>
      </c>
      <c r="B97" s="102"/>
      <c r="C97" s="109">
        <f t="shared" si="5"/>
        <v>26.04</v>
      </c>
      <c r="D97" s="94"/>
      <c r="E97" s="95">
        <v>11200</v>
      </c>
      <c r="F97" s="100">
        <f t="shared" si="3"/>
        <v>7141</v>
      </c>
      <c r="G97" s="96">
        <f t="shared" si="4"/>
        <v>5161</v>
      </c>
      <c r="H97" s="95">
        <v>70</v>
      </c>
    </row>
    <row r="98" spans="1:8" ht="12.75">
      <c r="A98" s="91">
        <v>114</v>
      </c>
      <c r="B98" s="102"/>
      <c r="C98" s="109">
        <f t="shared" si="5"/>
        <v>26.09</v>
      </c>
      <c r="D98" s="94"/>
      <c r="E98" s="95">
        <v>11200</v>
      </c>
      <c r="F98" s="100">
        <f t="shared" si="3"/>
        <v>7127</v>
      </c>
      <c r="G98" s="96">
        <f t="shared" si="4"/>
        <v>5151</v>
      </c>
      <c r="H98" s="95">
        <v>70</v>
      </c>
    </row>
    <row r="99" spans="1:8" ht="12.75">
      <c r="A99" s="91">
        <v>115</v>
      </c>
      <c r="B99" s="102"/>
      <c r="C99" s="109">
        <f t="shared" si="5"/>
        <v>26.15</v>
      </c>
      <c r="D99" s="94"/>
      <c r="E99" s="95">
        <v>11200</v>
      </c>
      <c r="F99" s="100">
        <f t="shared" si="3"/>
        <v>7111</v>
      </c>
      <c r="G99" s="96">
        <f t="shared" si="4"/>
        <v>5140</v>
      </c>
      <c r="H99" s="95">
        <v>70</v>
      </c>
    </row>
    <row r="100" spans="1:8" ht="12.75">
      <c r="A100" s="91">
        <v>116</v>
      </c>
      <c r="B100" s="102"/>
      <c r="C100" s="109">
        <f t="shared" si="5"/>
        <v>26.19</v>
      </c>
      <c r="D100" s="94"/>
      <c r="E100" s="95">
        <v>11200</v>
      </c>
      <c r="F100" s="100">
        <f t="shared" si="3"/>
        <v>7100</v>
      </c>
      <c r="G100" s="96">
        <f t="shared" si="4"/>
        <v>5132</v>
      </c>
      <c r="H100" s="95">
        <v>70</v>
      </c>
    </row>
    <row r="101" spans="1:8" ht="12.75">
      <c r="A101" s="91">
        <v>117</v>
      </c>
      <c r="B101" s="102"/>
      <c r="C101" s="109">
        <f t="shared" si="5"/>
        <v>26.24</v>
      </c>
      <c r="D101" s="94"/>
      <c r="E101" s="95">
        <v>11200</v>
      </c>
      <c r="F101" s="100">
        <f t="shared" si="3"/>
        <v>7087</v>
      </c>
      <c r="G101" s="96">
        <f t="shared" si="4"/>
        <v>5122</v>
      </c>
      <c r="H101" s="95">
        <v>70</v>
      </c>
    </row>
    <row r="102" spans="1:8" ht="12.75">
      <c r="A102" s="91">
        <v>118</v>
      </c>
      <c r="B102" s="102"/>
      <c r="C102" s="109">
        <f t="shared" si="5"/>
        <v>26.29</v>
      </c>
      <c r="D102" s="94"/>
      <c r="E102" s="95">
        <v>11200</v>
      </c>
      <c r="F102" s="100">
        <f t="shared" si="3"/>
        <v>7074</v>
      </c>
      <c r="G102" s="96">
        <f t="shared" si="4"/>
        <v>5112</v>
      </c>
      <c r="H102" s="95">
        <v>70</v>
      </c>
    </row>
    <row r="103" spans="1:8" ht="12.75">
      <c r="A103" s="91">
        <v>119</v>
      </c>
      <c r="B103" s="102"/>
      <c r="C103" s="109">
        <f t="shared" si="5"/>
        <v>26.34</v>
      </c>
      <c r="D103" s="94"/>
      <c r="E103" s="95">
        <v>11200</v>
      </c>
      <c r="F103" s="100">
        <f t="shared" si="3"/>
        <v>7060</v>
      </c>
      <c r="G103" s="96">
        <f t="shared" si="4"/>
        <v>5103</v>
      </c>
      <c r="H103" s="95">
        <v>70</v>
      </c>
    </row>
    <row r="104" spans="1:8" ht="12.75">
      <c r="A104" s="91">
        <v>120</v>
      </c>
      <c r="B104" s="102"/>
      <c r="C104" s="109">
        <f t="shared" si="5"/>
        <v>26.39</v>
      </c>
      <c r="D104" s="94"/>
      <c r="E104" s="95">
        <v>11200</v>
      </c>
      <c r="F104" s="100">
        <f t="shared" si="3"/>
        <v>7047</v>
      </c>
      <c r="G104" s="96">
        <f t="shared" si="4"/>
        <v>5093</v>
      </c>
      <c r="H104" s="95">
        <v>70</v>
      </c>
    </row>
    <row r="105" spans="1:8" ht="12.75">
      <c r="A105" s="91">
        <v>121</v>
      </c>
      <c r="B105" s="102"/>
      <c r="C105" s="109">
        <f t="shared" si="5"/>
        <v>26.44</v>
      </c>
      <c r="D105" s="94"/>
      <c r="E105" s="95">
        <v>11200</v>
      </c>
      <c r="F105" s="100">
        <f t="shared" si="3"/>
        <v>7034</v>
      </c>
      <c r="G105" s="96">
        <f t="shared" si="4"/>
        <v>5083</v>
      </c>
      <c r="H105" s="95">
        <v>70</v>
      </c>
    </row>
    <row r="106" spans="1:8" ht="12.75">
      <c r="A106" s="91">
        <v>122</v>
      </c>
      <c r="B106" s="102"/>
      <c r="C106" s="109">
        <f t="shared" si="5"/>
        <v>26.48</v>
      </c>
      <c r="D106" s="94"/>
      <c r="E106" s="95">
        <v>11200</v>
      </c>
      <c r="F106" s="100">
        <f t="shared" si="3"/>
        <v>7023</v>
      </c>
      <c r="G106" s="96">
        <f t="shared" si="4"/>
        <v>5076</v>
      </c>
      <c r="H106" s="95">
        <v>70</v>
      </c>
    </row>
    <row r="107" spans="1:8" ht="12.75">
      <c r="A107" s="91">
        <v>123</v>
      </c>
      <c r="B107" s="102"/>
      <c r="C107" s="109">
        <f t="shared" si="5"/>
        <v>26.53</v>
      </c>
      <c r="D107" s="94"/>
      <c r="E107" s="95">
        <v>11200</v>
      </c>
      <c r="F107" s="100">
        <f t="shared" si="3"/>
        <v>7010</v>
      </c>
      <c r="G107" s="96">
        <f t="shared" si="4"/>
        <v>5066</v>
      </c>
      <c r="H107" s="95">
        <v>70</v>
      </c>
    </row>
    <row r="108" spans="1:8" ht="12.75">
      <c r="A108" s="91">
        <v>124</v>
      </c>
      <c r="B108" s="102"/>
      <c r="C108" s="109">
        <f t="shared" si="5"/>
        <v>26.58</v>
      </c>
      <c r="D108" s="94"/>
      <c r="E108" s="95">
        <v>11200</v>
      </c>
      <c r="F108" s="100">
        <f t="shared" si="3"/>
        <v>6997</v>
      </c>
      <c r="G108" s="96">
        <f t="shared" si="4"/>
        <v>5056</v>
      </c>
      <c r="H108" s="95">
        <v>70</v>
      </c>
    </row>
    <row r="109" spans="1:8" ht="12.75">
      <c r="A109" s="91">
        <v>125</v>
      </c>
      <c r="B109" s="102"/>
      <c r="C109" s="109">
        <f t="shared" si="5"/>
        <v>26.62</v>
      </c>
      <c r="D109" s="94"/>
      <c r="E109" s="95">
        <v>11200</v>
      </c>
      <c r="F109" s="100">
        <f t="shared" si="3"/>
        <v>6987</v>
      </c>
      <c r="G109" s="96">
        <f t="shared" si="4"/>
        <v>5049</v>
      </c>
      <c r="H109" s="95">
        <v>70</v>
      </c>
    </row>
    <row r="110" spans="1:8" ht="12.75">
      <c r="A110" s="91">
        <v>126</v>
      </c>
      <c r="B110" s="102"/>
      <c r="C110" s="109">
        <f t="shared" si="5"/>
        <v>26.67</v>
      </c>
      <c r="D110" s="94"/>
      <c r="E110" s="95">
        <v>11200</v>
      </c>
      <c r="F110" s="100">
        <f t="shared" si="3"/>
        <v>6974</v>
      </c>
      <c r="G110" s="96">
        <f t="shared" si="4"/>
        <v>5039</v>
      </c>
      <c r="H110" s="95">
        <v>70</v>
      </c>
    </row>
    <row r="111" spans="1:8" ht="12.75">
      <c r="A111" s="91">
        <v>127</v>
      </c>
      <c r="B111" s="102"/>
      <c r="C111" s="109">
        <f t="shared" si="5"/>
        <v>26.72</v>
      </c>
      <c r="D111" s="94"/>
      <c r="E111" s="95">
        <v>11200</v>
      </c>
      <c r="F111" s="100">
        <f t="shared" si="3"/>
        <v>6961</v>
      </c>
      <c r="G111" s="96">
        <f t="shared" si="4"/>
        <v>5030</v>
      </c>
      <c r="H111" s="95">
        <v>70</v>
      </c>
    </row>
    <row r="112" spans="1:8" ht="12.75">
      <c r="A112" s="91">
        <v>128</v>
      </c>
      <c r="B112" s="102"/>
      <c r="C112" s="109">
        <f t="shared" si="5"/>
        <v>26.76</v>
      </c>
      <c r="D112" s="94"/>
      <c r="E112" s="95">
        <v>11200</v>
      </c>
      <c r="F112" s="100">
        <f t="shared" si="3"/>
        <v>6951</v>
      </c>
      <c r="G112" s="96">
        <f t="shared" si="4"/>
        <v>5022</v>
      </c>
      <c r="H112" s="95">
        <v>70</v>
      </c>
    </row>
    <row r="113" spans="1:8" ht="12.75">
      <c r="A113" s="91">
        <v>129</v>
      </c>
      <c r="B113" s="102"/>
      <c r="C113" s="109">
        <f t="shared" si="5"/>
        <v>26.81</v>
      </c>
      <c r="D113" s="94"/>
      <c r="E113" s="95">
        <v>11200</v>
      </c>
      <c r="F113" s="100">
        <f t="shared" si="3"/>
        <v>6938</v>
      </c>
      <c r="G113" s="96">
        <f t="shared" si="4"/>
        <v>5013</v>
      </c>
      <c r="H113" s="95">
        <v>70</v>
      </c>
    </row>
    <row r="114" spans="1:8" ht="12.75">
      <c r="A114" s="91">
        <v>130</v>
      </c>
      <c r="B114" s="102"/>
      <c r="C114" s="109">
        <f t="shared" si="5"/>
        <v>26.85</v>
      </c>
      <c r="D114" s="94"/>
      <c r="E114" s="95">
        <v>11200</v>
      </c>
      <c r="F114" s="100">
        <f t="shared" si="3"/>
        <v>6928</v>
      </c>
      <c r="G114" s="96">
        <f t="shared" si="4"/>
        <v>5006</v>
      </c>
      <c r="H114" s="95">
        <v>70</v>
      </c>
    </row>
    <row r="115" spans="1:8" ht="12.75">
      <c r="A115" s="91">
        <v>131</v>
      </c>
      <c r="B115" s="102"/>
      <c r="C115" s="109">
        <f t="shared" si="5"/>
        <v>26.89</v>
      </c>
      <c r="D115" s="94"/>
      <c r="E115" s="95">
        <v>11200</v>
      </c>
      <c r="F115" s="100">
        <f t="shared" si="3"/>
        <v>6917</v>
      </c>
      <c r="G115" s="96">
        <f t="shared" si="4"/>
        <v>4998</v>
      </c>
      <c r="H115" s="95">
        <v>70</v>
      </c>
    </row>
    <row r="116" spans="1:8" ht="12.75">
      <c r="A116" s="91">
        <v>132</v>
      </c>
      <c r="B116" s="102"/>
      <c r="C116" s="109">
        <f t="shared" si="5"/>
        <v>26.94</v>
      </c>
      <c r="D116" s="94"/>
      <c r="E116" s="95">
        <v>11200</v>
      </c>
      <c r="F116" s="100">
        <f t="shared" si="3"/>
        <v>6905</v>
      </c>
      <c r="G116" s="96">
        <f t="shared" si="4"/>
        <v>4989</v>
      </c>
      <c r="H116" s="95">
        <v>70</v>
      </c>
    </row>
    <row r="117" spans="1:8" ht="12.75">
      <c r="A117" s="91">
        <v>133</v>
      </c>
      <c r="B117" s="102"/>
      <c r="C117" s="109">
        <f t="shared" si="5"/>
        <v>26.98</v>
      </c>
      <c r="D117" s="94"/>
      <c r="E117" s="95">
        <v>11200</v>
      </c>
      <c r="F117" s="100">
        <f t="shared" si="3"/>
        <v>6895</v>
      </c>
      <c r="G117" s="96">
        <f t="shared" si="4"/>
        <v>4981</v>
      </c>
      <c r="H117" s="95">
        <v>70</v>
      </c>
    </row>
    <row r="118" spans="1:8" ht="12.75">
      <c r="A118" s="91">
        <v>134</v>
      </c>
      <c r="B118" s="102"/>
      <c r="C118" s="109">
        <f t="shared" si="5"/>
        <v>27.03</v>
      </c>
      <c r="D118" s="94"/>
      <c r="E118" s="95">
        <v>11200</v>
      </c>
      <c r="F118" s="100">
        <f t="shared" si="3"/>
        <v>6882</v>
      </c>
      <c r="G118" s="96">
        <f t="shared" si="4"/>
        <v>4972</v>
      </c>
      <c r="H118" s="95">
        <v>70</v>
      </c>
    </row>
    <row r="119" spans="1:8" ht="12.75">
      <c r="A119" s="91">
        <v>135</v>
      </c>
      <c r="B119" s="102"/>
      <c r="C119" s="109">
        <f t="shared" si="5"/>
        <v>27.07</v>
      </c>
      <c r="D119" s="94"/>
      <c r="E119" s="95">
        <v>11200</v>
      </c>
      <c r="F119" s="100">
        <f t="shared" si="3"/>
        <v>6872</v>
      </c>
      <c r="G119" s="96">
        <f t="shared" si="4"/>
        <v>4965</v>
      </c>
      <c r="H119" s="95">
        <v>70</v>
      </c>
    </row>
    <row r="120" spans="1:8" ht="12.75">
      <c r="A120" s="91">
        <v>136</v>
      </c>
      <c r="B120" s="102"/>
      <c r="C120" s="109">
        <f t="shared" si="5"/>
        <v>27.11</v>
      </c>
      <c r="D120" s="94"/>
      <c r="E120" s="95">
        <v>11200</v>
      </c>
      <c r="F120" s="100">
        <f t="shared" si="3"/>
        <v>6862</v>
      </c>
      <c r="G120" s="96">
        <f t="shared" si="4"/>
        <v>4958</v>
      </c>
      <c r="H120" s="95">
        <v>70</v>
      </c>
    </row>
    <row r="121" spans="1:8" ht="12.75">
      <c r="A121" s="91">
        <v>137</v>
      </c>
      <c r="B121" s="102"/>
      <c r="C121" s="109">
        <f t="shared" si="5"/>
        <v>27.15</v>
      </c>
      <c r="D121" s="94"/>
      <c r="E121" s="95">
        <v>11200</v>
      </c>
      <c r="F121" s="100">
        <f t="shared" si="3"/>
        <v>6852</v>
      </c>
      <c r="G121" s="96">
        <f t="shared" si="4"/>
        <v>4950</v>
      </c>
      <c r="H121" s="95">
        <v>70</v>
      </c>
    </row>
    <row r="122" spans="1:8" ht="12.75">
      <c r="A122" s="91">
        <v>138</v>
      </c>
      <c r="B122" s="102"/>
      <c r="C122" s="109">
        <f t="shared" si="5"/>
        <v>27.2</v>
      </c>
      <c r="D122" s="94"/>
      <c r="E122" s="95">
        <v>11200</v>
      </c>
      <c r="F122" s="100">
        <f t="shared" si="3"/>
        <v>6839</v>
      </c>
      <c r="G122" s="96">
        <f t="shared" si="4"/>
        <v>4941</v>
      </c>
      <c r="H122" s="95">
        <v>70</v>
      </c>
    </row>
    <row r="123" spans="1:8" ht="12.75">
      <c r="A123" s="91">
        <v>139</v>
      </c>
      <c r="B123" s="102"/>
      <c r="C123" s="109">
        <f t="shared" si="5"/>
        <v>27.24</v>
      </c>
      <c r="D123" s="94"/>
      <c r="E123" s="95">
        <v>11200</v>
      </c>
      <c r="F123" s="100">
        <f t="shared" si="3"/>
        <v>6829</v>
      </c>
      <c r="G123" s="96">
        <f t="shared" si="4"/>
        <v>4934</v>
      </c>
      <c r="H123" s="95">
        <v>70</v>
      </c>
    </row>
    <row r="124" spans="1:8" ht="12.75">
      <c r="A124" s="91">
        <v>140</v>
      </c>
      <c r="B124" s="102"/>
      <c r="C124" s="109">
        <f t="shared" si="5"/>
        <v>27.28</v>
      </c>
      <c r="D124" s="94"/>
      <c r="E124" s="95">
        <v>11200</v>
      </c>
      <c r="F124" s="100">
        <f t="shared" si="3"/>
        <v>6820</v>
      </c>
      <c r="G124" s="96">
        <f t="shared" si="4"/>
        <v>4927</v>
      </c>
      <c r="H124" s="95">
        <v>70</v>
      </c>
    </row>
    <row r="125" spans="1:8" ht="12.75">
      <c r="A125" s="91">
        <v>141</v>
      </c>
      <c r="B125" s="102"/>
      <c r="C125" s="109">
        <f t="shared" si="5"/>
        <v>27.32</v>
      </c>
      <c r="D125" s="94"/>
      <c r="E125" s="95">
        <v>11200</v>
      </c>
      <c r="F125" s="100">
        <f t="shared" si="3"/>
        <v>6810</v>
      </c>
      <c r="G125" s="96">
        <f t="shared" si="4"/>
        <v>4919</v>
      </c>
      <c r="H125" s="95">
        <v>70</v>
      </c>
    </row>
    <row r="126" spans="1:8" ht="12.75">
      <c r="A126" s="91">
        <v>142</v>
      </c>
      <c r="B126" s="102"/>
      <c r="C126" s="109">
        <f t="shared" si="5"/>
        <v>27.36</v>
      </c>
      <c r="D126" s="94"/>
      <c r="E126" s="95">
        <v>11200</v>
      </c>
      <c r="F126" s="100">
        <f t="shared" si="3"/>
        <v>6800</v>
      </c>
      <c r="G126" s="96">
        <f t="shared" si="4"/>
        <v>4912</v>
      </c>
      <c r="H126" s="95">
        <v>70</v>
      </c>
    </row>
    <row r="127" spans="1:8" ht="12.75">
      <c r="A127" s="91">
        <v>143</v>
      </c>
      <c r="B127" s="102"/>
      <c r="C127" s="109">
        <f t="shared" si="5"/>
        <v>27.4</v>
      </c>
      <c r="D127" s="94"/>
      <c r="E127" s="95">
        <v>11200</v>
      </c>
      <c r="F127" s="100">
        <f t="shared" si="3"/>
        <v>6790</v>
      </c>
      <c r="G127" s="96">
        <f t="shared" si="4"/>
        <v>4905</v>
      </c>
      <c r="H127" s="95">
        <v>70</v>
      </c>
    </row>
    <row r="128" spans="1:8" ht="12.75">
      <c r="A128" s="91">
        <v>144</v>
      </c>
      <c r="B128" s="102"/>
      <c r="C128" s="109">
        <f t="shared" si="5"/>
        <v>27.44</v>
      </c>
      <c r="D128" s="94"/>
      <c r="E128" s="95">
        <v>11200</v>
      </c>
      <c r="F128" s="100">
        <f t="shared" si="3"/>
        <v>6780</v>
      </c>
      <c r="G128" s="96">
        <f t="shared" si="4"/>
        <v>4898</v>
      </c>
      <c r="H128" s="95">
        <v>70</v>
      </c>
    </row>
    <row r="129" spans="1:8" ht="12.75">
      <c r="A129" s="91">
        <v>145</v>
      </c>
      <c r="B129" s="102"/>
      <c r="C129" s="109">
        <f t="shared" si="5"/>
        <v>27.48</v>
      </c>
      <c r="D129" s="94"/>
      <c r="E129" s="95">
        <v>11200</v>
      </c>
      <c r="F129" s="100">
        <f t="shared" si="3"/>
        <v>6770</v>
      </c>
      <c r="G129" s="96">
        <f t="shared" si="4"/>
        <v>4891</v>
      </c>
      <c r="H129" s="95">
        <v>70</v>
      </c>
    </row>
    <row r="130" spans="1:8" ht="12.75">
      <c r="A130" s="91">
        <v>146</v>
      </c>
      <c r="B130" s="102"/>
      <c r="C130" s="109">
        <f t="shared" si="5"/>
        <v>27.52</v>
      </c>
      <c r="D130" s="94"/>
      <c r="E130" s="95">
        <v>11200</v>
      </c>
      <c r="F130" s="100">
        <f t="shared" si="3"/>
        <v>6761</v>
      </c>
      <c r="G130" s="96">
        <f t="shared" si="4"/>
        <v>4884</v>
      </c>
      <c r="H130" s="95">
        <v>70</v>
      </c>
    </row>
    <row r="131" spans="1:8" ht="12.75">
      <c r="A131" s="91">
        <v>147</v>
      </c>
      <c r="B131" s="102"/>
      <c r="C131" s="109">
        <f t="shared" si="5"/>
        <v>27.56</v>
      </c>
      <c r="D131" s="94"/>
      <c r="E131" s="95">
        <v>11200</v>
      </c>
      <c r="F131" s="100">
        <f t="shared" si="3"/>
        <v>6751</v>
      </c>
      <c r="G131" s="96">
        <f t="shared" si="4"/>
        <v>4877</v>
      </c>
      <c r="H131" s="95">
        <v>70</v>
      </c>
    </row>
    <row r="132" spans="1:8" ht="12.75">
      <c r="A132" s="91">
        <v>148</v>
      </c>
      <c r="B132" s="102"/>
      <c r="C132" s="109">
        <f t="shared" si="5"/>
        <v>27.6</v>
      </c>
      <c r="D132" s="94"/>
      <c r="E132" s="95">
        <v>11200</v>
      </c>
      <c r="F132" s="100">
        <f t="shared" si="3"/>
        <v>6741</v>
      </c>
      <c r="G132" s="96">
        <f t="shared" si="4"/>
        <v>4870</v>
      </c>
      <c r="H132" s="95">
        <v>70</v>
      </c>
    </row>
    <row r="133" spans="1:8" ht="12.75">
      <c r="A133" s="91">
        <v>149</v>
      </c>
      <c r="B133" s="102"/>
      <c r="C133" s="109">
        <f t="shared" si="5"/>
        <v>27.64</v>
      </c>
      <c r="D133" s="94"/>
      <c r="E133" s="95">
        <v>11200</v>
      </c>
      <c r="F133" s="100">
        <f t="shared" si="3"/>
        <v>6732</v>
      </c>
      <c r="G133" s="96">
        <f t="shared" si="4"/>
        <v>4863</v>
      </c>
      <c r="H133" s="95">
        <v>70</v>
      </c>
    </row>
    <row r="134" spans="1:8" ht="12.75">
      <c r="A134" s="91">
        <v>150</v>
      </c>
      <c r="B134" s="102"/>
      <c r="C134" s="109">
        <f t="shared" si="5"/>
        <v>27.68</v>
      </c>
      <c r="D134" s="94"/>
      <c r="E134" s="95">
        <v>11200</v>
      </c>
      <c r="F134" s="100">
        <f t="shared" si="3"/>
        <v>6722</v>
      </c>
      <c r="G134" s="96">
        <f t="shared" si="4"/>
        <v>4855</v>
      </c>
      <c r="H134" s="95">
        <v>70</v>
      </c>
    </row>
    <row r="135" spans="1:8" ht="12.75">
      <c r="A135" s="91">
        <v>151</v>
      </c>
      <c r="B135" s="102"/>
      <c r="C135" s="109">
        <f t="shared" si="5"/>
        <v>27.72</v>
      </c>
      <c r="D135" s="94"/>
      <c r="E135" s="95">
        <v>11200</v>
      </c>
      <c r="F135" s="100">
        <f t="shared" si="3"/>
        <v>6712</v>
      </c>
      <c r="G135" s="96">
        <f t="shared" si="4"/>
        <v>4848</v>
      </c>
      <c r="H135" s="95">
        <v>70</v>
      </c>
    </row>
    <row r="136" spans="1:8" ht="12.75">
      <c r="A136" s="91">
        <v>152</v>
      </c>
      <c r="B136" s="102"/>
      <c r="C136" s="109">
        <f t="shared" si="5"/>
        <v>27.76</v>
      </c>
      <c r="D136" s="94"/>
      <c r="E136" s="95">
        <v>11200</v>
      </c>
      <c r="F136" s="100">
        <f t="shared" si="3"/>
        <v>6703</v>
      </c>
      <c r="G136" s="96">
        <f t="shared" si="4"/>
        <v>4841</v>
      </c>
      <c r="H136" s="95">
        <v>70</v>
      </c>
    </row>
    <row r="137" spans="1:8" ht="12.75">
      <c r="A137" s="91">
        <v>153</v>
      </c>
      <c r="B137" s="102"/>
      <c r="C137" s="109">
        <f t="shared" si="5"/>
        <v>27.8</v>
      </c>
      <c r="D137" s="94"/>
      <c r="E137" s="95">
        <v>11200</v>
      </c>
      <c r="F137" s="100">
        <f t="shared" si="3"/>
        <v>6693</v>
      </c>
      <c r="G137" s="96">
        <f t="shared" si="4"/>
        <v>4835</v>
      </c>
      <c r="H137" s="95">
        <v>70</v>
      </c>
    </row>
    <row r="138" spans="1:8" ht="12.75">
      <c r="A138" s="91">
        <v>154</v>
      </c>
      <c r="B138" s="102"/>
      <c r="C138" s="109">
        <f t="shared" si="5"/>
        <v>27.83</v>
      </c>
      <c r="D138" s="94"/>
      <c r="E138" s="95">
        <v>11200</v>
      </c>
      <c r="F138" s="100">
        <f t="shared" si="3"/>
        <v>6686</v>
      </c>
      <c r="G138" s="96">
        <f t="shared" si="4"/>
        <v>4829</v>
      </c>
      <c r="H138" s="95">
        <v>70</v>
      </c>
    </row>
    <row r="139" spans="1:8" ht="12.75">
      <c r="A139" s="91">
        <v>155</v>
      </c>
      <c r="B139" s="102"/>
      <c r="C139" s="109">
        <f t="shared" si="5"/>
        <v>27.87</v>
      </c>
      <c r="D139" s="94"/>
      <c r="E139" s="95">
        <v>11200</v>
      </c>
      <c r="F139" s="100">
        <f t="shared" si="3"/>
        <v>6677</v>
      </c>
      <c r="G139" s="96">
        <f t="shared" si="4"/>
        <v>4822</v>
      </c>
      <c r="H139" s="95">
        <v>70</v>
      </c>
    </row>
    <row r="140" spans="1:8" ht="12.75">
      <c r="A140" s="91">
        <v>156</v>
      </c>
      <c r="B140" s="102"/>
      <c r="C140" s="109">
        <f t="shared" si="5"/>
        <v>27.91</v>
      </c>
      <c r="D140" s="94"/>
      <c r="E140" s="95">
        <v>11200</v>
      </c>
      <c r="F140" s="100">
        <f t="shared" si="3"/>
        <v>6667</v>
      </c>
      <c r="G140" s="96">
        <f t="shared" si="4"/>
        <v>4815</v>
      </c>
      <c r="H140" s="95">
        <v>70</v>
      </c>
    </row>
    <row r="141" spans="1:8" ht="12.75">
      <c r="A141" s="91">
        <v>157</v>
      </c>
      <c r="B141" s="102"/>
      <c r="C141" s="109">
        <f t="shared" si="5"/>
        <v>27.95</v>
      </c>
      <c r="D141" s="94"/>
      <c r="E141" s="95">
        <v>11200</v>
      </c>
      <c r="F141" s="100">
        <f aca="true" t="shared" si="6" ref="F141:F204">ROUND(12*1.37*(1/C141*E141)+H141,0)</f>
        <v>6658</v>
      </c>
      <c r="G141" s="96">
        <f aca="true" t="shared" si="7" ref="G141:G204">ROUND(12*(1/C141*E141),0)</f>
        <v>4809</v>
      </c>
      <c r="H141" s="95">
        <v>70</v>
      </c>
    </row>
    <row r="142" spans="1:8" ht="12.75">
      <c r="A142" s="91">
        <v>158</v>
      </c>
      <c r="B142" s="102"/>
      <c r="C142" s="109">
        <f aca="true" t="shared" si="8" ref="C142:C205">ROUND((10.899*LN(A142)+A142/200)*0.5,2)</f>
        <v>27.98</v>
      </c>
      <c r="D142" s="94"/>
      <c r="E142" s="95">
        <v>11200</v>
      </c>
      <c r="F142" s="100">
        <f t="shared" si="6"/>
        <v>6651</v>
      </c>
      <c r="G142" s="96">
        <f t="shared" si="7"/>
        <v>4803</v>
      </c>
      <c r="H142" s="95">
        <v>70</v>
      </c>
    </row>
    <row r="143" spans="1:8" ht="12.75">
      <c r="A143" s="91">
        <v>159</v>
      </c>
      <c r="B143" s="102"/>
      <c r="C143" s="109">
        <f t="shared" si="8"/>
        <v>28.02</v>
      </c>
      <c r="D143" s="94"/>
      <c r="E143" s="95">
        <v>11200</v>
      </c>
      <c r="F143" s="100">
        <f t="shared" si="6"/>
        <v>6641</v>
      </c>
      <c r="G143" s="96">
        <f t="shared" si="7"/>
        <v>4797</v>
      </c>
      <c r="H143" s="95">
        <v>70</v>
      </c>
    </row>
    <row r="144" spans="1:8" ht="12.75">
      <c r="A144" s="91">
        <v>160</v>
      </c>
      <c r="B144" s="102"/>
      <c r="C144" s="109">
        <f t="shared" si="8"/>
        <v>28.06</v>
      </c>
      <c r="D144" s="94"/>
      <c r="E144" s="95">
        <v>11200</v>
      </c>
      <c r="F144" s="100">
        <f t="shared" si="6"/>
        <v>6632</v>
      </c>
      <c r="G144" s="96">
        <f t="shared" si="7"/>
        <v>4790</v>
      </c>
      <c r="H144" s="95">
        <v>70</v>
      </c>
    </row>
    <row r="145" spans="1:8" ht="12.75">
      <c r="A145" s="91">
        <v>161</v>
      </c>
      <c r="B145" s="102"/>
      <c r="C145" s="109">
        <f t="shared" si="8"/>
        <v>28.09</v>
      </c>
      <c r="D145" s="94"/>
      <c r="E145" s="95">
        <v>11200</v>
      </c>
      <c r="F145" s="100">
        <f t="shared" si="6"/>
        <v>6625</v>
      </c>
      <c r="G145" s="96">
        <f t="shared" si="7"/>
        <v>4785</v>
      </c>
      <c r="H145" s="95">
        <v>70</v>
      </c>
    </row>
    <row r="146" spans="1:8" ht="12.75">
      <c r="A146" s="91">
        <v>162</v>
      </c>
      <c r="B146" s="102"/>
      <c r="C146" s="109">
        <f t="shared" si="8"/>
        <v>28.13</v>
      </c>
      <c r="D146" s="94"/>
      <c r="E146" s="95">
        <v>11200</v>
      </c>
      <c r="F146" s="100">
        <f t="shared" si="6"/>
        <v>6616</v>
      </c>
      <c r="G146" s="96">
        <f t="shared" si="7"/>
        <v>4778</v>
      </c>
      <c r="H146" s="95">
        <v>70</v>
      </c>
    </row>
    <row r="147" spans="1:8" ht="12.75">
      <c r="A147" s="91">
        <v>163</v>
      </c>
      <c r="B147" s="102"/>
      <c r="C147" s="109">
        <f t="shared" si="8"/>
        <v>28.17</v>
      </c>
      <c r="D147" s="94"/>
      <c r="E147" s="95">
        <v>11200</v>
      </c>
      <c r="F147" s="100">
        <f t="shared" si="6"/>
        <v>6606</v>
      </c>
      <c r="G147" s="96">
        <f t="shared" si="7"/>
        <v>4771</v>
      </c>
      <c r="H147" s="95">
        <v>70</v>
      </c>
    </row>
    <row r="148" spans="1:8" ht="12.75">
      <c r="A148" s="91">
        <v>164</v>
      </c>
      <c r="B148" s="102"/>
      <c r="C148" s="109">
        <f t="shared" si="8"/>
        <v>28.2</v>
      </c>
      <c r="D148" s="94"/>
      <c r="E148" s="95">
        <v>11200</v>
      </c>
      <c r="F148" s="100">
        <f t="shared" si="6"/>
        <v>6599</v>
      </c>
      <c r="G148" s="96">
        <f t="shared" si="7"/>
        <v>4766</v>
      </c>
      <c r="H148" s="95">
        <v>70</v>
      </c>
    </row>
    <row r="149" spans="1:8" ht="12.75">
      <c r="A149" s="91">
        <v>165</v>
      </c>
      <c r="B149" s="102"/>
      <c r="C149" s="109">
        <f t="shared" si="8"/>
        <v>28.24</v>
      </c>
      <c r="D149" s="94"/>
      <c r="E149" s="95">
        <v>11200</v>
      </c>
      <c r="F149" s="100">
        <f t="shared" si="6"/>
        <v>6590</v>
      </c>
      <c r="G149" s="96">
        <f t="shared" si="7"/>
        <v>4759</v>
      </c>
      <c r="H149" s="95">
        <v>70</v>
      </c>
    </row>
    <row r="150" spans="1:8" ht="12.75">
      <c r="A150" s="91">
        <v>166</v>
      </c>
      <c r="B150" s="102"/>
      <c r="C150" s="109">
        <f t="shared" si="8"/>
        <v>28.27</v>
      </c>
      <c r="D150" s="94"/>
      <c r="E150" s="95">
        <v>11200</v>
      </c>
      <c r="F150" s="100">
        <f t="shared" si="6"/>
        <v>6583</v>
      </c>
      <c r="G150" s="96">
        <f t="shared" si="7"/>
        <v>4754</v>
      </c>
      <c r="H150" s="95">
        <v>70</v>
      </c>
    </row>
    <row r="151" spans="1:8" ht="12.75">
      <c r="A151" s="91">
        <v>167</v>
      </c>
      <c r="B151" s="102"/>
      <c r="C151" s="109">
        <f t="shared" si="8"/>
        <v>28.31</v>
      </c>
      <c r="D151" s="94"/>
      <c r="E151" s="95">
        <v>11200</v>
      </c>
      <c r="F151" s="100">
        <f t="shared" si="6"/>
        <v>6574</v>
      </c>
      <c r="G151" s="96">
        <f t="shared" si="7"/>
        <v>4747</v>
      </c>
      <c r="H151" s="95">
        <v>70</v>
      </c>
    </row>
    <row r="152" spans="1:8" ht="12.75">
      <c r="A152" s="91">
        <v>168</v>
      </c>
      <c r="B152" s="102"/>
      <c r="C152" s="109">
        <f t="shared" si="8"/>
        <v>28.34</v>
      </c>
      <c r="D152" s="94"/>
      <c r="E152" s="95">
        <v>11200</v>
      </c>
      <c r="F152" s="100">
        <f t="shared" si="6"/>
        <v>6567</v>
      </c>
      <c r="G152" s="96">
        <f t="shared" si="7"/>
        <v>4742</v>
      </c>
      <c r="H152" s="95">
        <v>70</v>
      </c>
    </row>
    <row r="153" spans="1:8" ht="12.75">
      <c r="A153" s="91">
        <v>169</v>
      </c>
      <c r="B153" s="102"/>
      <c r="C153" s="109">
        <f t="shared" si="8"/>
        <v>28.38</v>
      </c>
      <c r="D153" s="94"/>
      <c r="E153" s="95">
        <v>11200</v>
      </c>
      <c r="F153" s="100">
        <f t="shared" si="6"/>
        <v>6558</v>
      </c>
      <c r="G153" s="96">
        <f t="shared" si="7"/>
        <v>4736</v>
      </c>
      <c r="H153" s="95">
        <v>70</v>
      </c>
    </row>
    <row r="154" spans="1:8" ht="12.75">
      <c r="A154" s="91">
        <v>170</v>
      </c>
      <c r="B154" s="102"/>
      <c r="C154" s="109">
        <f t="shared" si="8"/>
        <v>28.41</v>
      </c>
      <c r="D154" s="94"/>
      <c r="E154" s="95">
        <v>11200</v>
      </c>
      <c r="F154" s="100">
        <f t="shared" si="6"/>
        <v>6551</v>
      </c>
      <c r="G154" s="96">
        <f t="shared" si="7"/>
        <v>4731</v>
      </c>
      <c r="H154" s="95">
        <v>70</v>
      </c>
    </row>
    <row r="155" spans="1:8" ht="12.75">
      <c r="A155" s="91">
        <v>171</v>
      </c>
      <c r="B155" s="102"/>
      <c r="C155" s="109">
        <f t="shared" si="8"/>
        <v>28.45</v>
      </c>
      <c r="D155" s="94"/>
      <c r="E155" s="95">
        <v>11200</v>
      </c>
      <c r="F155" s="100">
        <f t="shared" si="6"/>
        <v>6542</v>
      </c>
      <c r="G155" s="96">
        <f t="shared" si="7"/>
        <v>4724</v>
      </c>
      <c r="H155" s="95">
        <v>70</v>
      </c>
    </row>
    <row r="156" spans="1:8" ht="12.75">
      <c r="A156" s="91">
        <v>172</v>
      </c>
      <c r="B156" s="102"/>
      <c r="C156" s="109">
        <f t="shared" si="8"/>
        <v>28.48</v>
      </c>
      <c r="D156" s="94"/>
      <c r="E156" s="95">
        <v>11200</v>
      </c>
      <c r="F156" s="100">
        <f t="shared" si="6"/>
        <v>6535</v>
      </c>
      <c r="G156" s="96">
        <f t="shared" si="7"/>
        <v>4719</v>
      </c>
      <c r="H156" s="95">
        <v>70</v>
      </c>
    </row>
    <row r="157" spans="1:8" ht="12.75">
      <c r="A157" s="91">
        <v>173</v>
      </c>
      <c r="B157" s="102"/>
      <c r="C157" s="109">
        <f t="shared" si="8"/>
        <v>28.52</v>
      </c>
      <c r="D157" s="94"/>
      <c r="E157" s="95">
        <v>11200</v>
      </c>
      <c r="F157" s="100">
        <f t="shared" si="6"/>
        <v>6526</v>
      </c>
      <c r="G157" s="96">
        <f t="shared" si="7"/>
        <v>4712</v>
      </c>
      <c r="H157" s="95">
        <v>70</v>
      </c>
    </row>
    <row r="158" spans="1:8" ht="12.75">
      <c r="A158" s="91">
        <v>174</v>
      </c>
      <c r="B158" s="102"/>
      <c r="C158" s="109">
        <f t="shared" si="8"/>
        <v>28.55</v>
      </c>
      <c r="D158" s="94"/>
      <c r="E158" s="95">
        <v>11200</v>
      </c>
      <c r="F158" s="100">
        <f t="shared" si="6"/>
        <v>6519</v>
      </c>
      <c r="G158" s="96">
        <f t="shared" si="7"/>
        <v>4708</v>
      </c>
      <c r="H158" s="95">
        <v>70</v>
      </c>
    </row>
    <row r="159" spans="1:8" ht="12.75">
      <c r="A159" s="91">
        <v>175</v>
      </c>
      <c r="B159" s="102"/>
      <c r="C159" s="109">
        <f t="shared" si="8"/>
        <v>28.58</v>
      </c>
      <c r="D159" s="94"/>
      <c r="E159" s="95">
        <v>11200</v>
      </c>
      <c r="F159" s="100">
        <f t="shared" si="6"/>
        <v>6513</v>
      </c>
      <c r="G159" s="96">
        <f t="shared" si="7"/>
        <v>4703</v>
      </c>
      <c r="H159" s="95">
        <v>70</v>
      </c>
    </row>
    <row r="160" spans="1:8" ht="12.75">
      <c r="A160" s="91">
        <v>176</v>
      </c>
      <c r="B160" s="102"/>
      <c r="C160" s="109">
        <f t="shared" si="8"/>
        <v>28.62</v>
      </c>
      <c r="D160" s="94"/>
      <c r="E160" s="95">
        <v>11200</v>
      </c>
      <c r="F160" s="100">
        <f t="shared" si="6"/>
        <v>6504</v>
      </c>
      <c r="G160" s="96">
        <f t="shared" si="7"/>
        <v>4696</v>
      </c>
      <c r="H160" s="95">
        <v>70</v>
      </c>
    </row>
    <row r="161" spans="1:8" ht="12.75">
      <c r="A161" s="91">
        <v>177</v>
      </c>
      <c r="B161" s="102"/>
      <c r="C161" s="109">
        <f t="shared" si="8"/>
        <v>28.65</v>
      </c>
      <c r="D161" s="94"/>
      <c r="E161" s="95">
        <v>11200</v>
      </c>
      <c r="F161" s="100">
        <f t="shared" si="6"/>
        <v>6497</v>
      </c>
      <c r="G161" s="96">
        <f t="shared" si="7"/>
        <v>4691</v>
      </c>
      <c r="H161" s="95">
        <v>70</v>
      </c>
    </row>
    <row r="162" spans="1:8" ht="12.75">
      <c r="A162" s="91">
        <v>178</v>
      </c>
      <c r="B162" s="102"/>
      <c r="C162" s="109">
        <f t="shared" si="8"/>
        <v>28.68</v>
      </c>
      <c r="D162" s="94"/>
      <c r="E162" s="95">
        <v>11200</v>
      </c>
      <c r="F162" s="100">
        <f t="shared" si="6"/>
        <v>6490</v>
      </c>
      <c r="G162" s="96">
        <f t="shared" si="7"/>
        <v>4686</v>
      </c>
      <c r="H162" s="95">
        <v>70</v>
      </c>
    </row>
    <row r="163" spans="1:8" ht="12.75">
      <c r="A163" s="91">
        <v>179</v>
      </c>
      <c r="B163" s="102"/>
      <c r="C163" s="109">
        <f t="shared" si="8"/>
        <v>28.72</v>
      </c>
      <c r="D163" s="94"/>
      <c r="E163" s="95">
        <v>11200</v>
      </c>
      <c r="F163" s="100">
        <f t="shared" si="6"/>
        <v>6481</v>
      </c>
      <c r="G163" s="96">
        <f t="shared" si="7"/>
        <v>4680</v>
      </c>
      <c r="H163" s="95">
        <v>70</v>
      </c>
    </row>
    <row r="164" spans="1:8" ht="12.75">
      <c r="A164" s="91">
        <v>180</v>
      </c>
      <c r="B164" s="102"/>
      <c r="C164" s="109">
        <f t="shared" si="8"/>
        <v>28.75</v>
      </c>
      <c r="D164" s="94"/>
      <c r="E164" s="95">
        <v>11200</v>
      </c>
      <c r="F164" s="100">
        <f t="shared" si="6"/>
        <v>6474</v>
      </c>
      <c r="G164" s="96">
        <f t="shared" si="7"/>
        <v>4675</v>
      </c>
      <c r="H164" s="95">
        <v>70</v>
      </c>
    </row>
    <row r="165" spans="1:8" ht="12.75">
      <c r="A165" s="91">
        <v>181</v>
      </c>
      <c r="B165" s="102"/>
      <c r="C165" s="109">
        <f t="shared" si="8"/>
        <v>28.78</v>
      </c>
      <c r="D165" s="94"/>
      <c r="E165" s="95">
        <v>11200</v>
      </c>
      <c r="F165" s="100">
        <f t="shared" si="6"/>
        <v>6468</v>
      </c>
      <c r="G165" s="96">
        <f t="shared" si="7"/>
        <v>4670</v>
      </c>
      <c r="H165" s="95">
        <v>70</v>
      </c>
    </row>
    <row r="166" spans="1:8" ht="12.75">
      <c r="A166" s="91">
        <v>182</v>
      </c>
      <c r="B166" s="102"/>
      <c r="C166" s="109">
        <f t="shared" si="8"/>
        <v>28.81</v>
      </c>
      <c r="D166" s="94"/>
      <c r="E166" s="95">
        <v>11200</v>
      </c>
      <c r="F166" s="100">
        <f t="shared" si="6"/>
        <v>6461</v>
      </c>
      <c r="G166" s="96">
        <f t="shared" si="7"/>
        <v>4665</v>
      </c>
      <c r="H166" s="95">
        <v>70</v>
      </c>
    </row>
    <row r="167" spans="1:8" ht="12.75">
      <c r="A167" s="91">
        <v>183</v>
      </c>
      <c r="B167" s="102"/>
      <c r="C167" s="109">
        <f t="shared" si="8"/>
        <v>28.85</v>
      </c>
      <c r="D167" s="94"/>
      <c r="E167" s="95">
        <v>11200</v>
      </c>
      <c r="F167" s="100">
        <f t="shared" si="6"/>
        <v>6452</v>
      </c>
      <c r="G167" s="96">
        <f t="shared" si="7"/>
        <v>4659</v>
      </c>
      <c r="H167" s="95">
        <v>70</v>
      </c>
    </row>
    <row r="168" spans="1:8" ht="12.75">
      <c r="A168" s="91">
        <v>184</v>
      </c>
      <c r="B168" s="102"/>
      <c r="C168" s="109">
        <f t="shared" si="8"/>
        <v>28.88</v>
      </c>
      <c r="D168" s="94"/>
      <c r="E168" s="95">
        <v>11200</v>
      </c>
      <c r="F168" s="100">
        <f t="shared" si="6"/>
        <v>6446</v>
      </c>
      <c r="G168" s="96">
        <f t="shared" si="7"/>
        <v>4654</v>
      </c>
      <c r="H168" s="95">
        <v>70</v>
      </c>
    </row>
    <row r="169" spans="1:8" ht="12.75">
      <c r="A169" s="91">
        <v>185</v>
      </c>
      <c r="B169" s="102"/>
      <c r="C169" s="109">
        <f t="shared" si="8"/>
        <v>28.91</v>
      </c>
      <c r="D169" s="94"/>
      <c r="E169" s="95">
        <v>11200</v>
      </c>
      <c r="F169" s="100">
        <f t="shared" si="6"/>
        <v>6439</v>
      </c>
      <c r="G169" s="96">
        <f t="shared" si="7"/>
        <v>4649</v>
      </c>
      <c r="H169" s="95">
        <v>70</v>
      </c>
    </row>
    <row r="170" spans="1:8" ht="12.75">
      <c r="A170" s="91">
        <v>186</v>
      </c>
      <c r="B170" s="102"/>
      <c r="C170" s="109">
        <f t="shared" si="8"/>
        <v>28.94</v>
      </c>
      <c r="D170" s="94"/>
      <c r="E170" s="95">
        <v>11200</v>
      </c>
      <c r="F170" s="100">
        <f t="shared" si="6"/>
        <v>6432</v>
      </c>
      <c r="G170" s="96">
        <f t="shared" si="7"/>
        <v>4644</v>
      </c>
      <c r="H170" s="95">
        <v>70</v>
      </c>
    </row>
    <row r="171" spans="1:8" ht="12.75">
      <c r="A171" s="91">
        <v>187</v>
      </c>
      <c r="B171" s="102"/>
      <c r="C171" s="109">
        <f t="shared" si="8"/>
        <v>28.97</v>
      </c>
      <c r="D171" s="94"/>
      <c r="E171" s="95">
        <v>11200</v>
      </c>
      <c r="F171" s="100">
        <f t="shared" si="6"/>
        <v>6426</v>
      </c>
      <c r="G171" s="96">
        <f t="shared" si="7"/>
        <v>4639</v>
      </c>
      <c r="H171" s="95">
        <v>70</v>
      </c>
    </row>
    <row r="172" spans="1:8" ht="12.75">
      <c r="A172" s="91">
        <v>188</v>
      </c>
      <c r="B172" s="102"/>
      <c r="C172" s="109">
        <f t="shared" si="8"/>
        <v>29.01</v>
      </c>
      <c r="D172" s="94"/>
      <c r="E172" s="95">
        <v>11200</v>
      </c>
      <c r="F172" s="100">
        <f t="shared" si="6"/>
        <v>6417</v>
      </c>
      <c r="G172" s="96">
        <f t="shared" si="7"/>
        <v>4633</v>
      </c>
      <c r="H172" s="95">
        <v>70</v>
      </c>
    </row>
    <row r="173" spans="1:8" ht="12.75">
      <c r="A173" s="91">
        <v>189</v>
      </c>
      <c r="B173" s="102"/>
      <c r="C173" s="109">
        <f t="shared" si="8"/>
        <v>29.04</v>
      </c>
      <c r="D173" s="94"/>
      <c r="E173" s="95">
        <v>11200</v>
      </c>
      <c r="F173" s="100">
        <f t="shared" si="6"/>
        <v>6410</v>
      </c>
      <c r="G173" s="96">
        <f t="shared" si="7"/>
        <v>4628</v>
      </c>
      <c r="H173" s="95">
        <v>70</v>
      </c>
    </row>
    <row r="174" spans="1:8" ht="12.75">
      <c r="A174" s="91">
        <v>190</v>
      </c>
      <c r="B174" s="102"/>
      <c r="C174" s="109">
        <f t="shared" si="8"/>
        <v>29.07</v>
      </c>
      <c r="D174" s="94"/>
      <c r="E174" s="95">
        <v>11200</v>
      </c>
      <c r="F174" s="100">
        <f t="shared" si="6"/>
        <v>6404</v>
      </c>
      <c r="G174" s="96">
        <f t="shared" si="7"/>
        <v>4623</v>
      </c>
      <c r="H174" s="95">
        <v>70</v>
      </c>
    </row>
    <row r="175" spans="1:8" ht="12.75">
      <c r="A175" s="91">
        <v>191</v>
      </c>
      <c r="B175" s="102"/>
      <c r="C175" s="109">
        <f t="shared" si="8"/>
        <v>29.1</v>
      </c>
      <c r="D175" s="94"/>
      <c r="E175" s="95">
        <v>11200</v>
      </c>
      <c r="F175" s="100">
        <f t="shared" si="6"/>
        <v>6397</v>
      </c>
      <c r="G175" s="96">
        <f t="shared" si="7"/>
        <v>4619</v>
      </c>
      <c r="H175" s="95">
        <v>70</v>
      </c>
    </row>
    <row r="176" spans="1:8" ht="12.75">
      <c r="A176" s="91">
        <v>192</v>
      </c>
      <c r="B176" s="102"/>
      <c r="C176" s="109">
        <f t="shared" si="8"/>
        <v>29.13</v>
      </c>
      <c r="D176" s="94"/>
      <c r="E176" s="95">
        <v>11200</v>
      </c>
      <c r="F176" s="100">
        <f t="shared" si="6"/>
        <v>6391</v>
      </c>
      <c r="G176" s="96">
        <f t="shared" si="7"/>
        <v>4614</v>
      </c>
      <c r="H176" s="95">
        <v>70</v>
      </c>
    </row>
    <row r="177" spans="1:8" ht="12.75">
      <c r="A177" s="91">
        <v>193</v>
      </c>
      <c r="B177" s="102"/>
      <c r="C177" s="109">
        <f t="shared" si="8"/>
        <v>29.16</v>
      </c>
      <c r="D177" s="94"/>
      <c r="E177" s="95">
        <v>11200</v>
      </c>
      <c r="F177" s="100">
        <f t="shared" si="6"/>
        <v>6384</v>
      </c>
      <c r="G177" s="96">
        <f t="shared" si="7"/>
        <v>4609</v>
      </c>
      <c r="H177" s="95">
        <v>70</v>
      </c>
    </row>
    <row r="178" spans="1:8" ht="12.75">
      <c r="A178" s="91">
        <v>194</v>
      </c>
      <c r="B178" s="102"/>
      <c r="C178" s="109">
        <f t="shared" si="8"/>
        <v>29.19</v>
      </c>
      <c r="D178" s="94"/>
      <c r="E178" s="95">
        <v>11200</v>
      </c>
      <c r="F178" s="100">
        <f t="shared" si="6"/>
        <v>6378</v>
      </c>
      <c r="G178" s="96">
        <f t="shared" si="7"/>
        <v>4604</v>
      </c>
      <c r="H178" s="95">
        <v>70</v>
      </c>
    </row>
    <row r="179" spans="1:8" ht="12.75">
      <c r="A179" s="91">
        <v>195</v>
      </c>
      <c r="B179" s="102"/>
      <c r="C179" s="109">
        <f t="shared" si="8"/>
        <v>29.22</v>
      </c>
      <c r="D179" s="94"/>
      <c r="E179" s="95">
        <v>11200</v>
      </c>
      <c r="F179" s="100">
        <f t="shared" si="6"/>
        <v>6371</v>
      </c>
      <c r="G179" s="96">
        <f t="shared" si="7"/>
        <v>4600</v>
      </c>
      <c r="H179" s="95">
        <v>70</v>
      </c>
    </row>
    <row r="180" spans="1:8" ht="12.75">
      <c r="A180" s="91">
        <v>196</v>
      </c>
      <c r="B180" s="102"/>
      <c r="C180" s="109">
        <f t="shared" si="8"/>
        <v>29.25</v>
      </c>
      <c r="D180" s="94"/>
      <c r="E180" s="95">
        <v>11200</v>
      </c>
      <c r="F180" s="100">
        <f t="shared" si="6"/>
        <v>6365</v>
      </c>
      <c r="G180" s="96">
        <f t="shared" si="7"/>
        <v>4595</v>
      </c>
      <c r="H180" s="95">
        <v>70</v>
      </c>
    </row>
    <row r="181" spans="1:8" ht="12.75">
      <c r="A181" s="91">
        <v>197</v>
      </c>
      <c r="B181" s="102"/>
      <c r="C181" s="109">
        <f t="shared" si="8"/>
        <v>29.28</v>
      </c>
      <c r="D181" s="94"/>
      <c r="E181" s="95">
        <v>11200</v>
      </c>
      <c r="F181" s="100">
        <f t="shared" si="6"/>
        <v>6359</v>
      </c>
      <c r="G181" s="96">
        <f t="shared" si="7"/>
        <v>4590</v>
      </c>
      <c r="H181" s="95">
        <v>70</v>
      </c>
    </row>
    <row r="182" spans="1:8" ht="12.75">
      <c r="A182" s="91">
        <v>198</v>
      </c>
      <c r="B182" s="102"/>
      <c r="C182" s="109">
        <f t="shared" si="8"/>
        <v>29.31</v>
      </c>
      <c r="D182" s="94"/>
      <c r="E182" s="95">
        <v>11200</v>
      </c>
      <c r="F182" s="100">
        <f t="shared" si="6"/>
        <v>6352</v>
      </c>
      <c r="G182" s="96">
        <f t="shared" si="7"/>
        <v>4585</v>
      </c>
      <c r="H182" s="95">
        <v>70</v>
      </c>
    </row>
    <row r="183" spans="1:8" ht="12.75">
      <c r="A183" s="91">
        <v>199</v>
      </c>
      <c r="B183" s="102"/>
      <c r="C183" s="109">
        <f t="shared" si="8"/>
        <v>29.34</v>
      </c>
      <c r="D183" s="94"/>
      <c r="E183" s="95">
        <v>11200</v>
      </c>
      <c r="F183" s="100">
        <f t="shared" si="6"/>
        <v>6346</v>
      </c>
      <c r="G183" s="96">
        <f t="shared" si="7"/>
        <v>4581</v>
      </c>
      <c r="H183" s="95">
        <v>70</v>
      </c>
    </row>
    <row r="184" spans="1:8" ht="12.75">
      <c r="A184" s="91">
        <v>200</v>
      </c>
      <c r="B184" s="102"/>
      <c r="C184" s="109">
        <f t="shared" si="8"/>
        <v>29.37</v>
      </c>
      <c r="D184" s="94"/>
      <c r="E184" s="95">
        <v>11200</v>
      </c>
      <c r="F184" s="100">
        <f t="shared" si="6"/>
        <v>6339</v>
      </c>
      <c r="G184" s="96">
        <f t="shared" si="7"/>
        <v>4576</v>
      </c>
      <c r="H184" s="95">
        <v>70</v>
      </c>
    </row>
    <row r="185" spans="1:8" ht="12.75">
      <c r="A185" s="91">
        <v>201</v>
      </c>
      <c r="B185" s="102"/>
      <c r="C185" s="109">
        <f t="shared" si="8"/>
        <v>29.4</v>
      </c>
      <c r="D185" s="94"/>
      <c r="E185" s="95">
        <v>11200</v>
      </c>
      <c r="F185" s="100">
        <f t="shared" si="6"/>
        <v>6333</v>
      </c>
      <c r="G185" s="96">
        <f t="shared" si="7"/>
        <v>4571</v>
      </c>
      <c r="H185" s="95">
        <v>70</v>
      </c>
    </row>
    <row r="186" spans="1:8" ht="12.75">
      <c r="A186" s="91">
        <v>202</v>
      </c>
      <c r="B186" s="102"/>
      <c r="C186" s="109">
        <f t="shared" si="8"/>
        <v>29.43</v>
      </c>
      <c r="D186" s="94"/>
      <c r="E186" s="95">
        <v>11200</v>
      </c>
      <c r="F186" s="100">
        <f t="shared" si="6"/>
        <v>6326</v>
      </c>
      <c r="G186" s="96">
        <f t="shared" si="7"/>
        <v>4567</v>
      </c>
      <c r="H186" s="95">
        <v>70</v>
      </c>
    </row>
    <row r="187" spans="1:8" ht="12.75">
      <c r="A187" s="91">
        <v>203</v>
      </c>
      <c r="B187" s="102"/>
      <c r="C187" s="109">
        <f t="shared" si="8"/>
        <v>29.46</v>
      </c>
      <c r="D187" s="94"/>
      <c r="E187" s="95">
        <v>11200</v>
      </c>
      <c r="F187" s="100">
        <f t="shared" si="6"/>
        <v>6320</v>
      </c>
      <c r="G187" s="96">
        <f t="shared" si="7"/>
        <v>4562</v>
      </c>
      <c r="H187" s="95">
        <v>70</v>
      </c>
    </row>
    <row r="188" spans="1:8" ht="12.75">
      <c r="A188" s="91">
        <v>204</v>
      </c>
      <c r="B188" s="102"/>
      <c r="C188" s="109">
        <f t="shared" si="8"/>
        <v>29.49</v>
      </c>
      <c r="D188" s="94"/>
      <c r="E188" s="95">
        <v>11200</v>
      </c>
      <c r="F188" s="100">
        <f t="shared" si="6"/>
        <v>6314</v>
      </c>
      <c r="G188" s="96">
        <f t="shared" si="7"/>
        <v>4557</v>
      </c>
      <c r="H188" s="95">
        <v>70</v>
      </c>
    </row>
    <row r="189" spans="1:8" ht="12.75">
      <c r="A189" s="91">
        <v>205</v>
      </c>
      <c r="B189" s="102"/>
      <c r="C189" s="109">
        <f t="shared" si="8"/>
        <v>29.52</v>
      </c>
      <c r="D189" s="94"/>
      <c r="E189" s="95">
        <v>11200</v>
      </c>
      <c r="F189" s="100">
        <f t="shared" si="6"/>
        <v>6307</v>
      </c>
      <c r="G189" s="96">
        <f t="shared" si="7"/>
        <v>4553</v>
      </c>
      <c r="H189" s="95">
        <v>70</v>
      </c>
    </row>
    <row r="190" spans="1:8" ht="12.75">
      <c r="A190" s="91">
        <v>206</v>
      </c>
      <c r="B190" s="102"/>
      <c r="C190" s="109">
        <f t="shared" si="8"/>
        <v>29.55</v>
      </c>
      <c r="D190" s="94"/>
      <c r="E190" s="95">
        <v>11200</v>
      </c>
      <c r="F190" s="100">
        <f t="shared" si="6"/>
        <v>6301</v>
      </c>
      <c r="G190" s="96">
        <f t="shared" si="7"/>
        <v>4548</v>
      </c>
      <c r="H190" s="95">
        <v>70</v>
      </c>
    </row>
    <row r="191" spans="1:8" ht="12.75">
      <c r="A191" s="91">
        <v>207</v>
      </c>
      <c r="B191" s="102"/>
      <c r="C191" s="109">
        <f t="shared" si="8"/>
        <v>29.58</v>
      </c>
      <c r="D191" s="94"/>
      <c r="E191" s="95">
        <v>11200</v>
      </c>
      <c r="F191" s="100">
        <f t="shared" si="6"/>
        <v>6295</v>
      </c>
      <c r="G191" s="96">
        <f t="shared" si="7"/>
        <v>4544</v>
      </c>
      <c r="H191" s="95">
        <v>70</v>
      </c>
    </row>
    <row r="192" spans="1:8" ht="12.75">
      <c r="A192" s="91">
        <v>208</v>
      </c>
      <c r="B192" s="102"/>
      <c r="C192" s="109">
        <f t="shared" si="8"/>
        <v>29.61</v>
      </c>
      <c r="D192" s="94"/>
      <c r="E192" s="95">
        <v>11200</v>
      </c>
      <c r="F192" s="100">
        <f t="shared" si="6"/>
        <v>6288</v>
      </c>
      <c r="G192" s="96">
        <f t="shared" si="7"/>
        <v>4539</v>
      </c>
      <c r="H192" s="95">
        <v>70</v>
      </c>
    </row>
    <row r="193" spans="1:8" ht="12.75">
      <c r="A193" s="91">
        <v>209</v>
      </c>
      <c r="B193" s="102"/>
      <c r="C193" s="109">
        <f t="shared" si="8"/>
        <v>29.64</v>
      </c>
      <c r="D193" s="94"/>
      <c r="E193" s="95">
        <v>11200</v>
      </c>
      <c r="F193" s="100">
        <f t="shared" si="6"/>
        <v>6282</v>
      </c>
      <c r="G193" s="96">
        <f t="shared" si="7"/>
        <v>4534</v>
      </c>
      <c r="H193" s="95">
        <v>70</v>
      </c>
    </row>
    <row r="194" spans="1:8" ht="12.75">
      <c r="A194" s="91">
        <v>210</v>
      </c>
      <c r="B194" s="102"/>
      <c r="C194" s="109">
        <f t="shared" si="8"/>
        <v>29.66</v>
      </c>
      <c r="D194" s="94"/>
      <c r="E194" s="95">
        <v>11200</v>
      </c>
      <c r="F194" s="100">
        <f t="shared" si="6"/>
        <v>6278</v>
      </c>
      <c r="G194" s="96">
        <f t="shared" si="7"/>
        <v>4531</v>
      </c>
      <c r="H194" s="95">
        <v>70</v>
      </c>
    </row>
    <row r="195" spans="1:8" ht="12.75">
      <c r="A195" s="91">
        <v>211</v>
      </c>
      <c r="B195" s="102"/>
      <c r="C195" s="109">
        <f t="shared" si="8"/>
        <v>29.69</v>
      </c>
      <c r="D195" s="94"/>
      <c r="E195" s="95">
        <v>11200</v>
      </c>
      <c r="F195" s="100">
        <f t="shared" si="6"/>
        <v>6272</v>
      </c>
      <c r="G195" s="96">
        <f t="shared" si="7"/>
        <v>4527</v>
      </c>
      <c r="H195" s="95">
        <v>70</v>
      </c>
    </row>
    <row r="196" spans="1:8" ht="12.75">
      <c r="A196" s="91">
        <v>212</v>
      </c>
      <c r="B196" s="102"/>
      <c r="C196" s="109">
        <f t="shared" si="8"/>
        <v>29.72</v>
      </c>
      <c r="D196" s="94"/>
      <c r="E196" s="95">
        <v>11200</v>
      </c>
      <c r="F196" s="100">
        <f t="shared" si="6"/>
        <v>6265</v>
      </c>
      <c r="G196" s="96">
        <f t="shared" si="7"/>
        <v>4522</v>
      </c>
      <c r="H196" s="95">
        <v>70</v>
      </c>
    </row>
    <row r="197" spans="1:8" ht="12.75">
      <c r="A197" s="91">
        <v>213</v>
      </c>
      <c r="B197" s="102"/>
      <c r="C197" s="109">
        <f t="shared" si="8"/>
        <v>29.75</v>
      </c>
      <c r="D197" s="94"/>
      <c r="E197" s="95">
        <v>11200</v>
      </c>
      <c r="F197" s="100">
        <f t="shared" si="6"/>
        <v>6259</v>
      </c>
      <c r="G197" s="96">
        <f t="shared" si="7"/>
        <v>4518</v>
      </c>
      <c r="H197" s="95">
        <v>70</v>
      </c>
    </row>
    <row r="198" spans="1:8" ht="12.75">
      <c r="A198" s="91">
        <v>214</v>
      </c>
      <c r="B198" s="102"/>
      <c r="C198" s="109">
        <f t="shared" si="8"/>
        <v>29.78</v>
      </c>
      <c r="D198" s="94"/>
      <c r="E198" s="95">
        <v>11200</v>
      </c>
      <c r="F198" s="100">
        <f t="shared" si="6"/>
        <v>6253</v>
      </c>
      <c r="G198" s="96">
        <f t="shared" si="7"/>
        <v>4513</v>
      </c>
      <c r="H198" s="95">
        <v>70</v>
      </c>
    </row>
    <row r="199" spans="1:8" ht="12.75">
      <c r="A199" s="91">
        <v>215</v>
      </c>
      <c r="B199" s="102"/>
      <c r="C199" s="109">
        <f t="shared" si="8"/>
        <v>29.8</v>
      </c>
      <c r="D199" s="94"/>
      <c r="E199" s="95">
        <v>11200</v>
      </c>
      <c r="F199" s="100">
        <f t="shared" si="6"/>
        <v>6249</v>
      </c>
      <c r="G199" s="96">
        <f t="shared" si="7"/>
        <v>4510</v>
      </c>
      <c r="H199" s="95">
        <v>70</v>
      </c>
    </row>
    <row r="200" spans="1:8" ht="12.75">
      <c r="A200" s="91">
        <v>216</v>
      </c>
      <c r="B200" s="102"/>
      <c r="C200" s="109">
        <f t="shared" si="8"/>
        <v>29.83</v>
      </c>
      <c r="D200" s="94"/>
      <c r="E200" s="95">
        <v>11200</v>
      </c>
      <c r="F200" s="100">
        <f t="shared" si="6"/>
        <v>6243</v>
      </c>
      <c r="G200" s="96">
        <f t="shared" si="7"/>
        <v>4506</v>
      </c>
      <c r="H200" s="95">
        <v>70</v>
      </c>
    </row>
    <row r="201" spans="1:8" ht="12.75">
      <c r="A201" s="91">
        <v>217</v>
      </c>
      <c r="B201" s="102"/>
      <c r="C201" s="109">
        <f t="shared" si="8"/>
        <v>29.86</v>
      </c>
      <c r="D201" s="94"/>
      <c r="E201" s="95">
        <v>11200</v>
      </c>
      <c r="F201" s="100">
        <f t="shared" si="6"/>
        <v>6236</v>
      </c>
      <c r="G201" s="96">
        <f t="shared" si="7"/>
        <v>4501</v>
      </c>
      <c r="H201" s="95">
        <v>70</v>
      </c>
    </row>
    <row r="202" spans="1:8" ht="12.75">
      <c r="A202" s="91">
        <v>218</v>
      </c>
      <c r="B202" s="102"/>
      <c r="C202" s="109">
        <f t="shared" si="8"/>
        <v>29.89</v>
      </c>
      <c r="D202" s="94"/>
      <c r="E202" s="95">
        <v>11200</v>
      </c>
      <c r="F202" s="100">
        <f t="shared" si="6"/>
        <v>6230</v>
      </c>
      <c r="G202" s="96">
        <f t="shared" si="7"/>
        <v>4496</v>
      </c>
      <c r="H202" s="95">
        <v>70</v>
      </c>
    </row>
    <row r="203" spans="1:8" ht="12.75">
      <c r="A203" s="91">
        <v>219</v>
      </c>
      <c r="B203" s="102"/>
      <c r="C203" s="109">
        <f t="shared" si="8"/>
        <v>29.92</v>
      </c>
      <c r="D203" s="94"/>
      <c r="E203" s="95">
        <v>11200</v>
      </c>
      <c r="F203" s="100">
        <f t="shared" si="6"/>
        <v>6224</v>
      </c>
      <c r="G203" s="96">
        <f t="shared" si="7"/>
        <v>4492</v>
      </c>
      <c r="H203" s="95">
        <v>70</v>
      </c>
    </row>
    <row r="204" spans="1:8" ht="12.75">
      <c r="A204" s="91">
        <v>220</v>
      </c>
      <c r="B204" s="102"/>
      <c r="C204" s="109">
        <f t="shared" si="8"/>
        <v>29.94</v>
      </c>
      <c r="D204" s="94"/>
      <c r="E204" s="95">
        <v>11200</v>
      </c>
      <c r="F204" s="100">
        <f t="shared" si="6"/>
        <v>6220</v>
      </c>
      <c r="G204" s="96">
        <f t="shared" si="7"/>
        <v>4489</v>
      </c>
      <c r="H204" s="95">
        <v>70</v>
      </c>
    </row>
    <row r="205" spans="1:8" ht="12.75">
      <c r="A205" s="91">
        <v>221</v>
      </c>
      <c r="B205" s="102"/>
      <c r="C205" s="109">
        <f t="shared" si="8"/>
        <v>29.97</v>
      </c>
      <c r="D205" s="94"/>
      <c r="E205" s="95">
        <v>11200</v>
      </c>
      <c r="F205" s="100">
        <f aca="true" t="shared" si="9" ref="F205:F268">ROUND(12*1.37*(1/C205*E205)+H205,0)</f>
        <v>6214</v>
      </c>
      <c r="G205" s="96">
        <f aca="true" t="shared" si="10" ref="G205:G268">ROUND(12*(1/C205*E205),0)</f>
        <v>4484</v>
      </c>
      <c r="H205" s="95">
        <v>70</v>
      </c>
    </row>
    <row r="206" spans="1:8" ht="12.75">
      <c r="A206" s="91">
        <v>222</v>
      </c>
      <c r="B206" s="102"/>
      <c r="C206" s="109">
        <f aca="true" t="shared" si="11" ref="C206:C269">ROUND((10.899*LN(A206)+A206/200)*0.5,2)</f>
        <v>30</v>
      </c>
      <c r="D206" s="94"/>
      <c r="E206" s="95">
        <v>11200</v>
      </c>
      <c r="F206" s="100">
        <f t="shared" si="9"/>
        <v>6208</v>
      </c>
      <c r="G206" s="96">
        <f t="shared" si="10"/>
        <v>4480</v>
      </c>
      <c r="H206" s="95">
        <v>70</v>
      </c>
    </row>
    <row r="207" spans="1:8" ht="12.75">
      <c r="A207" s="91">
        <v>223</v>
      </c>
      <c r="B207" s="102"/>
      <c r="C207" s="109">
        <f t="shared" si="11"/>
        <v>30.02</v>
      </c>
      <c r="D207" s="94"/>
      <c r="E207" s="95">
        <v>11200</v>
      </c>
      <c r="F207" s="100">
        <f t="shared" si="9"/>
        <v>6204</v>
      </c>
      <c r="G207" s="96">
        <f t="shared" si="10"/>
        <v>4477</v>
      </c>
      <c r="H207" s="95">
        <v>70</v>
      </c>
    </row>
    <row r="208" spans="1:8" ht="12.75">
      <c r="A208" s="91">
        <v>224</v>
      </c>
      <c r="B208" s="102"/>
      <c r="C208" s="109">
        <f t="shared" si="11"/>
        <v>30.05</v>
      </c>
      <c r="D208" s="94"/>
      <c r="E208" s="95">
        <v>11200</v>
      </c>
      <c r="F208" s="100">
        <f t="shared" si="9"/>
        <v>6197</v>
      </c>
      <c r="G208" s="96">
        <f t="shared" si="10"/>
        <v>4473</v>
      </c>
      <c r="H208" s="95">
        <v>70</v>
      </c>
    </row>
    <row r="209" spans="1:8" ht="12.75">
      <c r="A209" s="91">
        <v>225</v>
      </c>
      <c r="B209" s="102"/>
      <c r="C209" s="109">
        <f t="shared" si="11"/>
        <v>30.08</v>
      </c>
      <c r="D209" s="94"/>
      <c r="E209" s="95">
        <v>11200</v>
      </c>
      <c r="F209" s="100">
        <f t="shared" si="9"/>
        <v>6191</v>
      </c>
      <c r="G209" s="96">
        <f t="shared" si="10"/>
        <v>4468</v>
      </c>
      <c r="H209" s="95">
        <v>70</v>
      </c>
    </row>
    <row r="210" spans="1:8" ht="12.75">
      <c r="A210" s="91">
        <v>226</v>
      </c>
      <c r="B210" s="102"/>
      <c r="C210" s="109">
        <f t="shared" si="11"/>
        <v>30.1</v>
      </c>
      <c r="D210" s="94"/>
      <c r="E210" s="95">
        <v>11200</v>
      </c>
      <c r="F210" s="100">
        <f t="shared" si="9"/>
        <v>6187</v>
      </c>
      <c r="G210" s="96">
        <f t="shared" si="10"/>
        <v>4465</v>
      </c>
      <c r="H210" s="95">
        <v>70</v>
      </c>
    </row>
    <row r="211" spans="1:8" ht="12.75">
      <c r="A211" s="91">
        <v>227</v>
      </c>
      <c r="B211" s="102"/>
      <c r="C211" s="109">
        <f t="shared" si="11"/>
        <v>30.13</v>
      </c>
      <c r="D211" s="94"/>
      <c r="E211" s="95">
        <v>11200</v>
      </c>
      <c r="F211" s="100">
        <f t="shared" si="9"/>
        <v>6181</v>
      </c>
      <c r="G211" s="96">
        <f t="shared" si="10"/>
        <v>4461</v>
      </c>
      <c r="H211" s="95">
        <v>70</v>
      </c>
    </row>
    <row r="212" spans="1:8" ht="12.75">
      <c r="A212" s="91">
        <v>228</v>
      </c>
      <c r="B212" s="102"/>
      <c r="C212" s="109">
        <f t="shared" si="11"/>
        <v>30.16</v>
      </c>
      <c r="D212" s="94"/>
      <c r="E212" s="95">
        <v>11200</v>
      </c>
      <c r="F212" s="100">
        <f t="shared" si="9"/>
        <v>6175</v>
      </c>
      <c r="G212" s="96">
        <f t="shared" si="10"/>
        <v>4456</v>
      </c>
      <c r="H212" s="95">
        <v>70</v>
      </c>
    </row>
    <row r="213" spans="1:8" ht="12.75">
      <c r="A213" s="91">
        <v>229</v>
      </c>
      <c r="B213" s="102"/>
      <c r="C213" s="109">
        <f t="shared" si="11"/>
        <v>30.18</v>
      </c>
      <c r="D213" s="94"/>
      <c r="E213" s="95">
        <v>11200</v>
      </c>
      <c r="F213" s="100">
        <f t="shared" si="9"/>
        <v>6171</v>
      </c>
      <c r="G213" s="96">
        <f t="shared" si="10"/>
        <v>4453</v>
      </c>
      <c r="H213" s="95">
        <v>70</v>
      </c>
    </row>
    <row r="214" spans="1:8" ht="12.75">
      <c r="A214" s="91">
        <v>230</v>
      </c>
      <c r="B214" s="102"/>
      <c r="C214" s="109">
        <f t="shared" si="11"/>
        <v>30.21</v>
      </c>
      <c r="D214" s="94"/>
      <c r="E214" s="95">
        <v>11200</v>
      </c>
      <c r="F214" s="100">
        <f t="shared" si="9"/>
        <v>6165</v>
      </c>
      <c r="G214" s="96">
        <f t="shared" si="10"/>
        <v>4449</v>
      </c>
      <c r="H214" s="95">
        <v>70</v>
      </c>
    </row>
    <row r="215" spans="1:8" ht="12.75">
      <c r="A215" s="91">
        <v>231</v>
      </c>
      <c r="B215" s="102"/>
      <c r="C215" s="109">
        <f t="shared" si="11"/>
        <v>30.24</v>
      </c>
      <c r="D215" s="94"/>
      <c r="E215" s="95">
        <v>11200</v>
      </c>
      <c r="F215" s="100">
        <f t="shared" si="9"/>
        <v>6159</v>
      </c>
      <c r="G215" s="96">
        <f t="shared" si="10"/>
        <v>4444</v>
      </c>
      <c r="H215" s="95">
        <v>70</v>
      </c>
    </row>
    <row r="216" spans="1:8" ht="12.75">
      <c r="A216" s="91">
        <v>232</v>
      </c>
      <c r="B216" s="102"/>
      <c r="C216" s="109">
        <f t="shared" si="11"/>
        <v>30.26</v>
      </c>
      <c r="D216" s="94"/>
      <c r="E216" s="95">
        <v>11200</v>
      </c>
      <c r="F216" s="100">
        <f t="shared" si="9"/>
        <v>6155</v>
      </c>
      <c r="G216" s="96">
        <f t="shared" si="10"/>
        <v>4442</v>
      </c>
      <c r="H216" s="95">
        <v>70</v>
      </c>
    </row>
    <row r="217" spans="1:8" ht="12.75">
      <c r="A217" s="91">
        <v>233</v>
      </c>
      <c r="B217" s="102"/>
      <c r="C217" s="109">
        <f t="shared" si="11"/>
        <v>30.29</v>
      </c>
      <c r="D217" s="94"/>
      <c r="E217" s="95">
        <v>11200</v>
      </c>
      <c r="F217" s="100">
        <f t="shared" si="9"/>
        <v>6149</v>
      </c>
      <c r="G217" s="96">
        <f t="shared" si="10"/>
        <v>4437</v>
      </c>
      <c r="H217" s="95">
        <v>70</v>
      </c>
    </row>
    <row r="218" spans="1:8" ht="12.75">
      <c r="A218" s="91">
        <v>234</v>
      </c>
      <c r="B218" s="102"/>
      <c r="C218" s="109">
        <f t="shared" si="11"/>
        <v>30.31</v>
      </c>
      <c r="D218" s="94"/>
      <c r="E218" s="95">
        <v>11200</v>
      </c>
      <c r="F218" s="100">
        <f t="shared" si="9"/>
        <v>6145</v>
      </c>
      <c r="G218" s="96">
        <f t="shared" si="10"/>
        <v>4434</v>
      </c>
      <c r="H218" s="95">
        <v>70</v>
      </c>
    </row>
    <row r="219" spans="1:8" ht="12.75">
      <c r="A219" s="91">
        <v>235</v>
      </c>
      <c r="B219" s="102"/>
      <c r="C219" s="109">
        <f t="shared" si="11"/>
        <v>30.34</v>
      </c>
      <c r="D219" s="94"/>
      <c r="E219" s="95">
        <v>11200</v>
      </c>
      <c r="F219" s="100">
        <f t="shared" si="9"/>
        <v>6139</v>
      </c>
      <c r="G219" s="96">
        <f t="shared" si="10"/>
        <v>4430</v>
      </c>
      <c r="H219" s="95">
        <v>70</v>
      </c>
    </row>
    <row r="220" spans="1:8" ht="12.75">
      <c r="A220" s="91">
        <v>236</v>
      </c>
      <c r="B220" s="102"/>
      <c r="C220" s="109">
        <f t="shared" si="11"/>
        <v>30.37</v>
      </c>
      <c r="D220" s="94"/>
      <c r="E220" s="95">
        <v>11200</v>
      </c>
      <c r="F220" s="100">
        <f t="shared" si="9"/>
        <v>6133</v>
      </c>
      <c r="G220" s="96">
        <f t="shared" si="10"/>
        <v>4425</v>
      </c>
      <c r="H220" s="95">
        <v>70</v>
      </c>
    </row>
    <row r="221" spans="1:8" ht="12.75">
      <c r="A221" s="91">
        <v>237</v>
      </c>
      <c r="B221" s="102"/>
      <c r="C221" s="109">
        <f t="shared" si="11"/>
        <v>30.39</v>
      </c>
      <c r="D221" s="94"/>
      <c r="E221" s="95">
        <v>11200</v>
      </c>
      <c r="F221" s="100">
        <f t="shared" si="9"/>
        <v>6129</v>
      </c>
      <c r="G221" s="96">
        <f t="shared" si="10"/>
        <v>4423</v>
      </c>
      <c r="H221" s="95">
        <v>70</v>
      </c>
    </row>
    <row r="222" spans="1:8" ht="12.75">
      <c r="A222" s="91">
        <v>238</v>
      </c>
      <c r="B222" s="102"/>
      <c r="C222" s="109">
        <f t="shared" si="11"/>
        <v>30.42</v>
      </c>
      <c r="D222" s="94"/>
      <c r="E222" s="95">
        <v>11200</v>
      </c>
      <c r="F222" s="100">
        <f t="shared" si="9"/>
        <v>6123</v>
      </c>
      <c r="G222" s="96">
        <f t="shared" si="10"/>
        <v>4418</v>
      </c>
      <c r="H222" s="95">
        <v>70</v>
      </c>
    </row>
    <row r="223" spans="1:8" ht="12.75">
      <c r="A223" s="91">
        <v>239</v>
      </c>
      <c r="B223" s="102"/>
      <c r="C223" s="109">
        <f t="shared" si="11"/>
        <v>30.44</v>
      </c>
      <c r="D223" s="94"/>
      <c r="E223" s="95">
        <v>11200</v>
      </c>
      <c r="F223" s="100">
        <f t="shared" si="9"/>
        <v>6119</v>
      </c>
      <c r="G223" s="96">
        <f t="shared" si="10"/>
        <v>4415</v>
      </c>
      <c r="H223" s="95">
        <v>70</v>
      </c>
    </row>
    <row r="224" spans="1:8" ht="12.75">
      <c r="A224" s="91">
        <v>240</v>
      </c>
      <c r="B224" s="102"/>
      <c r="C224" s="109">
        <f t="shared" si="11"/>
        <v>30.47</v>
      </c>
      <c r="D224" s="94"/>
      <c r="E224" s="95">
        <v>11200</v>
      </c>
      <c r="F224" s="100">
        <f t="shared" si="9"/>
        <v>6113</v>
      </c>
      <c r="G224" s="96">
        <f t="shared" si="10"/>
        <v>4411</v>
      </c>
      <c r="H224" s="95">
        <v>70</v>
      </c>
    </row>
    <row r="225" spans="1:8" ht="12.75">
      <c r="A225" s="91">
        <v>241</v>
      </c>
      <c r="B225" s="102"/>
      <c r="C225" s="109">
        <f t="shared" si="11"/>
        <v>30.49</v>
      </c>
      <c r="D225" s="94"/>
      <c r="E225" s="95">
        <v>11200</v>
      </c>
      <c r="F225" s="100">
        <f t="shared" si="9"/>
        <v>6109</v>
      </c>
      <c r="G225" s="96">
        <f t="shared" si="10"/>
        <v>4408</v>
      </c>
      <c r="H225" s="95">
        <v>70</v>
      </c>
    </row>
    <row r="226" spans="1:8" ht="12.75">
      <c r="A226" s="91">
        <v>242</v>
      </c>
      <c r="B226" s="102"/>
      <c r="C226" s="109">
        <f t="shared" si="11"/>
        <v>30.52</v>
      </c>
      <c r="D226" s="94"/>
      <c r="E226" s="95">
        <v>11200</v>
      </c>
      <c r="F226" s="100">
        <f t="shared" si="9"/>
        <v>6103</v>
      </c>
      <c r="G226" s="96">
        <f t="shared" si="10"/>
        <v>4404</v>
      </c>
      <c r="H226" s="95">
        <v>70</v>
      </c>
    </row>
    <row r="227" spans="1:8" ht="12.75">
      <c r="A227" s="91">
        <v>243</v>
      </c>
      <c r="B227" s="102"/>
      <c r="C227" s="109">
        <f t="shared" si="11"/>
        <v>30.54</v>
      </c>
      <c r="D227" s="94"/>
      <c r="E227" s="95">
        <v>11200</v>
      </c>
      <c r="F227" s="100">
        <f t="shared" si="9"/>
        <v>6099</v>
      </c>
      <c r="G227" s="96">
        <f t="shared" si="10"/>
        <v>4401</v>
      </c>
      <c r="H227" s="95">
        <v>70</v>
      </c>
    </row>
    <row r="228" spans="1:8" ht="12.75">
      <c r="A228" s="91">
        <v>244</v>
      </c>
      <c r="B228" s="102"/>
      <c r="C228" s="109">
        <f t="shared" si="11"/>
        <v>30.57</v>
      </c>
      <c r="D228" s="94"/>
      <c r="E228" s="95">
        <v>11200</v>
      </c>
      <c r="F228" s="100">
        <f t="shared" si="9"/>
        <v>6093</v>
      </c>
      <c r="G228" s="96">
        <f t="shared" si="10"/>
        <v>4396</v>
      </c>
      <c r="H228" s="95">
        <v>70</v>
      </c>
    </row>
    <row r="229" spans="1:8" ht="12.75">
      <c r="A229" s="91">
        <v>245</v>
      </c>
      <c r="B229" s="102"/>
      <c r="C229" s="109">
        <f t="shared" si="11"/>
        <v>30.59</v>
      </c>
      <c r="D229" s="94"/>
      <c r="E229" s="95">
        <v>11200</v>
      </c>
      <c r="F229" s="100">
        <f t="shared" si="9"/>
        <v>6089</v>
      </c>
      <c r="G229" s="96">
        <f t="shared" si="10"/>
        <v>4394</v>
      </c>
      <c r="H229" s="95">
        <v>70</v>
      </c>
    </row>
    <row r="230" spans="1:8" ht="12.75">
      <c r="A230" s="91">
        <v>246</v>
      </c>
      <c r="B230" s="102"/>
      <c r="C230" s="109">
        <f t="shared" si="11"/>
        <v>30.62</v>
      </c>
      <c r="D230" s="94"/>
      <c r="E230" s="95">
        <v>11200</v>
      </c>
      <c r="F230" s="100">
        <f t="shared" si="9"/>
        <v>6083</v>
      </c>
      <c r="G230" s="96">
        <f t="shared" si="10"/>
        <v>4389</v>
      </c>
      <c r="H230" s="95">
        <v>70</v>
      </c>
    </row>
    <row r="231" spans="1:8" ht="12.75">
      <c r="A231" s="91">
        <v>247</v>
      </c>
      <c r="B231" s="102"/>
      <c r="C231" s="109">
        <f t="shared" si="11"/>
        <v>30.64</v>
      </c>
      <c r="D231" s="94"/>
      <c r="E231" s="95">
        <v>11200</v>
      </c>
      <c r="F231" s="100">
        <f t="shared" si="9"/>
        <v>6079</v>
      </c>
      <c r="G231" s="96">
        <f t="shared" si="10"/>
        <v>4386</v>
      </c>
      <c r="H231" s="95">
        <v>70</v>
      </c>
    </row>
    <row r="232" spans="1:8" ht="12.75">
      <c r="A232" s="91">
        <v>248</v>
      </c>
      <c r="B232" s="102"/>
      <c r="C232" s="109">
        <f t="shared" si="11"/>
        <v>30.67</v>
      </c>
      <c r="D232" s="94"/>
      <c r="E232" s="95">
        <v>11200</v>
      </c>
      <c r="F232" s="100">
        <f t="shared" si="9"/>
        <v>6074</v>
      </c>
      <c r="G232" s="96">
        <f t="shared" si="10"/>
        <v>4382</v>
      </c>
      <c r="H232" s="95">
        <v>70</v>
      </c>
    </row>
    <row r="233" spans="1:8" ht="12.75">
      <c r="A233" s="91">
        <v>249</v>
      </c>
      <c r="B233" s="102"/>
      <c r="C233" s="109">
        <f t="shared" si="11"/>
        <v>30.69</v>
      </c>
      <c r="D233" s="94"/>
      <c r="E233" s="95">
        <v>11200</v>
      </c>
      <c r="F233" s="100">
        <f t="shared" si="9"/>
        <v>6070</v>
      </c>
      <c r="G233" s="96">
        <f t="shared" si="10"/>
        <v>4379</v>
      </c>
      <c r="H233" s="95">
        <v>70</v>
      </c>
    </row>
    <row r="234" spans="1:8" ht="12.75">
      <c r="A234" s="91">
        <v>250</v>
      </c>
      <c r="B234" s="102"/>
      <c r="C234" s="109">
        <f t="shared" si="11"/>
        <v>30.71</v>
      </c>
      <c r="D234" s="94"/>
      <c r="E234" s="95">
        <v>11200</v>
      </c>
      <c r="F234" s="100">
        <f t="shared" si="9"/>
        <v>6066</v>
      </c>
      <c r="G234" s="96">
        <f t="shared" si="10"/>
        <v>4376</v>
      </c>
      <c r="H234" s="95">
        <v>70</v>
      </c>
    </row>
    <row r="235" spans="1:8" ht="12.75">
      <c r="A235" s="91">
        <v>251</v>
      </c>
      <c r="B235" s="102"/>
      <c r="C235" s="109">
        <f t="shared" si="11"/>
        <v>30.74</v>
      </c>
      <c r="D235" s="94"/>
      <c r="E235" s="95">
        <v>11200</v>
      </c>
      <c r="F235" s="100">
        <f t="shared" si="9"/>
        <v>6060</v>
      </c>
      <c r="G235" s="96">
        <f t="shared" si="10"/>
        <v>4372</v>
      </c>
      <c r="H235" s="95">
        <v>70</v>
      </c>
    </row>
    <row r="236" spans="1:8" ht="12.75">
      <c r="A236" s="91">
        <v>252</v>
      </c>
      <c r="B236" s="102"/>
      <c r="C236" s="109">
        <f t="shared" si="11"/>
        <v>30.76</v>
      </c>
      <c r="D236" s="94"/>
      <c r="E236" s="95">
        <v>11200</v>
      </c>
      <c r="F236" s="100">
        <f t="shared" si="9"/>
        <v>6056</v>
      </c>
      <c r="G236" s="96">
        <f t="shared" si="10"/>
        <v>4369</v>
      </c>
      <c r="H236" s="95">
        <v>70</v>
      </c>
    </row>
    <row r="237" spans="1:8" ht="12.75">
      <c r="A237" s="91">
        <v>253</v>
      </c>
      <c r="B237" s="102"/>
      <c r="C237" s="109">
        <f t="shared" si="11"/>
        <v>30.79</v>
      </c>
      <c r="D237" s="94"/>
      <c r="E237" s="95">
        <v>11200</v>
      </c>
      <c r="F237" s="100">
        <f t="shared" si="9"/>
        <v>6050</v>
      </c>
      <c r="G237" s="96">
        <f t="shared" si="10"/>
        <v>4365</v>
      </c>
      <c r="H237" s="95">
        <v>70</v>
      </c>
    </row>
    <row r="238" spans="1:8" ht="12.75">
      <c r="A238" s="91">
        <v>254</v>
      </c>
      <c r="B238" s="102"/>
      <c r="C238" s="109">
        <f t="shared" si="11"/>
        <v>30.81</v>
      </c>
      <c r="D238" s="94"/>
      <c r="E238" s="95">
        <v>11200</v>
      </c>
      <c r="F238" s="100">
        <f t="shared" si="9"/>
        <v>6046</v>
      </c>
      <c r="G238" s="96">
        <f t="shared" si="10"/>
        <v>4362</v>
      </c>
      <c r="H238" s="95">
        <v>70</v>
      </c>
    </row>
    <row r="239" spans="1:8" ht="12.75">
      <c r="A239" s="91">
        <v>255</v>
      </c>
      <c r="B239" s="102"/>
      <c r="C239" s="109">
        <f t="shared" si="11"/>
        <v>30.83</v>
      </c>
      <c r="D239" s="94"/>
      <c r="E239" s="95">
        <v>11200</v>
      </c>
      <c r="F239" s="100">
        <f t="shared" si="9"/>
        <v>6042</v>
      </c>
      <c r="G239" s="96">
        <f t="shared" si="10"/>
        <v>4359</v>
      </c>
      <c r="H239" s="95">
        <v>70</v>
      </c>
    </row>
    <row r="240" spans="1:8" ht="12.75">
      <c r="A240" s="91">
        <v>256</v>
      </c>
      <c r="B240" s="102"/>
      <c r="C240" s="109">
        <f t="shared" si="11"/>
        <v>30.86</v>
      </c>
      <c r="D240" s="94"/>
      <c r="E240" s="95">
        <v>11200</v>
      </c>
      <c r="F240" s="100">
        <f t="shared" si="9"/>
        <v>6037</v>
      </c>
      <c r="G240" s="96">
        <f t="shared" si="10"/>
        <v>4355</v>
      </c>
      <c r="H240" s="95">
        <v>70</v>
      </c>
    </row>
    <row r="241" spans="1:8" ht="12.75">
      <c r="A241" s="91">
        <v>257</v>
      </c>
      <c r="B241" s="102"/>
      <c r="C241" s="109">
        <f t="shared" si="11"/>
        <v>30.88</v>
      </c>
      <c r="D241" s="94"/>
      <c r="E241" s="95">
        <v>11200</v>
      </c>
      <c r="F241" s="100">
        <f t="shared" si="9"/>
        <v>6033</v>
      </c>
      <c r="G241" s="96">
        <f t="shared" si="10"/>
        <v>4352</v>
      </c>
      <c r="H241" s="95">
        <v>70</v>
      </c>
    </row>
    <row r="242" spans="1:8" ht="12.75">
      <c r="A242" s="91">
        <v>258</v>
      </c>
      <c r="B242" s="102"/>
      <c r="C242" s="109">
        <f t="shared" si="11"/>
        <v>30.91</v>
      </c>
      <c r="D242" s="94"/>
      <c r="E242" s="95">
        <v>11200</v>
      </c>
      <c r="F242" s="100">
        <f t="shared" si="9"/>
        <v>6027</v>
      </c>
      <c r="G242" s="96">
        <f t="shared" si="10"/>
        <v>4348</v>
      </c>
      <c r="H242" s="95">
        <v>70</v>
      </c>
    </row>
    <row r="243" spans="1:8" ht="12.75">
      <c r="A243" s="91">
        <v>259</v>
      </c>
      <c r="B243" s="102"/>
      <c r="C243" s="109">
        <f t="shared" si="11"/>
        <v>30.93</v>
      </c>
      <c r="D243" s="94"/>
      <c r="E243" s="95">
        <v>11200</v>
      </c>
      <c r="F243" s="100">
        <f t="shared" si="9"/>
        <v>6023</v>
      </c>
      <c r="G243" s="96">
        <f t="shared" si="10"/>
        <v>4345</v>
      </c>
      <c r="H243" s="95">
        <v>70</v>
      </c>
    </row>
    <row r="244" spans="1:8" ht="12.75">
      <c r="A244" s="91">
        <v>260</v>
      </c>
      <c r="B244" s="102"/>
      <c r="C244" s="109">
        <f t="shared" si="11"/>
        <v>30.95</v>
      </c>
      <c r="D244" s="94"/>
      <c r="E244" s="95">
        <v>11200</v>
      </c>
      <c r="F244" s="100">
        <f t="shared" si="9"/>
        <v>6019</v>
      </c>
      <c r="G244" s="96">
        <f t="shared" si="10"/>
        <v>4342</v>
      </c>
      <c r="H244" s="95">
        <v>70</v>
      </c>
    </row>
    <row r="245" spans="1:8" ht="12.75">
      <c r="A245" s="91">
        <v>261</v>
      </c>
      <c r="B245" s="102"/>
      <c r="C245" s="109">
        <f t="shared" si="11"/>
        <v>30.98</v>
      </c>
      <c r="D245" s="94"/>
      <c r="E245" s="95">
        <v>11200</v>
      </c>
      <c r="F245" s="100">
        <f t="shared" si="9"/>
        <v>6013</v>
      </c>
      <c r="G245" s="96">
        <f t="shared" si="10"/>
        <v>4338</v>
      </c>
      <c r="H245" s="95">
        <v>70</v>
      </c>
    </row>
    <row r="246" spans="1:8" ht="12.75">
      <c r="A246" s="91">
        <v>262</v>
      </c>
      <c r="B246" s="102"/>
      <c r="C246" s="109">
        <f t="shared" si="11"/>
        <v>31</v>
      </c>
      <c r="D246" s="94"/>
      <c r="E246" s="95">
        <v>11200</v>
      </c>
      <c r="F246" s="100">
        <f t="shared" si="9"/>
        <v>6010</v>
      </c>
      <c r="G246" s="96">
        <f t="shared" si="10"/>
        <v>4335</v>
      </c>
      <c r="H246" s="95">
        <v>70</v>
      </c>
    </row>
    <row r="247" spans="1:8" ht="12.75">
      <c r="A247" s="91">
        <v>263</v>
      </c>
      <c r="B247" s="102"/>
      <c r="C247" s="109">
        <f t="shared" si="11"/>
        <v>31.02</v>
      </c>
      <c r="D247" s="94"/>
      <c r="E247" s="95">
        <v>11200</v>
      </c>
      <c r="F247" s="100">
        <f t="shared" si="9"/>
        <v>6006</v>
      </c>
      <c r="G247" s="96">
        <f t="shared" si="10"/>
        <v>4333</v>
      </c>
      <c r="H247" s="95">
        <v>70</v>
      </c>
    </row>
    <row r="248" spans="1:8" ht="12.75">
      <c r="A248" s="91">
        <v>264</v>
      </c>
      <c r="B248" s="102"/>
      <c r="C248" s="109">
        <f t="shared" si="11"/>
        <v>31.05</v>
      </c>
      <c r="D248" s="94"/>
      <c r="E248" s="95">
        <v>11200</v>
      </c>
      <c r="F248" s="100">
        <f t="shared" si="9"/>
        <v>6000</v>
      </c>
      <c r="G248" s="96">
        <f t="shared" si="10"/>
        <v>4329</v>
      </c>
      <c r="H248" s="95">
        <v>70</v>
      </c>
    </row>
    <row r="249" spans="1:8" ht="12.75">
      <c r="A249" s="91">
        <v>265</v>
      </c>
      <c r="B249" s="102"/>
      <c r="C249" s="109">
        <f t="shared" si="11"/>
        <v>31.07</v>
      </c>
      <c r="D249" s="94"/>
      <c r="E249" s="95">
        <v>11200</v>
      </c>
      <c r="F249" s="100">
        <f t="shared" si="9"/>
        <v>5996</v>
      </c>
      <c r="G249" s="96">
        <f t="shared" si="10"/>
        <v>4326</v>
      </c>
      <c r="H249" s="95">
        <v>70</v>
      </c>
    </row>
    <row r="250" spans="1:8" ht="12.75">
      <c r="A250" s="91">
        <v>266</v>
      </c>
      <c r="B250" s="102"/>
      <c r="C250" s="109">
        <f t="shared" si="11"/>
        <v>31.09</v>
      </c>
      <c r="D250" s="94"/>
      <c r="E250" s="95">
        <v>11200</v>
      </c>
      <c r="F250" s="100">
        <f t="shared" si="9"/>
        <v>5992</v>
      </c>
      <c r="G250" s="96">
        <f t="shared" si="10"/>
        <v>4323</v>
      </c>
      <c r="H250" s="95">
        <v>70</v>
      </c>
    </row>
    <row r="251" spans="1:8" ht="12.75">
      <c r="A251" s="91">
        <v>267</v>
      </c>
      <c r="B251" s="102"/>
      <c r="C251" s="109">
        <f t="shared" si="11"/>
        <v>31.12</v>
      </c>
      <c r="D251" s="94"/>
      <c r="E251" s="95">
        <v>11200</v>
      </c>
      <c r="F251" s="100">
        <f t="shared" si="9"/>
        <v>5987</v>
      </c>
      <c r="G251" s="96">
        <f t="shared" si="10"/>
        <v>4319</v>
      </c>
      <c r="H251" s="95">
        <v>70</v>
      </c>
    </row>
    <row r="252" spans="1:8" ht="12.75">
      <c r="A252" s="91">
        <v>268</v>
      </c>
      <c r="B252" s="102"/>
      <c r="C252" s="109">
        <f t="shared" si="11"/>
        <v>31.14</v>
      </c>
      <c r="D252" s="94"/>
      <c r="E252" s="95">
        <v>11200</v>
      </c>
      <c r="F252" s="100">
        <f t="shared" si="9"/>
        <v>5983</v>
      </c>
      <c r="G252" s="96">
        <f t="shared" si="10"/>
        <v>4316</v>
      </c>
      <c r="H252" s="95">
        <v>70</v>
      </c>
    </row>
    <row r="253" spans="1:8" ht="12.75">
      <c r="A253" s="91">
        <v>269</v>
      </c>
      <c r="B253" s="102"/>
      <c r="C253" s="109">
        <f t="shared" si="11"/>
        <v>31.16</v>
      </c>
      <c r="D253" s="94"/>
      <c r="E253" s="95">
        <v>11200</v>
      </c>
      <c r="F253" s="100">
        <f t="shared" si="9"/>
        <v>5979</v>
      </c>
      <c r="G253" s="96">
        <f t="shared" si="10"/>
        <v>4313</v>
      </c>
      <c r="H253" s="95">
        <v>70</v>
      </c>
    </row>
    <row r="254" spans="1:8" ht="12.75">
      <c r="A254" s="91">
        <v>270</v>
      </c>
      <c r="B254" s="102"/>
      <c r="C254" s="109">
        <f t="shared" si="11"/>
        <v>31.18</v>
      </c>
      <c r="D254" s="94"/>
      <c r="E254" s="95">
        <v>11200</v>
      </c>
      <c r="F254" s="100">
        <f t="shared" si="9"/>
        <v>5975</v>
      </c>
      <c r="G254" s="96">
        <f t="shared" si="10"/>
        <v>4310</v>
      </c>
      <c r="H254" s="95">
        <v>70</v>
      </c>
    </row>
    <row r="255" spans="1:8" ht="12.75">
      <c r="A255" s="91">
        <v>271</v>
      </c>
      <c r="B255" s="102"/>
      <c r="C255" s="109">
        <f t="shared" si="11"/>
        <v>31.21</v>
      </c>
      <c r="D255" s="94"/>
      <c r="E255" s="95">
        <v>11200</v>
      </c>
      <c r="F255" s="100">
        <f t="shared" si="9"/>
        <v>5970</v>
      </c>
      <c r="G255" s="96">
        <f t="shared" si="10"/>
        <v>4306</v>
      </c>
      <c r="H255" s="95">
        <v>70</v>
      </c>
    </row>
    <row r="256" spans="1:8" ht="12.75">
      <c r="A256" s="91">
        <v>272</v>
      </c>
      <c r="B256" s="102"/>
      <c r="C256" s="109">
        <f t="shared" si="11"/>
        <v>31.23</v>
      </c>
      <c r="D256" s="94"/>
      <c r="E256" s="95">
        <v>11200</v>
      </c>
      <c r="F256" s="100">
        <f t="shared" si="9"/>
        <v>5966</v>
      </c>
      <c r="G256" s="96">
        <f t="shared" si="10"/>
        <v>4304</v>
      </c>
      <c r="H256" s="95">
        <v>70</v>
      </c>
    </row>
    <row r="257" spans="1:8" ht="12.75">
      <c r="A257" s="91">
        <v>273</v>
      </c>
      <c r="B257" s="102"/>
      <c r="C257" s="109">
        <f t="shared" si="11"/>
        <v>31.25</v>
      </c>
      <c r="D257" s="94"/>
      <c r="E257" s="95">
        <v>11200</v>
      </c>
      <c r="F257" s="100">
        <f t="shared" si="9"/>
        <v>5962</v>
      </c>
      <c r="G257" s="96">
        <f t="shared" si="10"/>
        <v>4301</v>
      </c>
      <c r="H257" s="95">
        <v>70</v>
      </c>
    </row>
    <row r="258" spans="1:8" ht="12.75">
      <c r="A258" s="91">
        <v>274</v>
      </c>
      <c r="B258" s="102"/>
      <c r="C258" s="109">
        <f t="shared" si="11"/>
        <v>31.27</v>
      </c>
      <c r="D258" s="94"/>
      <c r="E258" s="95">
        <v>11200</v>
      </c>
      <c r="F258" s="100">
        <f t="shared" si="9"/>
        <v>5958</v>
      </c>
      <c r="G258" s="96">
        <f t="shared" si="10"/>
        <v>4298</v>
      </c>
      <c r="H258" s="95">
        <v>70</v>
      </c>
    </row>
    <row r="259" spans="1:8" ht="12.75">
      <c r="A259" s="91">
        <v>275</v>
      </c>
      <c r="B259" s="102"/>
      <c r="C259" s="109">
        <f t="shared" si="11"/>
        <v>31.3</v>
      </c>
      <c r="D259" s="94"/>
      <c r="E259" s="95">
        <v>11200</v>
      </c>
      <c r="F259" s="100">
        <f t="shared" si="9"/>
        <v>5953</v>
      </c>
      <c r="G259" s="96">
        <f t="shared" si="10"/>
        <v>4294</v>
      </c>
      <c r="H259" s="95">
        <v>70</v>
      </c>
    </row>
    <row r="260" spans="1:8" ht="12.75">
      <c r="A260" s="91">
        <v>276</v>
      </c>
      <c r="B260" s="102"/>
      <c r="C260" s="109">
        <f t="shared" si="11"/>
        <v>31.32</v>
      </c>
      <c r="D260" s="94"/>
      <c r="E260" s="95">
        <v>11200</v>
      </c>
      <c r="F260" s="100">
        <f t="shared" si="9"/>
        <v>5949</v>
      </c>
      <c r="G260" s="96">
        <f t="shared" si="10"/>
        <v>4291</v>
      </c>
      <c r="H260" s="95">
        <v>70</v>
      </c>
    </row>
    <row r="261" spans="1:8" ht="12.75">
      <c r="A261" s="91">
        <v>277</v>
      </c>
      <c r="B261" s="102"/>
      <c r="C261" s="109">
        <f t="shared" si="11"/>
        <v>31.34</v>
      </c>
      <c r="D261" s="94"/>
      <c r="E261" s="95">
        <v>11200</v>
      </c>
      <c r="F261" s="100">
        <f t="shared" si="9"/>
        <v>5945</v>
      </c>
      <c r="G261" s="96">
        <f t="shared" si="10"/>
        <v>4288</v>
      </c>
      <c r="H261" s="95">
        <v>70</v>
      </c>
    </row>
    <row r="262" spans="1:8" ht="12.75">
      <c r="A262" s="91">
        <v>278</v>
      </c>
      <c r="B262" s="102"/>
      <c r="C262" s="109">
        <f t="shared" si="11"/>
        <v>31.36</v>
      </c>
      <c r="D262" s="94"/>
      <c r="E262" s="95">
        <v>11200</v>
      </c>
      <c r="F262" s="100">
        <f t="shared" si="9"/>
        <v>5941</v>
      </c>
      <c r="G262" s="96">
        <f t="shared" si="10"/>
        <v>4286</v>
      </c>
      <c r="H262" s="95">
        <v>70</v>
      </c>
    </row>
    <row r="263" spans="1:8" ht="12.75">
      <c r="A263" s="91">
        <v>279</v>
      </c>
      <c r="B263" s="102"/>
      <c r="C263" s="109">
        <f t="shared" si="11"/>
        <v>31.38</v>
      </c>
      <c r="D263" s="94"/>
      <c r="E263" s="95">
        <v>11200</v>
      </c>
      <c r="F263" s="100">
        <f t="shared" si="9"/>
        <v>5938</v>
      </c>
      <c r="G263" s="96">
        <f t="shared" si="10"/>
        <v>4283</v>
      </c>
      <c r="H263" s="95">
        <v>70</v>
      </c>
    </row>
    <row r="264" spans="1:8" ht="12.75">
      <c r="A264" s="91">
        <v>280</v>
      </c>
      <c r="B264" s="102"/>
      <c r="C264" s="109">
        <f t="shared" si="11"/>
        <v>31.41</v>
      </c>
      <c r="D264" s="94"/>
      <c r="E264" s="95">
        <v>11200</v>
      </c>
      <c r="F264" s="100">
        <f t="shared" si="9"/>
        <v>5932</v>
      </c>
      <c r="G264" s="96">
        <f t="shared" si="10"/>
        <v>4279</v>
      </c>
      <c r="H264" s="95">
        <v>70</v>
      </c>
    </row>
    <row r="265" spans="1:8" ht="12.75">
      <c r="A265" s="91">
        <v>281</v>
      </c>
      <c r="B265" s="102"/>
      <c r="C265" s="109">
        <f t="shared" si="11"/>
        <v>31.43</v>
      </c>
      <c r="D265" s="94"/>
      <c r="E265" s="95">
        <v>11200</v>
      </c>
      <c r="F265" s="100">
        <f t="shared" si="9"/>
        <v>5928</v>
      </c>
      <c r="G265" s="96">
        <f t="shared" si="10"/>
        <v>4276</v>
      </c>
      <c r="H265" s="95">
        <v>70</v>
      </c>
    </row>
    <row r="266" spans="1:8" ht="12.75">
      <c r="A266" s="91">
        <v>282</v>
      </c>
      <c r="B266" s="102"/>
      <c r="C266" s="109">
        <f t="shared" si="11"/>
        <v>31.45</v>
      </c>
      <c r="D266" s="94"/>
      <c r="E266" s="95">
        <v>11200</v>
      </c>
      <c r="F266" s="100">
        <f t="shared" si="9"/>
        <v>5925</v>
      </c>
      <c r="G266" s="96">
        <f t="shared" si="10"/>
        <v>4273</v>
      </c>
      <c r="H266" s="95">
        <v>70</v>
      </c>
    </row>
    <row r="267" spans="1:8" ht="12.75">
      <c r="A267" s="91">
        <v>283</v>
      </c>
      <c r="B267" s="102"/>
      <c r="C267" s="109">
        <f t="shared" si="11"/>
        <v>31.47</v>
      </c>
      <c r="D267" s="94"/>
      <c r="E267" s="95">
        <v>11200</v>
      </c>
      <c r="F267" s="100">
        <f t="shared" si="9"/>
        <v>5921</v>
      </c>
      <c r="G267" s="96">
        <f t="shared" si="10"/>
        <v>4271</v>
      </c>
      <c r="H267" s="95">
        <v>70</v>
      </c>
    </row>
    <row r="268" spans="1:8" ht="12.75">
      <c r="A268" s="91">
        <v>284</v>
      </c>
      <c r="B268" s="102"/>
      <c r="C268" s="109">
        <f t="shared" si="11"/>
        <v>31.49</v>
      </c>
      <c r="D268" s="94"/>
      <c r="E268" s="95">
        <v>11200</v>
      </c>
      <c r="F268" s="100">
        <f t="shared" si="9"/>
        <v>5917</v>
      </c>
      <c r="G268" s="96">
        <f t="shared" si="10"/>
        <v>4268</v>
      </c>
      <c r="H268" s="95">
        <v>70</v>
      </c>
    </row>
    <row r="269" spans="1:8" ht="12.75">
      <c r="A269" s="91">
        <v>285</v>
      </c>
      <c r="B269" s="102"/>
      <c r="C269" s="109">
        <f t="shared" si="11"/>
        <v>31.52</v>
      </c>
      <c r="D269" s="94"/>
      <c r="E269" s="95">
        <v>11200</v>
      </c>
      <c r="F269" s="100">
        <f aca="true" t="shared" si="12" ref="F269:F332">ROUND(12*1.37*(1/C269*E269)+H269,0)</f>
        <v>5912</v>
      </c>
      <c r="G269" s="96">
        <f aca="true" t="shared" si="13" ref="G269:G332">ROUND(12*(1/C269*E269),0)</f>
        <v>4264</v>
      </c>
      <c r="H269" s="95">
        <v>70</v>
      </c>
    </row>
    <row r="270" spans="1:8" ht="12.75">
      <c r="A270" s="91">
        <v>286</v>
      </c>
      <c r="B270" s="102"/>
      <c r="C270" s="109">
        <f aca="true" t="shared" si="14" ref="C270:C333">ROUND((10.899*LN(A270)+A270/200)*0.5,2)</f>
        <v>31.54</v>
      </c>
      <c r="D270" s="94"/>
      <c r="E270" s="95">
        <v>11200</v>
      </c>
      <c r="F270" s="100">
        <f t="shared" si="12"/>
        <v>5908</v>
      </c>
      <c r="G270" s="96">
        <f t="shared" si="13"/>
        <v>4261</v>
      </c>
      <c r="H270" s="95">
        <v>70</v>
      </c>
    </row>
    <row r="271" spans="1:8" ht="12.75">
      <c r="A271" s="91">
        <v>287</v>
      </c>
      <c r="B271" s="102"/>
      <c r="C271" s="109">
        <f t="shared" si="14"/>
        <v>31.56</v>
      </c>
      <c r="D271" s="94"/>
      <c r="E271" s="95">
        <v>11200</v>
      </c>
      <c r="F271" s="100">
        <f t="shared" si="12"/>
        <v>5904</v>
      </c>
      <c r="G271" s="96">
        <f t="shared" si="13"/>
        <v>4259</v>
      </c>
      <c r="H271" s="95">
        <v>70</v>
      </c>
    </row>
    <row r="272" spans="1:8" ht="12.75">
      <c r="A272" s="91">
        <v>288</v>
      </c>
      <c r="B272" s="102"/>
      <c r="C272" s="109">
        <f t="shared" si="14"/>
        <v>31.58</v>
      </c>
      <c r="D272" s="94"/>
      <c r="E272" s="95">
        <v>11200</v>
      </c>
      <c r="F272" s="100">
        <f t="shared" si="12"/>
        <v>5901</v>
      </c>
      <c r="G272" s="96">
        <f t="shared" si="13"/>
        <v>4256</v>
      </c>
      <c r="H272" s="95">
        <v>70</v>
      </c>
    </row>
    <row r="273" spans="1:8" ht="12.75">
      <c r="A273" s="91">
        <v>289</v>
      </c>
      <c r="B273" s="102"/>
      <c r="C273" s="109">
        <f t="shared" si="14"/>
        <v>31.6</v>
      </c>
      <c r="D273" s="94"/>
      <c r="E273" s="95">
        <v>11200</v>
      </c>
      <c r="F273" s="100">
        <f t="shared" si="12"/>
        <v>5897</v>
      </c>
      <c r="G273" s="96">
        <f t="shared" si="13"/>
        <v>4253</v>
      </c>
      <c r="H273" s="95">
        <v>70</v>
      </c>
    </row>
    <row r="274" spans="1:8" ht="12.75">
      <c r="A274" s="91">
        <v>290</v>
      </c>
      <c r="B274" s="102"/>
      <c r="C274" s="109">
        <f t="shared" si="14"/>
        <v>31.62</v>
      </c>
      <c r="D274" s="94"/>
      <c r="E274" s="95">
        <v>11200</v>
      </c>
      <c r="F274" s="100">
        <f t="shared" si="12"/>
        <v>5893</v>
      </c>
      <c r="G274" s="96">
        <f t="shared" si="13"/>
        <v>4250</v>
      </c>
      <c r="H274" s="95">
        <v>70</v>
      </c>
    </row>
    <row r="275" spans="1:8" ht="12.75">
      <c r="A275" s="91">
        <v>291</v>
      </c>
      <c r="B275" s="102"/>
      <c r="C275" s="109">
        <f t="shared" si="14"/>
        <v>31.64</v>
      </c>
      <c r="D275" s="94"/>
      <c r="E275" s="95">
        <v>11200</v>
      </c>
      <c r="F275" s="100">
        <f t="shared" si="12"/>
        <v>5889</v>
      </c>
      <c r="G275" s="96">
        <f t="shared" si="13"/>
        <v>4248</v>
      </c>
      <c r="H275" s="95">
        <v>70</v>
      </c>
    </row>
    <row r="276" spans="1:8" ht="12.75">
      <c r="A276" s="91">
        <v>292</v>
      </c>
      <c r="B276" s="102"/>
      <c r="C276" s="109">
        <f t="shared" si="14"/>
        <v>31.67</v>
      </c>
      <c r="D276" s="94"/>
      <c r="E276" s="95">
        <v>11200</v>
      </c>
      <c r="F276" s="100">
        <f t="shared" si="12"/>
        <v>5884</v>
      </c>
      <c r="G276" s="96">
        <f t="shared" si="13"/>
        <v>4244</v>
      </c>
      <c r="H276" s="95">
        <v>70</v>
      </c>
    </row>
    <row r="277" spans="1:8" ht="12.75">
      <c r="A277" s="91">
        <v>293</v>
      </c>
      <c r="B277" s="102"/>
      <c r="C277" s="109">
        <f t="shared" si="14"/>
        <v>31.69</v>
      </c>
      <c r="D277" s="94"/>
      <c r="E277" s="95">
        <v>11200</v>
      </c>
      <c r="F277" s="100">
        <f t="shared" si="12"/>
        <v>5880</v>
      </c>
      <c r="G277" s="96">
        <f t="shared" si="13"/>
        <v>4241</v>
      </c>
      <c r="H277" s="95">
        <v>70</v>
      </c>
    </row>
    <row r="278" spans="1:8" ht="12.75">
      <c r="A278" s="91">
        <v>294</v>
      </c>
      <c r="B278" s="102"/>
      <c r="C278" s="109">
        <f t="shared" si="14"/>
        <v>31.71</v>
      </c>
      <c r="D278" s="94"/>
      <c r="E278" s="95">
        <v>11200</v>
      </c>
      <c r="F278" s="100">
        <f t="shared" si="12"/>
        <v>5877</v>
      </c>
      <c r="G278" s="96">
        <f t="shared" si="13"/>
        <v>4238</v>
      </c>
      <c r="H278" s="95">
        <v>70</v>
      </c>
    </row>
    <row r="279" spans="1:8" ht="12.75">
      <c r="A279" s="91">
        <v>295</v>
      </c>
      <c r="B279" s="102"/>
      <c r="C279" s="109">
        <f t="shared" si="14"/>
        <v>31.73</v>
      </c>
      <c r="D279" s="94"/>
      <c r="E279" s="95">
        <v>11200</v>
      </c>
      <c r="F279" s="100">
        <f t="shared" si="12"/>
        <v>5873</v>
      </c>
      <c r="G279" s="96">
        <f t="shared" si="13"/>
        <v>4236</v>
      </c>
      <c r="H279" s="95">
        <v>70</v>
      </c>
    </row>
    <row r="280" spans="1:8" ht="12.75">
      <c r="A280" s="91">
        <v>296</v>
      </c>
      <c r="B280" s="102"/>
      <c r="C280" s="109">
        <f t="shared" si="14"/>
        <v>31.75</v>
      </c>
      <c r="D280" s="94"/>
      <c r="E280" s="95">
        <v>11200</v>
      </c>
      <c r="F280" s="100">
        <f t="shared" si="12"/>
        <v>5869</v>
      </c>
      <c r="G280" s="96">
        <f t="shared" si="13"/>
        <v>4233</v>
      </c>
      <c r="H280" s="95">
        <v>70</v>
      </c>
    </row>
    <row r="281" spans="1:8" ht="12.75">
      <c r="A281" s="91">
        <v>297</v>
      </c>
      <c r="B281" s="102"/>
      <c r="C281" s="109">
        <f t="shared" si="14"/>
        <v>31.77</v>
      </c>
      <c r="D281" s="94"/>
      <c r="E281" s="95">
        <v>11200</v>
      </c>
      <c r="F281" s="100">
        <f t="shared" si="12"/>
        <v>5866</v>
      </c>
      <c r="G281" s="96">
        <f t="shared" si="13"/>
        <v>4230</v>
      </c>
      <c r="H281" s="95">
        <v>70</v>
      </c>
    </row>
    <row r="282" spans="1:8" ht="12.75">
      <c r="A282" s="91">
        <v>298</v>
      </c>
      <c r="B282" s="102"/>
      <c r="C282" s="109">
        <f t="shared" si="14"/>
        <v>31.79</v>
      </c>
      <c r="D282" s="94"/>
      <c r="E282" s="95">
        <v>11200</v>
      </c>
      <c r="F282" s="100">
        <f t="shared" si="12"/>
        <v>5862</v>
      </c>
      <c r="G282" s="96">
        <f t="shared" si="13"/>
        <v>4228</v>
      </c>
      <c r="H282" s="95">
        <v>70</v>
      </c>
    </row>
    <row r="283" spans="1:8" ht="12.75">
      <c r="A283" s="91">
        <v>299</v>
      </c>
      <c r="B283" s="102"/>
      <c r="C283" s="109">
        <f t="shared" si="14"/>
        <v>31.81</v>
      </c>
      <c r="D283" s="94"/>
      <c r="E283" s="95">
        <v>11200</v>
      </c>
      <c r="F283" s="100">
        <f t="shared" si="12"/>
        <v>5858</v>
      </c>
      <c r="G283" s="96">
        <f t="shared" si="13"/>
        <v>4225</v>
      </c>
      <c r="H283" s="95">
        <v>70</v>
      </c>
    </row>
    <row r="284" spans="1:8" ht="12.75">
      <c r="A284" s="91">
        <v>300</v>
      </c>
      <c r="B284" s="102"/>
      <c r="C284" s="109">
        <f t="shared" si="14"/>
        <v>31.83</v>
      </c>
      <c r="D284" s="94"/>
      <c r="E284" s="95">
        <v>11200</v>
      </c>
      <c r="F284" s="100">
        <f t="shared" si="12"/>
        <v>5855</v>
      </c>
      <c r="G284" s="96">
        <f t="shared" si="13"/>
        <v>4222</v>
      </c>
      <c r="H284" s="95">
        <v>70</v>
      </c>
    </row>
    <row r="285" spans="1:8" ht="12.75">
      <c r="A285" s="91">
        <v>301</v>
      </c>
      <c r="B285" s="102"/>
      <c r="C285" s="109">
        <f t="shared" si="14"/>
        <v>31.85</v>
      </c>
      <c r="D285" s="94"/>
      <c r="E285" s="95">
        <v>11200</v>
      </c>
      <c r="F285" s="100">
        <f t="shared" si="12"/>
        <v>5851</v>
      </c>
      <c r="G285" s="96">
        <f t="shared" si="13"/>
        <v>4220</v>
      </c>
      <c r="H285" s="95">
        <v>70</v>
      </c>
    </row>
    <row r="286" spans="1:8" ht="12.75">
      <c r="A286" s="91">
        <v>302</v>
      </c>
      <c r="B286" s="102"/>
      <c r="C286" s="109">
        <f t="shared" si="14"/>
        <v>31.87</v>
      </c>
      <c r="D286" s="94"/>
      <c r="E286" s="95">
        <v>11200</v>
      </c>
      <c r="F286" s="100">
        <f t="shared" si="12"/>
        <v>5847</v>
      </c>
      <c r="G286" s="96">
        <f t="shared" si="13"/>
        <v>4217</v>
      </c>
      <c r="H286" s="95">
        <v>70</v>
      </c>
    </row>
    <row r="287" spans="1:8" ht="12.75">
      <c r="A287" s="91">
        <v>303</v>
      </c>
      <c r="B287" s="102"/>
      <c r="C287" s="109">
        <f t="shared" si="14"/>
        <v>31.89</v>
      </c>
      <c r="D287" s="94"/>
      <c r="E287" s="95">
        <v>11200</v>
      </c>
      <c r="F287" s="100">
        <f t="shared" si="12"/>
        <v>5844</v>
      </c>
      <c r="G287" s="96">
        <f t="shared" si="13"/>
        <v>4214</v>
      </c>
      <c r="H287" s="95">
        <v>70</v>
      </c>
    </row>
    <row r="288" spans="1:8" ht="12.75">
      <c r="A288" s="91">
        <v>304</v>
      </c>
      <c r="B288" s="102"/>
      <c r="C288" s="109">
        <f t="shared" si="14"/>
        <v>31.91</v>
      </c>
      <c r="D288" s="94"/>
      <c r="E288" s="95">
        <v>11200</v>
      </c>
      <c r="F288" s="100">
        <f t="shared" si="12"/>
        <v>5840</v>
      </c>
      <c r="G288" s="96">
        <f t="shared" si="13"/>
        <v>4212</v>
      </c>
      <c r="H288" s="95">
        <v>70</v>
      </c>
    </row>
    <row r="289" spans="1:8" ht="12.75">
      <c r="A289" s="91">
        <v>305</v>
      </c>
      <c r="B289" s="102"/>
      <c r="C289" s="109">
        <f t="shared" si="14"/>
        <v>31.94</v>
      </c>
      <c r="D289" s="94"/>
      <c r="E289" s="95">
        <v>11200</v>
      </c>
      <c r="F289" s="100">
        <f t="shared" si="12"/>
        <v>5835</v>
      </c>
      <c r="G289" s="96">
        <f t="shared" si="13"/>
        <v>4208</v>
      </c>
      <c r="H289" s="95">
        <v>70</v>
      </c>
    </row>
    <row r="290" spans="1:8" ht="12.75">
      <c r="A290" s="91">
        <v>306</v>
      </c>
      <c r="B290" s="102"/>
      <c r="C290" s="109">
        <f t="shared" si="14"/>
        <v>31.96</v>
      </c>
      <c r="D290" s="94"/>
      <c r="E290" s="95">
        <v>11200</v>
      </c>
      <c r="F290" s="100">
        <f t="shared" si="12"/>
        <v>5831</v>
      </c>
      <c r="G290" s="96">
        <f t="shared" si="13"/>
        <v>4205</v>
      </c>
      <c r="H290" s="95">
        <v>70</v>
      </c>
    </row>
    <row r="291" spans="1:8" ht="12.75">
      <c r="A291" s="91">
        <v>307</v>
      </c>
      <c r="B291" s="102"/>
      <c r="C291" s="109">
        <f t="shared" si="14"/>
        <v>31.98</v>
      </c>
      <c r="D291" s="94"/>
      <c r="E291" s="95">
        <v>11200</v>
      </c>
      <c r="F291" s="100">
        <f t="shared" si="12"/>
        <v>5828</v>
      </c>
      <c r="G291" s="96">
        <f t="shared" si="13"/>
        <v>4203</v>
      </c>
      <c r="H291" s="95">
        <v>70</v>
      </c>
    </row>
    <row r="292" spans="1:8" ht="12.75">
      <c r="A292" s="91">
        <v>308</v>
      </c>
      <c r="B292" s="102"/>
      <c r="C292" s="109">
        <f t="shared" si="14"/>
        <v>32</v>
      </c>
      <c r="D292" s="94"/>
      <c r="E292" s="95">
        <v>11200</v>
      </c>
      <c r="F292" s="100">
        <f t="shared" si="12"/>
        <v>5824</v>
      </c>
      <c r="G292" s="96">
        <f t="shared" si="13"/>
        <v>4200</v>
      </c>
      <c r="H292" s="95">
        <v>70</v>
      </c>
    </row>
    <row r="293" spans="1:8" ht="12.75">
      <c r="A293" s="91">
        <v>309</v>
      </c>
      <c r="B293" s="102"/>
      <c r="C293" s="109">
        <f t="shared" si="14"/>
        <v>32.02</v>
      </c>
      <c r="D293" s="94"/>
      <c r="E293" s="95">
        <v>11200</v>
      </c>
      <c r="F293" s="100">
        <f t="shared" si="12"/>
        <v>5820</v>
      </c>
      <c r="G293" s="96">
        <f t="shared" si="13"/>
        <v>4197</v>
      </c>
      <c r="H293" s="95">
        <v>70</v>
      </c>
    </row>
    <row r="294" spans="1:8" ht="12.75">
      <c r="A294" s="91">
        <v>310</v>
      </c>
      <c r="B294" s="102"/>
      <c r="C294" s="109">
        <f t="shared" si="14"/>
        <v>32.04</v>
      </c>
      <c r="D294" s="94"/>
      <c r="E294" s="95">
        <v>11200</v>
      </c>
      <c r="F294" s="100">
        <f t="shared" si="12"/>
        <v>5817</v>
      </c>
      <c r="G294" s="96">
        <f t="shared" si="13"/>
        <v>4195</v>
      </c>
      <c r="H294" s="95">
        <v>70</v>
      </c>
    </row>
    <row r="295" spans="1:8" ht="12.75">
      <c r="A295" s="91">
        <v>311</v>
      </c>
      <c r="B295" s="102"/>
      <c r="C295" s="109">
        <f t="shared" si="14"/>
        <v>32.06</v>
      </c>
      <c r="D295" s="94"/>
      <c r="E295" s="95">
        <v>11200</v>
      </c>
      <c r="F295" s="100">
        <f t="shared" si="12"/>
        <v>5813</v>
      </c>
      <c r="G295" s="96">
        <f t="shared" si="13"/>
        <v>4192</v>
      </c>
      <c r="H295" s="95">
        <v>70</v>
      </c>
    </row>
    <row r="296" spans="1:8" ht="12.75">
      <c r="A296" s="91">
        <v>312</v>
      </c>
      <c r="B296" s="102"/>
      <c r="C296" s="109">
        <f t="shared" si="14"/>
        <v>32.08</v>
      </c>
      <c r="D296" s="94"/>
      <c r="E296" s="95">
        <v>11200</v>
      </c>
      <c r="F296" s="100">
        <f t="shared" si="12"/>
        <v>5810</v>
      </c>
      <c r="G296" s="96">
        <f t="shared" si="13"/>
        <v>4190</v>
      </c>
      <c r="H296" s="95">
        <v>70</v>
      </c>
    </row>
    <row r="297" spans="1:8" ht="12.75">
      <c r="A297" s="91">
        <v>313</v>
      </c>
      <c r="B297" s="102"/>
      <c r="C297" s="109">
        <f t="shared" si="14"/>
        <v>32.1</v>
      </c>
      <c r="D297" s="94"/>
      <c r="E297" s="95">
        <v>11200</v>
      </c>
      <c r="F297" s="100">
        <f t="shared" si="12"/>
        <v>5806</v>
      </c>
      <c r="G297" s="96">
        <f t="shared" si="13"/>
        <v>4187</v>
      </c>
      <c r="H297" s="95">
        <v>70</v>
      </c>
    </row>
    <row r="298" spans="1:8" ht="12.75">
      <c r="A298" s="91">
        <v>314</v>
      </c>
      <c r="B298" s="102"/>
      <c r="C298" s="109">
        <f t="shared" si="14"/>
        <v>32.12</v>
      </c>
      <c r="D298" s="94"/>
      <c r="E298" s="95">
        <v>11200</v>
      </c>
      <c r="F298" s="100">
        <f t="shared" si="12"/>
        <v>5803</v>
      </c>
      <c r="G298" s="96">
        <f t="shared" si="13"/>
        <v>4184</v>
      </c>
      <c r="H298" s="95">
        <v>70</v>
      </c>
    </row>
    <row r="299" spans="1:8" ht="12.75">
      <c r="A299" s="91">
        <v>315</v>
      </c>
      <c r="B299" s="102"/>
      <c r="C299" s="109">
        <f t="shared" si="14"/>
        <v>32.14</v>
      </c>
      <c r="D299" s="94"/>
      <c r="E299" s="95">
        <v>11200</v>
      </c>
      <c r="F299" s="100">
        <f t="shared" si="12"/>
        <v>5799</v>
      </c>
      <c r="G299" s="96">
        <f t="shared" si="13"/>
        <v>4182</v>
      </c>
      <c r="H299" s="95">
        <v>70</v>
      </c>
    </row>
    <row r="300" spans="1:8" ht="12.75">
      <c r="A300" s="91">
        <v>316</v>
      </c>
      <c r="B300" s="102"/>
      <c r="C300" s="109">
        <f t="shared" si="14"/>
        <v>32.16</v>
      </c>
      <c r="D300" s="94"/>
      <c r="E300" s="95">
        <v>11200</v>
      </c>
      <c r="F300" s="100">
        <f t="shared" si="12"/>
        <v>5795</v>
      </c>
      <c r="G300" s="96">
        <f t="shared" si="13"/>
        <v>4179</v>
      </c>
      <c r="H300" s="95">
        <v>70</v>
      </c>
    </row>
    <row r="301" spans="1:8" ht="12.75">
      <c r="A301" s="91">
        <v>317</v>
      </c>
      <c r="B301" s="102"/>
      <c r="C301" s="109">
        <f t="shared" si="14"/>
        <v>32.18</v>
      </c>
      <c r="D301" s="94"/>
      <c r="E301" s="95">
        <v>11200</v>
      </c>
      <c r="F301" s="100">
        <f t="shared" si="12"/>
        <v>5792</v>
      </c>
      <c r="G301" s="96">
        <f t="shared" si="13"/>
        <v>4177</v>
      </c>
      <c r="H301" s="95">
        <v>70</v>
      </c>
    </row>
    <row r="302" spans="1:8" ht="12.75">
      <c r="A302" s="91">
        <v>318</v>
      </c>
      <c r="B302" s="102"/>
      <c r="C302" s="109">
        <f t="shared" si="14"/>
        <v>32.2</v>
      </c>
      <c r="D302" s="94"/>
      <c r="E302" s="95">
        <v>11200</v>
      </c>
      <c r="F302" s="100">
        <f t="shared" si="12"/>
        <v>5788</v>
      </c>
      <c r="G302" s="96">
        <f t="shared" si="13"/>
        <v>4174</v>
      </c>
      <c r="H302" s="95">
        <v>70</v>
      </c>
    </row>
    <row r="303" spans="1:8" ht="12.75">
      <c r="A303" s="91">
        <v>319</v>
      </c>
      <c r="B303" s="102"/>
      <c r="C303" s="109">
        <f t="shared" si="14"/>
        <v>32.21</v>
      </c>
      <c r="D303" s="94"/>
      <c r="E303" s="95">
        <v>11200</v>
      </c>
      <c r="F303" s="100">
        <f t="shared" si="12"/>
        <v>5786</v>
      </c>
      <c r="G303" s="96">
        <f t="shared" si="13"/>
        <v>4173</v>
      </c>
      <c r="H303" s="95">
        <v>70</v>
      </c>
    </row>
    <row r="304" spans="1:8" ht="12.75">
      <c r="A304" s="91">
        <v>320</v>
      </c>
      <c r="B304" s="102"/>
      <c r="C304" s="109">
        <f t="shared" si="14"/>
        <v>32.23</v>
      </c>
      <c r="D304" s="94"/>
      <c r="E304" s="95">
        <v>11200</v>
      </c>
      <c r="F304" s="100">
        <f t="shared" si="12"/>
        <v>5783</v>
      </c>
      <c r="G304" s="96">
        <f t="shared" si="13"/>
        <v>4170</v>
      </c>
      <c r="H304" s="95">
        <v>70</v>
      </c>
    </row>
    <row r="305" spans="1:8" ht="12.75">
      <c r="A305" s="91">
        <v>321</v>
      </c>
      <c r="B305" s="102"/>
      <c r="C305" s="109">
        <f t="shared" si="14"/>
        <v>32.25</v>
      </c>
      <c r="D305" s="94"/>
      <c r="E305" s="95">
        <v>11200</v>
      </c>
      <c r="F305" s="100">
        <f t="shared" si="12"/>
        <v>5779</v>
      </c>
      <c r="G305" s="96">
        <f t="shared" si="13"/>
        <v>4167</v>
      </c>
      <c r="H305" s="95">
        <v>70</v>
      </c>
    </row>
    <row r="306" spans="1:8" ht="12.75">
      <c r="A306" s="91">
        <v>322</v>
      </c>
      <c r="B306" s="102"/>
      <c r="C306" s="109">
        <f t="shared" si="14"/>
        <v>32.27</v>
      </c>
      <c r="D306" s="94"/>
      <c r="E306" s="95">
        <v>11200</v>
      </c>
      <c r="F306" s="100">
        <f t="shared" si="12"/>
        <v>5776</v>
      </c>
      <c r="G306" s="96">
        <f t="shared" si="13"/>
        <v>4165</v>
      </c>
      <c r="H306" s="95">
        <v>70</v>
      </c>
    </row>
    <row r="307" spans="1:8" ht="12.75">
      <c r="A307" s="91">
        <v>323</v>
      </c>
      <c r="B307" s="102"/>
      <c r="C307" s="109">
        <f t="shared" si="14"/>
        <v>32.29</v>
      </c>
      <c r="D307" s="94"/>
      <c r="E307" s="95">
        <v>11200</v>
      </c>
      <c r="F307" s="100">
        <f t="shared" si="12"/>
        <v>5772</v>
      </c>
      <c r="G307" s="96">
        <f t="shared" si="13"/>
        <v>4162</v>
      </c>
      <c r="H307" s="95">
        <v>70</v>
      </c>
    </row>
    <row r="308" spans="1:8" ht="12.75">
      <c r="A308" s="91">
        <v>324</v>
      </c>
      <c r="B308" s="102"/>
      <c r="C308" s="109">
        <f t="shared" si="14"/>
        <v>32.31</v>
      </c>
      <c r="D308" s="94"/>
      <c r="E308" s="95">
        <v>11200</v>
      </c>
      <c r="F308" s="100">
        <f t="shared" si="12"/>
        <v>5769</v>
      </c>
      <c r="G308" s="96">
        <f t="shared" si="13"/>
        <v>4160</v>
      </c>
      <c r="H308" s="95">
        <v>70</v>
      </c>
    </row>
    <row r="309" spans="1:8" ht="12.75">
      <c r="A309" s="91">
        <v>325</v>
      </c>
      <c r="B309" s="102"/>
      <c r="C309" s="109">
        <f t="shared" si="14"/>
        <v>32.33</v>
      </c>
      <c r="D309" s="94"/>
      <c r="E309" s="95">
        <v>11200</v>
      </c>
      <c r="F309" s="100">
        <f t="shared" si="12"/>
        <v>5765</v>
      </c>
      <c r="G309" s="96">
        <f t="shared" si="13"/>
        <v>4157</v>
      </c>
      <c r="H309" s="95">
        <v>70</v>
      </c>
    </row>
    <row r="310" spans="1:8" ht="12.75">
      <c r="A310" s="91">
        <v>326</v>
      </c>
      <c r="B310" s="102"/>
      <c r="C310" s="109">
        <f t="shared" si="14"/>
        <v>32.35</v>
      </c>
      <c r="D310" s="94"/>
      <c r="E310" s="95">
        <v>11200</v>
      </c>
      <c r="F310" s="100">
        <f t="shared" si="12"/>
        <v>5762</v>
      </c>
      <c r="G310" s="96">
        <f t="shared" si="13"/>
        <v>4155</v>
      </c>
      <c r="H310" s="95">
        <v>70</v>
      </c>
    </row>
    <row r="311" spans="1:8" ht="12.75">
      <c r="A311" s="91">
        <v>327</v>
      </c>
      <c r="B311" s="102"/>
      <c r="C311" s="109">
        <f t="shared" si="14"/>
        <v>32.37</v>
      </c>
      <c r="D311" s="94"/>
      <c r="E311" s="95">
        <v>11200</v>
      </c>
      <c r="F311" s="100">
        <f t="shared" si="12"/>
        <v>5758</v>
      </c>
      <c r="G311" s="96">
        <f t="shared" si="13"/>
        <v>4152</v>
      </c>
      <c r="H311" s="95">
        <v>70</v>
      </c>
    </row>
    <row r="312" spans="1:8" ht="12.75">
      <c r="A312" s="91">
        <v>328</v>
      </c>
      <c r="B312" s="102"/>
      <c r="C312" s="109">
        <f t="shared" si="14"/>
        <v>32.39</v>
      </c>
      <c r="D312" s="94"/>
      <c r="E312" s="95">
        <v>11200</v>
      </c>
      <c r="F312" s="100">
        <f t="shared" si="12"/>
        <v>5755</v>
      </c>
      <c r="G312" s="96">
        <f t="shared" si="13"/>
        <v>4149</v>
      </c>
      <c r="H312" s="95">
        <v>70</v>
      </c>
    </row>
    <row r="313" spans="1:8" ht="12.75">
      <c r="A313" s="91">
        <v>329</v>
      </c>
      <c r="B313" s="102"/>
      <c r="C313" s="109">
        <f t="shared" si="14"/>
        <v>32.41</v>
      </c>
      <c r="D313" s="94"/>
      <c r="E313" s="95">
        <v>11200</v>
      </c>
      <c r="F313" s="100">
        <f t="shared" si="12"/>
        <v>5751</v>
      </c>
      <c r="G313" s="96">
        <f t="shared" si="13"/>
        <v>4147</v>
      </c>
      <c r="H313" s="95">
        <v>70</v>
      </c>
    </row>
    <row r="314" spans="1:8" ht="12.75">
      <c r="A314" s="91">
        <v>330</v>
      </c>
      <c r="B314" s="102"/>
      <c r="C314" s="109">
        <f t="shared" si="14"/>
        <v>32.43</v>
      </c>
      <c r="D314" s="94"/>
      <c r="E314" s="95">
        <v>11200</v>
      </c>
      <c r="F314" s="100">
        <f t="shared" si="12"/>
        <v>5748</v>
      </c>
      <c r="G314" s="96">
        <f t="shared" si="13"/>
        <v>4144</v>
      </c>
      <c r="H314" s="95">
        <v>70</v>
      </c>
    </row>
    <row r="315" spans="1:8" ht="12.75">
      <c r="A315" s="91">
        <v>331</v>
      </c>
      <c r="B315" s="102"/>
      <c r="C315" s="109">
        <f t="shared" si="14"/>
        <v>32.45</v>
      </c>
      <c r="D315" s="94"/>
      <c r="E315" s="95">
        <v>11200</v>
      </c>
      <c r="F315" s="100">
        <f t="shared" si="12"/>
        <v>5744</v>
      </c>
      <c r="G315" s="96">
        <f t="shared" si="13"/>
        <v>4142</v>
      </c>
      <c r="H315" s="95">
        <v>70</v>
      </c>
    </row>
    <row r="316" spans="1:8" ht="12.75">
      <c r="A316" s="91">
        <v>332</v>
      </c>
      <c r="B316" s="102"/>
      <c r="C316" s="109">
        <f t="shared" si="14"/>
        <v>32.47</v>
      </c>
      <c r="D316" s="94"/>
      <c r="E316" s="95">
        <v>11200</v>
      </c>
      <c r="F316" s="100">
        <f t="shared" si="12"/>
        <v>5741</v>
      </c>
      <c r="G316" s="96">
        <f t="shared" si="13"/>
        <v>4139</v>
      </c>
      <c r="H316" s="95">
        <v>70</v>
      </c>
    </row>
    <row r="317" spans="1:8" ht="12.75">
      <c r="A317" s="91">
        <v>333</v>
      </c>
      <c r="B317" s="102"/>
      <c r="C317" s="109">
        <f t="shared" si="14"/>
        <v>32.48</v>
      </c>
      <c r="D317" s="94"/>
      <c r="E317" s="95">
        <v>11200</v>
      </c>
      <c r="F317" s="100">
        <f t="shared" si="12"/>
        <v>5739</v>
      </c>
      <c r="G317" s="96">
        <f t="shared" si="13"/>
        <v>4138</v>
      </c>
      <c r="H317" s="95">
        <v>70</v>
      </c>
    </row>
    <row r="318" spans="1:8" ht="12.75">
      <c r="A318" s="91">
        <v>334</v>
      </c>
      <c r="B318" s="102"/>
      <c r="C318" s="109">
        <f t="shared" si="14"/>
        <v>32.5</v>
      </c>
      <c r="D318" s="94"/>
      <c r="E318" s="95">
        <v>11200</v>
      </c>
      <c r="F318" s="100">
        <f t="shared" si="12"/>
        <v>5735</v>
      </c>
      <c r="G318" s="96">
        <f t="shared" si="13"/>
        <v>4135</v>
      </c>
      <c r="H318" s="95">
        <v>70</v>
      </c>
    </row>
    <row r="319" spans="1:8" ht="12.75">
      <c r="A319" s="91">
        <v>335</v>
      </c>
      <c r="B319" s="102"/>
      <c r="C319" s="109">
        <f t="shared" si="14"/>
        <v>32.52</v>
      </c>
      <c r="D319" s="94"/>
      <c r="E319" s="95">
        <v>11200</v>
      </c>
      <c r="F319" s="100">
        <f t="shared" si="12"/>
        <v>5732</v>
      </c>
      <c r="G319" s="96">
        <f t="shared" si="13"/>
        <v>4133</v>
      </c>
      <c r="H319" s="95">
        <v>70</v>
      </c>
    </row>
    <row r="320" spans="1:8" ht="12.75">
      <c r="A320" s="91">
        <v>336</v>
      </c>
      <c r="B320" s="102"/>
      <c r="C320" s="109">
        <f t="shared" si="14"/>
        <v>32.54</v>
      </c>
      <c r="D320" s="94"/>
      <c r="E320" s="95">
        <v>11200</v>
      </c>
      <c r="F320" s="100">
        <f t="shared" si="12"/>
        <v>5729</v>
      </c>
      <c r="G320" s="96">
        <f t="shared" si="13"/>
        <v>4130</v>
      </c>
      <c r="H320" s="95">
        <v>70</v>
      </c>
    </row>
    <row r="321" spans="1:8" ht="12.75">
      <c r="A321" s="91">
        <v>337</v>
      </c>
      <c r="B321" s="102"/>
      <c r="C321" s="109">
        <f t="shared" si="14"/>
        <v>32.56</v>
      </c>
      <c r="D321" s="94"/>
      <c r="E321" s="95">
        <v>11200</v>
      </c>
      <c r="F321" s="100">
        <f t="shared" si="12"/>
        <v>5725</v>
      </c>
      <c r="G321" s="96">
        <f t="shared" si="13"/>
        <v>4128</v>
      </c>
      <c r="H321" s="95">
        <v>70</v>
      </c>
    </row>
    <row r="322" spans="1:8" ht="12.75">
      <c r="A322" s="91">
        <v>338</v>
      </c>
      <c r="B322" s="102"/>
      <c r="C322" s="109">
        <f t="shared" si="14"/>
        <v>32.58</v>
      </c>
      <c r="D322" s="94"/>
      <c r="E322" s="95">
        <v>11200</v>
      </c>
      <c r="F322" s="100">
        <f t="shared" si="12"/>
        <v>5722</v>
      </c>
      <c r="G322" s="96">
        <f t="shared" si="13"/>
        <v>4125</v>
      </c>
      <c r="H322" s="95">
        <v>70</v>
      </c>
    </row>
    <row r="323" spans="1:8" ht="12.75">
      <c r="A323" s="91">
        <v>339</v>
      </c>
      <c r="B323" s="102"/>
      <c r="C323" s="109">
        <f t="shared" si="14"/>
        <v>32.6</v>
      </c>
      <c r="D323" s="94"/>
      <c r="E323" s="95">
        <v>11200</v>
      </c>
      <c r="F323" s="100">
        <f t="shared" si="12"/>
        <v>5718</v>
      </c>
      <c r="G323" s="96">
        <f t="shared" si="13"/>
        <v>4123</v>
      </c>
      <c r="H323" s="95">
        <v>70</v>
      </c>
    </row>
    <row r="324" spans="1:8" ht="12.75">
      <c r="A324" s="91">
        <v>340</v>
      </c>
      <c r="B324" s="102"/>
      <c r="C324" s="109">
        <f t="shared" si="14"/>
        <v>32.61</v>
      </c>
      <c r="D324" s="94"/>
      <c r="E324" s="95">
        <v>11200</v>
      </c>
      <c r="F324" s="100">
        <f t="shared" si="12"/>
        <v>5716</v>
      </c>
      <c r="G324" s="96">
        <f t="shared" si="13"/>
        <v>4121</v>
      </c>
      <c r="H324" s="95">
        <v>70</v>
      </c>
    </row>
    <row r="325" spans="1:8" ht="12.75">
      <c r="A325" s="91">
        <v>341</v>
      </c>
      <c r="B325" s="102"/>
      <c r="C325" s="109">
        <f t="shared" si="14"/>
        <v>32.63</v>
      </c>
      <c r="D325" s="94"/>
      <c r="E325" s="95">
        <v>11200</v>
      </c>
      <c r="F325" s="100">
        <f t="shared" si="12"/>
        <v>5713</v>
      </c>
      <c r="G325" s="96">
        <f t="shared" si="13"/>
        <v>4119</v>
      </c>
      <c r="H325" s="95">
        <v>70</v>
      </c>
    </row>
    <row r="326" spans="1:8" ht="12.75">
      <c r="A326" s="91">
        <v>342</v>
      </c>
      <c r="B326" s="102"/>
      <c r="C326" s="109">
        <f t="shared" si="14"/>
        <v>32.65</v>
      </c>
      <c r="D326" s="94"/>
      <c r="E326" s="95">
        <v>11200</v>
      </c>
      <c r="F326" s="100">
        <f t="shared" si="12"/>
        <v>5709</v>
      </c>
      <c r="G326" s="96">
        <f t="shared" si="13"/>
        <v>4116</v>
      </c>
      <c r="H326" s="95">
        <v>70</v>
      </c>
    </row>
    <row r="327" spans="1:8" ht="12.75">
      <c r="A327" s="91">
        <v>343</v>
      </c>
      <c r="B327" s="102"/>
      <c r="C327" s="109">
        <f t="shared" si="14"/>
        <v>32.67</v>
      </c>
      <c r="D327" s="94"/>
      <c r="E327" s="95">
        <v>11200</v>
      </c>
      <c r="F327" s="100">
        <f t="shared" si="12"/>
        <v>5706</v>
      </c>
      <c r="G327" s="96">
        <f t="shared" si="13"/>
        <v>4114</v>
      </c>
      <c r="H327" s="95">
        <v>70</v>
      </c>
    </row>
    <row r="328" spans="1:8" ht="12.75">
      <c r="A328" s="91">
        <v>344</v>
      </c>
      <c r="B328" s="102"/>
      <c r="C328" s="109">
        <f t="shared" si="14"/>
        <v>32.69</v>
      </c>
      <c r="D328" s="94"/>
      <c r="E328" s="95">
        <v>11200</v>
      </c>
      <c r="F328" s="100">
        <f t="shared" si="12"/>
        <v>5703</v>
      </c>
      <c r="G328" s="96">
        <f t="shared" si="13"/>
        <v>4111</v>
      </c>
      <c r="H328" s="95">
        <v>70</v>
      </c>
    </row>
    <row r="329" spans="1:8" ht="12.75">
      <c r="A329" s="91">
        <v>345</v>
      </c>
      <c r="B329" s="102"/>
      <c r="C329" s="109">
        <f t="shared" si="14"/>
        <v>32.71</v>
      </c>
      <c r="D329" s="94"/>
      <c r="E329" s="95">
        <v>11200</v>
      </c>
      <c r="F329" s="100">
        <f t="shared" si="12"/>
        <v>5699</v>
      </c>
      <c r="G329" s="96">
        <f t="shared" si="13"/>
        <v>4109</v>
      </c>
      <c r="H329" s="95">
        <v>70</v>
      </c>
    </row>
    <row r="330" spans="1:8" ht="12.75">
      <c r="A330" s="91">
        <v>346</v>
      </c>
      <c r="B330" s="102"/>
      <c r="C330" s="109">
        <f t="shared" si="14"/>
        <v>32.73</v>
      </c>
      <c r="D330" s="94"/>
      <c r="E330" s="95">
        <v>11200</v>
      </c>
      <c r="F330" s="100">
        <f t="shared" si="12"/>
        <v>5696</v>
      </c>
      <c r="G330" s="96">
        <f t="shared" si="13"/>
        <v>4106</v>
      </c>
      <c r="H330" s="95">
        <v>70</v>
      </c>
    </row>
    <row r="331" spans="1:8" ht="12.75">
      <c r="A331" s="91">
        <v>347</v>
      </c>
      <c r="B331" s="102"/>
      <c r="C331" s="109">
        <f t="shared" si="14"/>
        <v>32.74</v>
      </c>
      <c r="D331" s="94"/>
      <c r="E331" s="95">
        <v>11200</v>
      </c>
      <c r="F331" s="100">
        <f t="shared" si="12"/>
        <v>5694</v>
      </c>
      <c r="G331" s="96">
        <f t="shared" si="13"/>
        <v>4105</v>
      </c>
      <c r="H331" s="95">
        <v>70</v>
      </c>
    </row>
    <row r="332" spans="1:8" ht="12.75">
      <c r="A332" s="91">
        <v>348</v>
      </c>
      <c r="B332" s="102"/>
      <c r="C332" s="109">
        <f t="shared" si="14"/>
        <v>32.76</v>
      </c>
      <c r="D332" s="94"/>
      <c r="E332" s="95">
        <v>11200</v>
      </c>
      <c r="F332" s="100">
        <f t="shared" si="12"/>
        <v>5691</v>
      </c>
      <c r="G332" s="96">
        <f t="shared" si="13"/>
        <v>4103</v>
      </c>
      <c r="H332" s="95">
        <v>70</v>
      </c>
    </row>
    <row r="333" spans="1:8" ht="12.75">
      <c r="A333" s="91">
        <v>349</v>
      </c>
      <c r="B333" s="102"/>
      <c r="C333" s="109">
        <f t="shared" si="14"/>
        <v>32.78</v>
      </c>
      <c r="D333" s="94"/>
      <c r="E333" s="95">
        <v>11200</v>
      </c>
      <c r="F333" s="100">
        <f aca="true" t="shared" si="15" ref="F333:F396">ROUND(12*1.37*(1/C333*E333)+H333,0)</f>
        <v>5687</v>
      </c>
      <c r="G333" s="96">
        <f aca="true" t="shared" si="16" ref="G333:G396">ROUND(12*(1/C333*E333),0)</f>
        <v>4100</v>
      </c>
      <c r="H333" s="95">
        <v>70</v>
      </c>
    </row>
    <row r="334" spans="1:8" ht="12.75">
      <c r="A334" s="91">
        <v>350</v>
      </c>
      <c r="B334" s="102"/>
      <c r="C334" s="109">
        <f aca="true" t="shared" si="17" ref="C334:C397">ROUND((10.899*LN(A334)+A334/200)*0.5,2)</f>
        <v>32.8</v>
      </c>
      <c r="D334" s="94"/>
      <c r="E334" s="95">
        <v>11200</v>
      </c>
      <c r="F334" s="100">
        <f t="shared" si="15"/>
        <v>5684</v>
      </c>
      <c r="G334" s="96">
        <f t="shared" si="16"/>
        <v>4098</v>
      </c>
      <c r="H334" s="95">
        <v>70</v>
      </c>
    </row>
    <row r="335" spans="1:8" ht="12.75">
      <c r="A335" s="91">
        <v>351</v>
      </c>
      <c r="B335" s="102"/>
      <c r="C335" s="109">
        <f t="shared" si="17"/>
        <v>32.82</v>
      </c>
      <c r="D335" s="94"/>
      <c r="E335" s="95">
        <v>11200</v>
      </c>
      <c r="F335" s="100">
        <f t="shared" si="15"/>
        <v>5680</v>
      </c>
      <c r="G335" s="96">
        <f t="shared" si="16"/>
        <v>4095</v>
      </c>
      <c r="H335" s="95">
        <v>70</v>
      </c>
    </row>
    <row r="336" spans="1:8" ht="12.75">
      <c r="A336" s="91">
        <v>352</v>
      </c>
      <c r="B336" s="102"/>
      <c r="C336" s="109">
        <f t="shared" si="17"/>
        <v>32.83</v>
      </c>
      <c r="D336" s="94"/>
      <c r="E336" s="95">
        <v>11200</v>
      </c>
      <c r="F336" s="100">
        <f t="shared" si="15"/>
        <v>5679</v>
      </c>
      <c r="G336" s="96">
        <f t="shared" si="16"/>
        <v>4094</v>
      </c>
      <c r="H336" s="95">
        <v>70</v>
      </c>
    </row>
    <row r="337" spans="1:8" ht="12.75">
      <c r="A337" s="91">
        <v>353</v>
      </c>
      <c r="B337" s="102"/>
      <c r="C337" s="109">
        <f t="shared" si="17"/>
        <v>32.85</v>
      </c>
      <c r="D337" s="94"/>
      <c r="E337" s="95">
        <v>11200</v>
      </c>
      <c r="F337" s="100">
        <f t="shared" si="15"/>
        <v>5675</v>
      </c>
      <c r="G337" s="96">
        <f t="shared" si="16"/>
        <v>4091</v>
      </c>
      <c r="H337" s="95">
        <v>70</v>
      </c>
    </row>
    <row r="338" spans="1:8" ht="12.75">
      <c r="A338" s="91">
        <v>354</v>
      </c>
      <c r="B338" s="102"/>
      <c r="C338" s="109">
        <f t="shared" si="17"/>
        <v>32.87</v>
      </c>
      <c r="D338" s="94"/>
      <c r="E338" s="95">
        <v>11200</v>
      </c>
      <c r="F338" s="100">
        <f t="shared" si="15"/>
        <v>5672</v>
      </c>
      <c r="G338" s="96">
        <f t="shared" si="16"/>
        <v>4089</v>
      </c>
      <c r="H338" s="95">
        <v>70</v>
      </c>
    </row>
    <row r="339" spans="1:8" ht="12.75">
      <c r="A339" s="91">
        <v>355</v>
      </c>
      <c r="B339" s="102"/>
      <c r="C339" s="109">
        <f t="shared" si="17"/>
        <v>32.89</v>
      </c>
      <c r="D339" s="94"/>
      <c r="E339" s="95">
        <v>11200</v>
      </c>
      <c r="F339" s="100">
        <f t="shared" si="15"/>
        <v>5668</v>
      </c>
      <c r="G339" s="96">
        <f t="shared" si="16"/>
        <v>4086</v>
      </c>
      <c r="H339" s="95">
        <v>70</v>
      </c>
    </row>
    <row r="340" spans="1:8" ht="12.75">
      <c r="A340" s="91">
        <v>356</v>
      </c>
      <c r="B340" s="102"/>
      <c r="C340" s="109">
        <f t="shared" si="17"/>
        <v>32.91</v>
      </c>
      <c r="D340" s="94"/>
      <c r="E340" s="95">
        <v>11200</v>
      </c>
      <c r="F340" s="100">
        <f t="shared" si="15"/>
        <v>5665</v>
      </c>
      <c r="G340" s="96">
        <f t="shared" si="16"/>
        <v>4084</v>
      </c>
      <c r="H340" s="95">
        <v>70</v>
      </c>
    </row>
    <row r="341" spans="1:8" ht="12.75">
      <c r="A341" s="91">
        <v>357</v>
      </c>
      <c r="B341" s="102"/>
      <c r="C341" s="109">
        <f t="shared" si="17"/>
        <v>32.92</v>
      </c>
      <c r="D341" s="94"/>
      <c r="E341" s="95">
        <v>11200</v>
      </c>
      <c r="F341" s="100">
        <f t="shared" si="15"/>
        <v>5663</v>
      </c>
      <c r="G341" s="96">
        <f t="shared" si="16"/>
        <v>4083</v>
      </c>
      <c r="H341" s="95">
        <v>70</v>
      </c>
    </row>
    <row r="342" spans="1:8" ht="12.75">
      <c r="A342" s="91">
        <v>358</v>
      </c>
      <c r="B342" s="102"/>
      <c r="C342" s="109">
        <f t="shared" si="17"/>
        <v>32.94</v>
      </c>
      <c r="D342" s="94"/>
      <c r="E342" s="95">
        <v>11200</v>
      </c>
      <c r="F342" s="100">
        <f t="shared" si="15"/>
        <v>5660</v>
      </c>
      <c r="G342" s="96">
        <f t="shared" si="16"/>
        <v>4080</v>
      </c>
      <c r="H342" s="95">
        <v>70</v>
      </c>
    </row>
    <row r="343" spans="1:8" ht="12.75">
      <c r="A343" s="91">
        <v>359</v>
      </c>
      <c r="B343" s="102"/>
      <c r="C343" s="109">
        <f t="shared" si="17"/>
        <v>32.96</v>
      </c>
      <c r="D343" s="94"/>
      <c r="E343" s="95">
        <v>11200</v>
      </c>
      <c r="F343" s="100">
        <f t="shared" si="15"/>
        <v>5656</v>
      </c>
      <c r="G343" s="96">
        <f t="shared" si="16"/>
        <v>4078</v>
      </c>
      <c r="H343" s="95">
        <v>70</v>
      </c>
    </row>
    <row r="344" spans="1:8" ht="12.75">
      <c r="A344" s="91">
        <v>360</v>
      </c>
      <c r="B344" s="102"/>
      <c r="C344" s="109">
        <f t="shared" si="17"/>
        <v>32.98</v>
      </c>
      <c r="D344" s="94"/>
      <c r="E344" s="95">
        <v>11200</v>
      </c>
      <c r="F344" s="100">
        <f t="shared" si="15"/>
        <v>5653</v>
      </c>
      <c r="G344" s="96">
        <f t="shared" si="16"/>
        <v>4075</v>
      </c>
      <c r="H344" s="95">
        <v>70</v>
      </c>
    </row>
    <row r="345" spans="1:8" ht="12.75">
      <c r="A345" s="91">
        <v>361</v>
      </c>
      <c r="B345" s="102"/>
      <c r="C345" s="109">
        <f t="shared" si="17"/>
        <v>32.99</v>
      </c>
      <c r="D345" s="94"/>
      <c r="E345" s="95">
        <v>11200</v>
      </c>
      <c r="F345" s="100">
        <f t="shared" si="15"/>
        <v>5651</v>
      </c>
      <c r="G345" s="96">
        <f t="shared" si="16"/>
        <v>4074</v>
      </c>
      <c r="H345" s="95">
        <v>70</v>
      </c>
    </row>
    <row r="346" spans="1:8" ht="12.75">
      <c r="A346" s="91">
        <v>362</v>
      </c>
      <c r="B346" s="102"/>
      <c r="C346" s="109">
        <f t="shared" si="17"/>
        <v>33.01</v>
      </c>
      <c r="D346" s="94"/>
      <c r="E346" s="95">
        <v>11200</v>
      </c>
      <c r="F346" s="100">
        <f t="shared" si="15"/>
        <v>5648</v>
      </c>
      <c r="G346" s="96">
        <f t="shared" si="16"/>
        <v>4071</v>
      </c>
      <c r="H346" s="95">
        <v>70</v>
      </c>
    </row>
    <row r="347" spans="1:8" ht="12.75">
      <c r="A347" s="91">
        <v>363</v>
      </c>
      <c r="B347" s="102"/>
      <c r="C347" s="109">
        <f t="shared" si="17"/>
        <v>33.03</v>
      </c>
      <c r="D347" s="94"/>
      <c r="E347" s="95">
        <v>11200</v>
      </c>
      <c r="F347" s="100">
        <f t="shared" si="15"/>
        <v>5645</v>
      </c>
      <c r="G347" s="96">
        <f t="shared" si="16"/>
        <v>4069</v>
      </c>
      <c r="H347" s="95">
        <v>70</v>
      </c>
    </row>
    <row r="348" spans="1:8" ht="12.75">
      <c r="A348" s="91">
        <v>364</v>
      </c>
      <c r="B348" s="102"/>
      <c r="C348" s="109">
        <f t="shared" si="17"/>
        <v>33.05</v>
      </c>
      <c r="D348" s="94"/>
      <c r="E348" s="95">
        <v>11200</v>
      </c>
      <c r="F348" s="100">
        <f t="shared" si="15"/>
        <v>5641</v>
      </c>
      <c r="G348" s="96">
        <f t="shared" si="16"/>
        <v>4067</v>
      </c>
      <c r="H348" s="95">
        <v>70</v>
      </c>
    </row>
    <row r="349" spans="1:8" ht="12.75">
      <c r="A349" s="91">
        <v>365</v>
      </c>
      <c r="B349" s="102"/>
      <c r="C349" s="109">
        <f t="shared" si="17"/>
        <v>33.06</v>
      </c>
      <c r="D349" s="94"/>
      <c r="E349" s="95">
        <v>11200</v>
      </c>
      <c r="F349" s="100">
        <f t="shared" si="15"/>
        <v>5640</v>
      </c>
      <c r="G349" s="96">
        <f t="shared" si="16"/>
        <v>4065</v>
      </c>
      <c r="H349" s="95">
        <v>70</v>
      </c>
    </row>
    <row r="350" spans="1:8" ht="12.75">
      <c r="A350" s="91">
        <v>366</v>
      </c>
      <c r="B350" s="102"/>
      <c r="C350" s="109">
        <f t="shared" si="17"/>
        <v>33.08</v>
      </c>
      <c r="D350" s="94"/>
      <c r="E350" s="95">
        <v>11200</v>
      </c>
      <c r="F350" s="100">
        <f t="shared" si="15"/>
        <v>5636</v>
      </c>
      <c r="G350" s="96">
        <f t="shared" si="16"/>
        <v>4063</v>
      </c>
      <c r="H350" s="95">
        <v>70</v>
      </c>
    </row>
    <row r="351" spans="1:8" ht="12.75">
      <c r="A351" s="91">
        <v>367</v>
      </c>
      <c r="B351" s="102"/>
      <c r="C351" s="109">
        <f t="shared" si="17"/>
        <v>33.1</v>
      </c>
      <c r="D351" s="94"/>
      <c r="E351" s="95">
        <v>11200</v>
      </c>
      <c r="F351" s="100">
        <f t="shared" si="15"/>
        <v>5633</v>
      </c>
      <c r="G351" s="96">
        <f t="shared" si="16"/>
        <v>4060</v>
      </c>
      <c r="H351" s="95">
        <v>70</v>
      </c>
    </row>
    <row r="352" spans="1:8" ht="12.75">
      <c r="A352" s="91">
        <v>368</v>
      </c>
      <c r="B352" s="102"/>
      <c r="C352" s="109">
        <f t="shared" si="17"/>
        <v>33.12</v>
      </c>
      <c r="D352" s="94"/>
      <c r="E352" s="95">
        <v>11200</v>
      </c>
      <c r="F352" s="100">
        <f t="shared" si="15"/>
        <v>5629</v>
      </c>
      <c r="G352" s="96">
        <f t="shared" si="16"/>
        <v>4058</v>
      </c>
      <c r="H352" s="95">
        <v>70</v>
      </c>
    </row>
    <row r="353" spans="1:8" ht="12.75">
      <c r="A353" s="91">
        <v>369</v>
      </c>
      <c r="B353" s="102"/>
      <c r="C353" s="109">
        <f t="shared" si="17"/>
        <v>33.13</v>
      </c>
      <c r="D353" s="94"/>
      <c r="E353" s="95">
        <v>11200</v>
      </c>
      <c r="F353" s="100">
        <f t="shared" si="15"/>
        <v>5628</v>
      </c>
      <c r="G353" s="96">
        <f t="shared" si="16"/>
        <v>4057</v>
      </c>
      <c r="H353" s="95">
        <v>70</v>
      </c>
    </row>
    <row r="354" spans="1:8" ht="12.75">
      <c r="A354" s="91">
        <v>370</v>
      </c>
      <c r="B354" s="102"/>
      <c r="C354" s="109">
        <f t="shared" si="17"/>
        <v>33.15</v>
      </c>
      <c r="D354" s="94"/>
      <c r="E354" s="95">
        <v>11200</v>
      </c>
      <c r="F354" s="100">
        <f t="shared" si="15"/>
        <v>5624</v>
      </c>
      <c r="G354" s="96">
        <f t="shared" si="16"/>
        <v>4054</v>
      </c>
      <c r="H354" s="95">
        <v>70</v>
      </c>
    </row>
    <row r="355" spans="1:8" ht="12.75">
      <c r="A355" s="91">
        <v>371</v>
      </c>
      <c r="B355" s="102"/>
      <c r="C355" s="109">
        <f t="shared" si="17"/>
        <v>33.17</v>
      </c>
      <c r="D355" s="94"/>
      <c r="E355" s="95">
        <v>11200</v>
      </c>
      <c r="F355" s="100">
        <f t="shared" si="15"/>
        <v>5621</v>
      </c>
      <c r="G355" s="96">
        <f t="shared" si="16"/>
        <v>4052</v>
      </c>
      <c r="H355" s="95">
        <v>70</v>
      </c>
    </row>
    <row r="356" spans="1:8" ht="12.75">
      <c r="A356" s="91">
        <v>372</v>
      </c>
      <c r="B356" s="102"/>
      <c r="C356" s="109">
        <f t="shared" si="17"/>
        <v>33.19</v>
      </c>
      <c r="D356" s="94"/>
      <c r="E356" s="95">
        <v>11200</v>
      </c>
      <c r="F356" s="100">
        <f t="shared" si="15"/>
        <v>5618</v>
      </c>
      <c r="G356" s="96">
        <f t="shared" si="16"/>
        <v>4049</v>
      </c>
      <c r="H356" s="95">
        <v>70</v>
      </c>
    </row>
    <row r="357" spans="1:8" ht="12.75">
      <c r="A357" s="91">
        <v>373</v>
      </c>
      <c r="B357" s="102"/>
      <c r="C357" s="109">
        <f t="shared" si="17"/>
        <v>33.2</v>
      </c>
      <c r="D357" s="94"/>
      <c r="E357" s="95">
        <v>11200</v>
      </c>
      <c r="F357" s="100">
        <f t="shared" si="15"/>
        <v>5616</v>
      </c>
      <c r="G357" s="96">
        <f t="shared" si="16"/>
        <v>4048</v>
      </c>
      <c r="H357" s="95">
        <v>70</v>
      </c>
    </row>
    <row r="358" spans="1:8" ht="12.75">
      <c r="A358" s="91">
        <v>374</v>
      </c>
      <c r="B358" s="102"/>
      <c r="C358" s="109">
        <f t="shared" si="17"/>
        <v>33.22</v>
      </c>
      <c r="D358" s="94"/>
      <c r="E358" s="95">
        <v>11200</v>
      </c>
      <c r="F358" s="100">
        <f t="shared" si="15"/>
        <v>5613</v>
      </c>
      <c r="G358" s="96">
        <f t="shared" si="16"/>
        <v>4046</v>
      </c>
      <c r="H358" s="95">
        <v>70</v>
      </c>
    </row>
    <row r="359" spans="1:8" ht="12.75">
      <c r="A359" s="91">
        <v>375</v>
      </c>
      <c r="B359" s="102"/>
      <c r="C359" s="109">
        <f t="shared" si="17"/>
        <v>33.24</v>
      </c>
      <c r="D359" s="94"/>
      <c r="E359" s="95">
        <v>11200</v>
      </c>
      <c r="F359" s="100">
        <f t="shared" si="15"/>
        <v>5609</v>
      </c>
      <c r="G359" s="96">
        <f t="shared" si="16"/>
        <v>4043</v>
      </c>
      <c r="H359" s="95">
        <v>70</v>
      </c>
    </row>
    <row r="360" spans="1:8" ht="12.75">
      <c r="A360" s="91">
        <v>376</v>
      </c>
      <c r="B360" s="102"/>
      <c r="C360" s="109">
        <f t="shared" si="17"/>
        <v>33.25</v>
      </c>
      <c r="D360" s="94"/>
      <c r="E360" s="95">
        <v>11200</v>
      </c>
      <c r="F360" s="100">
        <f t="shared" si="15"/>
        <v>5608</v>
      </c>
      <c r="G360" s="96">
        <f t="shared" si="16"/>
        <v>4042</v>
      </c>
      <c r="H360" s="95">
        <v>70</v>
      </c>
    </row>
    <row r="361" spans="1:8" ht="12.75">
      <c r="A361" s="91">
        <v>377</v>
      </c>
      <c r="B361" s="102"/>
      <c r="C361" s="109">
        <f t="shared" si="17"/>
        <v>33.27</v>
      </c>
      <c r="D361" s="94"/>
      <c r="E361" s="95">
        <v>11200</v>
      </c>
      <c r="F361" s="100">
        <f t="shared" si="15"/>
        <v>5604</v>
      </c>
      <c r="G361" s="96">
        <f t="shared" si="16"/>
        <v>4040</v>
      </c>
      <c r="H361" s="95">
        <v>70</v>
      </c>
    </row>
    <row r="362" spans="1:8" ht="12.75">
      <c r="A362" s="91">
        <v>378</v>
      </c>
      <c r="B362" s="102"/>
      <c r="C362" s="109">
        <f t="shared" si="17"/>
        <v>33.29</v>
      </c>
      <c r="D362" s="94"/>
      <c r="E362" s="95">
        <v>11200</v>
      </c>
      <c r="F362" s="100">
        <f t="shared" si="15"/>
        <v>5601</v>
      </c>
      <c r="G362" s="96">
        <f t="shared" si="16"/>
        <v>4037</v>
      </c>
      <c r="H362" s="95">
        <v>70</v>
      </c>
    </row>
    <row r="363" spans="1:8" ht="12.75">
      <c r="A363" s="91">
        <v>379</v>
      </c>
      <c r="B363" s="102"/>
      <c r="C363" s="109">
        <f t="shared" si="17"/>
        <v>33.3</v>
      </c>
      <c r="D363" s="94"/>
      <c r="E363" s="95">
        <v>11200</v>
      </c>
      <c r="F363" s="100">
        <f t="shared" si="15"/>
        <v>5599</v>
      </c>
      <c r="G363" s="96">
        <f t="shared" si="16"/>
        <v>4036</v>
      </c>
      <c r="H363" s="95">
        <v>70</v>
      </c>
    </row>
    <row r="364" spans="1:8" ht="12.75">
      <c r="A364" s="91">
        <v>380</v>
      </c>
      <c r="B364" s="102"/>
      <c r="C364" s="109">
        <f t="shared" si="17"/>
        <v>33.32</v>
      </c>
      <c r="D364" s="94"/>
      <c r="E364" s="95">
        <v>11200</v>
      </c>
      <c r="F364" s="100">
        <f t="shared" si="15"/>
        <v>5596</v>
      </c>
      <c r="G364" s="96">
        <f t="shared" si="16"/>
        <v>4034</v>
      </c>
      <c r="H364" s="95">
        <v>70</v>
      </c>
    </row>
    <row r="365" spans="1:8" ht="12.75">
      <c r="A365" s="91">
        <v>381</v>
      </c>
      <c r="B365" s="102"/>
      <c r="C365" s="109">
        <f t="shared" si="17"/>
        <v>33.34</v>
      </c>
      <c r="D365" s="94"/>
      <c r="E365" s="95">
        <v>11200</v>
      </c>
      <c r="F365" s="100">
        <f t="shared" si="15"/>
        <v>5593</v>
      </c>
      <c r="G365" s="96">
        <f t="shared" si="16"/>
        <v>4031</v>
      </c>
      <c r="H365" s="95">
        <v>70</v>
      </c>
    </row>
    <row r="366" spans="1:8" ht="12.75">
      <c r="A366" s="91">
        <v>382</v>
      </c>
      <c r="B366" s="102"/>
      <c r="C366" s="109">
        <f t="shared" si="17"/>
        <v>33.35</v>
      </c>
      <c r="D366" s="94"/>
      <c r="E366" s="95">
        <v>11200</v>
      </c>
      <c r="F366" s="100">
        <f t="shared" si="15"/>
        <v>5591</v>
      </c>
      <c r="G366" s="96">
        <f t="shared" si="16"/>
        <v>4030</v>
      </c>
      <c r="H366" s="95">
        <v>70</v>
      </c>
    </row>
    <row r="367" spans="1:8" ht="12.75">
      <c r="A367" s="91">
        <v>383</v>
      </c>
      <c r="B367" s="102"/>
      <c r="C367" s="109">
        <f t="shared" si="17"/>
        <v>33.37</v>
      </c>
      <c r="D367" s="94"/>
      <c r="E367" s="95">
        <v>11200</v>
      </c>
      <c r="F367" s="100">
        <f t="shared" si="15"/>
        <v>5588</v>
      </c>
      <c r="G367" s="96">
        <f t="shared" si="16"/>
        <v>4028</v>
      </c>
      <c r="H367" s="95">
        <v>70</v>
      </c>
    </row>
    <row r="368" spans="1:8" ht="12.75">
      <c r="A368" s="91">
        <v>384</v>
      </c>
      <c r="B368" s="102"/>
      <c r="C368" s="109">
        <f t="shared" si="17"/>
        <v>33.39</v>
      </c>
      <c r="D368" s="94"/>
      <c r="E368" s="95">
        <v>11200</v>
      </c>
      <c r="F368" s="100">
        <f t="shared" si="15"/>
        <v>5584</v>
      </c>
      <c r="G368" s="96">
        <f t="shared" si="16"/>
        <v>4025</v>
      </c>
      <c r="H368" s="95">
        <v>70</v>
      </c>
    </row>
    <row r="369" spans="1:8" ht="12.75">
      <c r="A369" s="91">
        <v>385</v>
      </c>
      <c r="B369" s="102"/>
      <c r="C369" s="109">
        <f t="shared" si="17"/>
        <v>33.4</v>
      </c>
      <c r="D369" s="94"/>
      <c r="E369" s="95">
        <v>11200</v>
      </c>
      <c r="F369" s="100">
        <f t="shared" si="15"/>
        <v>5583</v>
      </c>
      <c r="G369" s="96">
        <f t="shared" si="16"/>
        <v>4024</v>
      </c>
      <c r="H369" s="95">
        <v>70</v>
      </c>
    </row>
    <row r="370" spans="1:8" ht="12.75">
      <c r="A370" s="91">
        <v>386</v>
      </c>
      <c r="B370" s="102"/>
      <c r="C370" s="109">
        <f t="shared" si="17"/>
        <v>33.42</v>
      </c>
      <c r="D370" s="94"/>
      <c r="E370" s="95">
        <v>11200</v>
      </c>
      <c r="F370" s="100">
        <f t="shared" si="15"/>
        <v>5580</v>
      </c>
      <c r="G370" s="96">
        <f t="shared" si="16"/>
        <v>4022</v>
      </c>
      <c r="H370" s="95">
        <v>70</v>
      </c>
    </row>
    <row r="371" spans="1:8" ht="12.75">
      <c r="A371" s="91">
        <v>387</v>
      </c>
      <c r="B371" s="102"/>
      <c r="C371" s="109">
        <f t="shared" si="17"/>
        <v>33.44</v>
      </c>
      <c r="D371" s="94"/>
      <c r="E371" s="95">
        <v>11200</v>
      </c>
      <c r="F371" s="100">
        <f t="shared" si="15"/>
        <v>5576</v>
      </c>
      <c r="G371" s="96">
        <f t="shared" si="16"/>
        <v>4019</v>
      </c>
      <c r="H371" s="95">
        <v>70</v>
      </c>
    </row>
    <row r="372" spans="1:8" ht="12.75">
      <c r="A372" s="91">
        <v>388</v>
      </c>
      <c r="B372" s="102"/>
      <c r="C372" s="109">
        <f t="shared" si="17"/>
        <v>33.45</v>
      </c>
      <c r="D372" s="94"/>
      <c r="E372" s="95">
        <v>11200</v>
      </c>
      <c r="F372" s="100">
        <f t="shared" si="15"/>
        <v>5575</v>
      </c>
      <c r="G372" s="96">
        <f t="shared" si="16"/>
        <v>4018</v>
      </c>
      <c r="H372" s="95">
        <v>70</v>
      </c>
    </row>
    <row r="373" spans="1:8" ht="12.75">
      <c r="A373" s="91">
        <v>389</v>
      </c>
      <c r="B373" s="102"/>
      <c r="C373" s="109">
        <f t="shared" si="17"/>
        <v>33.47</v>
      </c>
      <c r="D373" s="94"/>
      <c r="E373" s="95">
        <v>11200</v>
      </c>
      <c r="F373" s="100">
        <f t="shared" si="15"/>
        <v>5571</v>
      </c>
      <c r="G373" s="96">
        <f t="shared" si="16"/>
        <v>4016</v>
      </c>
      <c r="H373" s="95">
        <v>70</v>
      </c>
    </row>
    <row r="374" spans="1:8" ht="12.75">
      <c r="A374" s="91">
        <v>390</v>
      </c>
      <c r="B374" s="102"/>
      <c r="C374" s="109">
        <f t="shared" si="17"/>
        <v>33.49</v>
      </c>
      <c r="D374" s="94"/>
      <c r="E374" s="95">
        <v>11200</v>
      </c>
      <c r="F374" s="100">
        <f t="shared" si="15"/>
        <v>5568</v>
      </c>
      <c r="G374" s="96">
        <f t="shared" si="16"/>
        <v>4013</v>
      </c>
      <c r="H374" s="95">
        <v>70</v>
      </c>
    </row>
    <row r="375" spans="1:8" ht="12.75">
      <c r="A375" s="91">
        <v>391</v>
      </c>
      <c r="B375" s="102"/>
      <c r="C375" s="109">
        <f t="shared" si="17"/>
        <v>33.5</v>
      </c>
      <c r="D375" s="94"/>
      <c r="E375" s="95">
        <v>11200</v>
      </c>
      <c r="F375" s="100">
        <f t="shared" si="15"/>
        <v>5566</v>
      </c>
      <c r="G375" s="96">
        <f t="shared" si="16"/>
        <v>4012</v>
      </c>
      <c r="H375" s="95">
        <v>70</v>
      </c>
    </row>
    <row r="376" spans="1:8" ht="12.75">
      <c r="A376" s="91">
        <v>392</v>
      </c>
      <c r="B376" s="102"/>
      <c r="C376" s="109">
        <f t="shared" si="17"/>
        <v>33.52</v>
      </c>
      <c r="D376" s="94"/>
      <c r="E376" s="95">
        <v>11200</v>
      </c>
      <c r="F376" s="100">
        <f t="shared" si="15"/>
        <v>5563</v>
      </c>
      <c r="G376" s="96">
        <f t="shared" si="16"/>
        <v>4010</v>
      </c>
      <c r="H376" s="95">
        <v>70</v>
      </c>
    </row>
    <row r="377" spans="1:8" ht="12.75">
      <c r="A377" s="91">
        <v>393</v>
      </c>
      <c r="B377" s="102"/>
      <c r="C377" s="109">
        <f t="shared" si="17"/>
        <v>33.54</v>
      </c>
      <c r="D377" s="94"/>
      <c r="E377" s="95">
        <v>11200</v>
      </c>
      <c r="F377" s="100">
        <f t="shared" si="15"/>
        <v>5560</v>
      </c>
      <c r="G377" s="96">
        <f t="shared" si="16"/>
        <v>4007</v>
      </c>
      <c r="H377" s="95">
        <v>70</v>
      </c>
    </row>
    <row r="378" spans="1:8" ht="12.75">
      <c r="A378" s="91">
        <v>394</v>
      </c>
      <c r="B378" s="102"/>
      <c r="C378" s="109">
        <f t="shared" si="17"/>
        <v>33.55</v>
      </c>
      <c r="D378" s="94"/>
      <c r="E378" s="95">
        <v>11200</v>
      </c>
      <c r="F378" s="100">
        <f t="shared" si="15"/>
        <v>5558</v>
      </c>
      <c r="G378" s="96">
        <f t="shared" si="16"/>
        <v>4006</v>
      </c>
      <c r="H378" s="95">
        <v>70</v>
      </c>
    </row>
    <row r="379" spans="1:8" ht="12.75">
      <c r="A379" s="91">
        <v>395</v>
      </c>
      <c r="B379" s="102"/>
      <c r="C379" s="109">
        <f t="shared" si="17"/>
        <v>33.57</v>
      </c>
      <c r="D379" s="94"/>
      <c r="E379" s="95">
        <v>11200</v>
      </c>
      <c r="F379" s="100">
        <f t="shared" si="15"/>
        <v>5555</v>
      </c>
      <c r="G379" s="96">
        <f t="shared" si="16"/>
        <v>4004</v>
      </c>
      <c r="H379" s="95">
        <v>70</v>
      </c>
    </row>
    <row r="380" spans="1:8" ht="12.75">
      <c r="A380" s="91">
        <v>396</v>
      </c>
      <c r="B380" s="102"/>
      <c r="C380" s="109">
        <f t="shared" si="17"/>
        <v>33.59</v>
      </c>
      <c r="D380" s="94"/>
      <c r="E380" s="95">
        <v>11200</v>
      </c>
      <c r="F380" s="100">
        <f t="shared" si="15"/>
        <v>5552</v>
      </c>
      <c r="G380" s="96">
        <f t="shared" si="16"/>
        <v>4001</v>
      </c>
      <c r="H380" s="95">
        <v>70</v>
      </c>
    </row>
    <row r="381" spans="1:8" ht="12.75">
      <c r="A381" s="91">
        <v>397</v>
      </c>
      <c r="B381" s="102"/>
      <c r="C381" s="109">
        <f t="shared" si="17"/>
        <v>33.6</v>
      </c>
      <c r="D381" s="94"/>
      <c r="E381" s="95">
        <v>11200</v>
      </c>
      <c r="F381" s="100">
        <f t="shared" si="15"/>
        <v>5550</v>
      </c>
      <c r="G381" s="96">
        <f t="shared" si="16"/>
        <v>4000</v>
      </c>
      <c r="H381" s="95">
        <v>70</v>
      </c>
    </row>
    <row r="382" spans="1:8" ht="12.75">
      <c r="A382" s="91">
        <v>398</v>
      </c>
      <c r="B382" s="102"/>
      <c r="C382" s="109">
        <f t="shared" si="17"/>
        <v>33.62</v>
      </c>
      <c r="D382" s="94"/>
      <c r="E382" s="95">
        <v>11200</v>
      </c>
      <c r="F382" s="100">
        <f t="shared" si="15"/>
        <v>5547</v>
      </c>
      <c r="G382" s="96">
        <f t="shared" si="16"/>
        <v>3998</v>
      </c>
      <c r="H382" s="95">
        <v>70</v>
      </c>
    </row>
    <row r="383" spans="1:8" ht="12.75">
      <c r="A383" s="91">
        <v>399</v>
      </c>
      <c r="B383" s="102"/>
      <c r="C383" s="109">
        <f t="shared" si="17"/>
        <v>33.63</v>
      </c>
      <c r="D383" s="94"/>
      <c r="E383" s="95">
        <v>11200</v>
      </c>
      <c r="F383" s="100">
        <f t="shared" si="15"/>
        <v>5545</v>
      </c>
      <c r="G383" s="96">
        <f t="shared" si="16"/>
        <v>3996</v>
      </c>
      <c r="H383" s="95">
        <v>70</v>
      </c>
    </row>
    <row r="384" spans="1:8" ht="12.75">
      <c r="A384" s="91">
        <v>400</v>
      </c>
      <c r="B384" s="102"/>
      <c r="C384" s="109">
        <f t="shared" si="17"/>
        <v>33.65</v>
      </c>
      <c r="D384" s="94"/>
      <c r="E384" s="95">
        <v>11200</v>
      </c>
      <c r="F384" s="100">
        <f t="shared" si="15"/>
        <v>5542</v>
      </c>
      <c r="G384" s="96">
        <f t="shared" si="16"/>
        <v>3994</v>
      </c>
      <c r="H384" s="95">
        <v>70</v>
      </c>
    </row>
    <row r="385" spans="1:8" ht="12.75">
      <c r="A385" s="91">
        <v>401</v>
      </c>
      <c r="B385" s="102"/>
      <c r="C385" s="109">
        <f t="shared" si="17"/>
        <v>33.67</v>
      </c>
      <c r="D385" s="94"/>
      <c r="E385" s="95">
        <v>11200</v>
      </c>
      <c r="F385" s="100">
        <f t="shared" si="15"/>
        <v>5539</v>
      </c>
      <c r="G385" s="96">
        <f t="shared" si="16"/>
        <v>3992</v>
      </c>
      <c r="H385" s="95">
        <v>70</v>
      </c>
    </row>
    <row r="386" spans="1:8" ht="12.75">
      <c r="A386" s="91">
        <v>402</v>
      </c>
      <c r="B386" s="102"/>
      <c r="C386" s="109">
        <f t="shared" si="17"/>
        <v>33.68</v>
      </c>
      <c r="D386" s="94"/>
      <c r="E386" s="95">
        <v>11200</v>
      </c>
      <c r="F386" s="100">
        <f t="shared" si="15"/>
        <v>5537</v>
      </c>
      <c r="G386" s="96">
        <f t="shared" si="16"/>
        <v>3990</v>
      </c>
      <c r="H386" s="95">
        <v>70</v>
      </c>
    </row>
    <row r="387" spans="1:8" ht="12.75">
      <c r="A387" s="91">
        <v>403</v>
      </c>
      <c r="B387" s="102"/>
      <c r="C387" s="109">
        <f t="shared" si="17"/>
        <v>33.7</v>
      </c>
      <c r="D387" s="94"/>
      <c r="E387" s="95">
        <v>11200</v>
      </c>
      <c r="F387" s="100">
        <f t="shared" si="15"/>
        <v>5534</v>
      </c>
      <c r="G387" s="96">
        <f t="shared" si="16"/>
        <v>3988</v>
      </c>
      <c r="H387" s="95">
        <v>70</v>
      </c>
    </row>
    <row r="388" spans="1:8" ht="12.75">
      <c r="A388" s="91">
        <v>404</v>
      </c>
      <c r="B388" s="102"/>
      <c r="C388" s="109">
        <f t="shared" si="17"/>
        <v>33.71</v>
      </c>
      <c r="D388" s="94"/>
      <c r="E388" s="95">
        <v>11200</v>
      </c>
      <c r="F388" s="100">
        <f t="shared" si="15"/>
        <v>5532</v>
      </c>
      <c r="G388" s="96">
        <f t="shared" si="16"/>
        <v>3987</v>
      </c>
      <c r="H388" s="95">
        <v>70</v>
      </c>
    </row>
    <row r="389" spans="1:8" ht="12.75">
      <c r="A389" s="91">
        <v>405</v>
      </c>
      <c r="B389" s="102"/>
      <c r="C389" s="109">
        <f t="shared" si="17"/>
        <v>33.73</v>
      </c>
      <c r="D389" s="94"/>
      <c r="E389" s="95">
        <v>11200</v>
      </c>
      <c r="F389" s="100">
        <f t="shared" si="15"/>
        <v>5529</v>
      </c>
      <c r="G389" s="96">
        <f t="shared" si="16"/>
        <v>3985</v>
      </c>
      <c r="H389" s="95">
        <v>70</v>
      </c>
    </row>
    <row r="390" spans="1:8" ht="12.75">
      <c r="A390" s="91">
        <v>406</v>
      </c>
      <c r="B390" s="102"/>
      <c r="C390" s="109">
        <f t="shared" si="17"/>
        <v>33.75</v>
      </c>
      <c r="D390" s="94"/>
      <c r="E390" s="95">
        <v>11200</v>
      </c>
      <c r="F390" s="100">
        <f t="shared" si="15"/>
        <v>5526</v>
      </c>
      <c r="G390" s="96">
        <f t="shared" si="16"/>
        <v>3982</v>
      </c>
      <c r="H390" s="95">
        <v>70</v>
      </c>
    </row>
    <row r="391" spans="1:8" ht="12.75">
      <c r="A391" s="91">
        <v>407</v>
      </c>
      <c r="B391" s="102"/>
      <c r="C391" s="109">
        <f t="shared" si="17"/>
        <v>33.76</v>
      </c>
      <c r="D391" s="94"/>
      <c r="E391" s="95">
        <v>11200</v>
      </c>
      <c r="F391" s="100">
        <f t="shared" si="15"/>
        <v>5524</v>
      </c>
      <c r="G391" s="96">
        <f t="shared" si="16"/>
        <v>3981</v>
      </c>
      <c r="H391" s="95">
        <v>70</v>
      </c>
    </row>
    <row r="392" spans="1:8" ht="12.75">
      <c r="A392" s="91">
        <v>408</v>
      </c>
      <c r="B392" s="102"/>
      <c r="C392" s="109">
        <f t="shared" si="17"/>
        <v>33.78</v>
      </c>
      <c r="D392" s="94"/>
      <c r="E392" s="95">
        <v>11200</v>
      </c>
      <c r="F392" s="100">
        <f t="shared" si="15"/>
        <v>5521</v>
      </c>
      <c r="G392" s="96">
        <f t="shared" si="16"/>
        <v>3979</v>
      </c>
      <c r="H392" s="95">
        <v>70</v>
      </c>
    </row>
    <row r="393" spans="1:8" ht="12.75">
      <c r="A393" s="91">
        <v>409</v>
      </c>
      <c r="B393" s="102"/>
      <c r="C393" s="109">
        <f t="shared" si="17"/>
        <v>33.79</v>
      </c>
      <c r="D393" s="94"/>
      <c r="E393" s="95">
        <v>11200</v>
      </c>
      <c r="F393" s="100">
        <f t="shared" si="15"/>
        <v>5519</v>
      </c>
      <c r="G393" s="96">
        <f t="shared" si="16"/>
        <v>3978</v>
      </c>
      <c r="H393" s="95">
        <v>70</v>
      </c>
    </row>
    <row r="394" spans="1:8" ht="12.75">
      <c r="A394" s="91">
        <v>410</v>
      </c>
      <c r="B394" s="102"/>
      <c r="C394" s="109">
        <f t="shared" si="17"/>
        <v>33.81</v>
      </c>
      <c r="D394" s="94"/>
      <c r="E394" s="95">
        <v>11200</v>
      </c>
      <c r="F394" s="100">
        <f t="shared" si="15"/>
        <v>5516</v>
      </c>
      <c r="G394" s="96">
        <f t="shared" si="16"/>
        <v>3975</v>
      </c>
      <c r="H394" s="95">
        <v>70</v>
      </c>
    </row>
    <row r="395" spans="1:8" ht="12.75">
      <c r="A395" s="91">
        <v>411</v>
      </c>
      <c r="B395" s="102"/>
      <c r="C395" s="109">
        <f t="shared" si="17"/>
        <v>33.83</v>
      </c>
      <c r="D395" s="94"/>
      <c r="E395" s="95">
        <v>11200</v>
      </c>
      <c r="F395" s="100">
        <f t="shared" si="15"/>
        <v>5513</v>
      </c>
      <c r="G395" s="96">
        <f t="shared" si="16"/>
        <v>3973</v>
      </c>
      <c r="H395" s="95">
        <v>70</v>
      </c>
    </row>
    <row r="396" spans="1:8" ht="12.75">
      <c r="A396" s="91">
        <v>412</v>
      </c>
      <c r="B396" s="102"/>
      <c r="C396" s="109">
        <f t="shared" si="17"/>
        <v>33.84</v>
      </c>
      <c r="D396" s="94"/>
      <c r="E396" s="95">
        <v>11200</v>
      </c>
      <c r="F396" s="100">
        <f t="shared" si="15"/>
        <v>5511</v>
      </c>
      <c r="G396" s="96">
        <f t="shared" si="16"/>
        <v>3972</v>
      </c>
      <c r="H396" s="95">
        <v>70</v>
      </c>
    </row>
    <row r="397" spans="1:8" ht="12.75">
      <c r="A397" s="91">
        <v>413</v>
      </c>
      <c r="B397" s="102"/>
      <c r="C397" s="109">
        <f t="shared" si="17"/>
        <v>33.86</v>
      </c>
      <c r="D397" s="94"/>
      <c r="E397" s="95">
        <v>11200</v>
      </c>
      <c r="F397" s="100">
        <f aca="true" t="shared" si="18" ref="F397:F428">ROUND(12*1.37*(1/C397*E397)+H397,0)</f>
        <v>5508</v>
      </c>
      <c r="G397" s="96">
        <f aca="true" t="shared" si="19" ref="G397:G428">ROUND(12*(1/C397*E397),0)</f>
        <v>3969</v>
      </c>
      <c r="H397" s="95">
        <v>70</v>
      </c>
    </row>
    <row r="398" spans="1:8" ht="12.75">
      <c r="A398" s="91">
        <v>414</v>
      </c>
      <c r="B398" s="102"/>
      <c r="C398" s="109">
        <f aca="true" t="shared" si="20" ref="C398:C428">ROUND((10.899*LN(A398)+A398/200)*0.5,2)</f>
        <v>33.87</v>
      </c>
      <c r="D398" s="94"/>
      <c r="E398" s="95">
        <v>11200</v>
      </c>
      <c r="F398" s="100">
        <f t="shared" si="18"/>
        <v>5506</v>
      </c>
      <c r="G398" s="96">
        <f t="shared" si="19"/>
        <v>3968</v>
      </c>
      <c r="H398" s="95">
        <v>70</v>
      </c>
    </row>
    <row r="399" spans="1:8" ht="12.75">
      <c r="A399" s="91">
        <v>415</v>
      </c>
      <c r="B399" s="102"/>
      <c r="C399" s="109">
        <f t="shared" si="20"/>
        <v>33.89</v>
      </c>
      <c r="D399" s="94"/>
      <c r="E399" s="95">
        <v>11200</v>
      </c>
      <c r="F399" s="100">
        <f t="shared" si="18"/>
        <v>5503</v>
      </c>
      <c r="G399" s="96">
        <f t="shared" si="19"/>
        <v>3966</v>
      </c>
      <c r="H399" s="95">
        <v>70</v>
      </c>
    </row>
    <row r="400" spans="1:8" ht="12.75">
      <c r="A400" s="91">
        <v>416</v>
      </c>
      <c r="B400" s="102"/>
      <c r="C400" s="109">
        <f t="shared" si="20"/>
        <v>33.9</v>
      </c>
      <c r="D400" s="94"/>
      <c r="E400" s="95">
        <v>11200</v>
      </c>
      <c r="F400" s="100">
        <f t="shared" si="18"/>
        <v>5502</v>
      </c>
      <c r="G400" s="96">
        <f t="shared" si="19"/>
        <v>3965</v>
      </c>
      <c r="H400" s="95">
        <v>70</v>
      </c>
    </row>
    <row r="401" spans="1:8" ht="12.75">
      <c r="A401" s="91">
        <v>417</v>
      </c>
      <c r="B401" s="102"/>
      <c r="C401" s="109">
        <f t="shared" si="20"/>
        <v>33.92</v>
      </c>
      <c r="D401" s="94"/>
      <c r="E401" s="95">
        <v>11200</v>
      </c>
      <c r="F401" s="100">
        <f t="shared" si="18"/>
        <v>5498</v>
      </c>
      <c r="G401" s="96">
        <f t="shared" si="19"/>
        <v>3962</v>
      </c>
      <c r="H401" s="95">
        <v>70</v>
      </c>
    </row>
    <row r="402" spans="1:8" ht="12.75">
      <c r="A402" s="91">
        <v>418</v>
      </c>
      <c r="B402" s="102"/>
      <c r="C402" s="109">
        <f t="shared" si="20"/>
        <v>33.94</v>
      </c>
      <c r="D402" s="94"/>
      <c r="E402" s="95">
        <v>11200</v>
      </c>
      <c r="F402" s="100">
        <f t="shared" si="18"/>
        <v>5495</v>
      </c>
      <c r="G402" s="96">
        <f t="shared" si="19"/>
        <v>3960</v>
      </c>
      <c r="H402" s="95">
        <v>70</v>
      </c>
    </row>
    <row r="403" spans="1:8" ht="12.75">
      <c r="A403" s="91">
        <v>419</v>
      </c>
      <c r="B403" s="102"/>
      <c r="C403" s="109">
        <f t="shared" si="20"/>
        <v>33.95</v>
      </c>
      <c r="D403" s="94"/>
      <c r="E403" s="95">
        <v>11200</v>
      </c>
      <c r="F403" s="100">
        <f t="shared" si="18"/>
        <v>5494</v>
      </c>
      <c r="G403" s="96">
        <f t="shared" si="19"/>
        <v>3959</v>
      </c>
      <c r="H403" s="95">
        <v>70</v>
      </c>
    </row>
    <row r="404" spans="1:8" ht="12.75">
      <c r="A404" s="91">
        <v>420</v>
      </c>
      <c r="B404" s="102"/>
      <c r="C404" s="109">
        <f t="shared" si="20"/>
        <v>33.97</v>
      </c>
      <c r="D404" s="94"/>
      <c r="E404" s="95">
        <v>11200</v>
      </c>
      <c r="F404" s="100">
        <f t="shared" si="18"/>
        <v>5490</v>
      </c>
      <c r="G404" s="96">
        <f t="shared" si="19"/>
        <v>3956</v>
      </c>
      <c r="H404" s="95">
        <v>70</v>
      </c>
    </row>
    <row r="405" spans="1:8" ht="12.75">
      <c r="A405" s="91">
        <v>421</v>
      </c>
      <c r="B405" s="102"/>
      <c r="C405" s="109">
        <f t="shared" si="20"/>
        <v>33.98</v>
      </c>
      <c r="D405" s="94"/>
      <c r="E405" s="95">
        <v>11200</v>
      </c>
      <c r="F405" s="100">
        <f t="shared" si="18"/>
        <v>5489</v>
      </c>
      <c r="G405" s="96">
        <f t="shared" si="19"/>
        <v>3955</v>
      </c>
      <c r="H405" s="95">
        <v>70</v>
      </c>
    </row>
    <row r="406" spans="1:8" ht="12.75">
      <c r="A406" s="91">
        <v>422</v>
      </c>
      <c r="B406" s="102"/>
      <c r="C406" s="109">
        <f t="shared" si="20"/>
        <v>34</v>
      </c>
      <c r="D406" s="94"/>
      <c r="E406" s="95">
        <v>11200</v>
      </c>
      <c r="F406" s="100">
        <f t="shared" si="18"/>
        <v>5486</v>
      </c>
      <c r="G406" s="96">
        <f t="shared" si="19"/>
        <v>3953</v>
      </c>
      <c r="H406" s="95">
        <v>70</v>
      </c>
    </row>
    <row r="407" spans="1:8" ht="12.75">
      <c r="A407" s="91">
        <v>423</v>
      </c>
      <c r="B407" s="102"/>
      <c r="C407" s="109">
        <f t="shared" si="20"/>
        <v>34.01</v>
      </c>
      <c r="D407" s="94"/>
      <c r="E407" s="95">
        <v>11200</v>
      </c>
      <c r="F407" s="100">
        <f t="shared" si="18"/>
        <v>5484</v>
      </c>
      <c r="G407" s="96">
        <f t="shared" si="19"/>
        <v>3952</v>
      </c>
      <c r="H407" s="95">
        <v>70</v>
      </c>
    </row>
    <row r="408" spans="1:8" ht="12.75">
      <c r="A408" s="91">
        <v>424</v>
      </c>
      <c r="B408" s="102"/>
      <c r="C408" s="109">
        <f t="shared" si="20"/>
        <v>34.03</v>
      </c>
      <c r="D408" s="94"/>
      <c r="E408" s="95">
        <v>11200</v>
      </c>
      <c r="F408" s="100">
        <f t="shared" si="18"/>
        <v>5481</v>
      </c>
      <c r="G408" s="96">
        <f t="shared" si="19"/>
        <v>3949</v>
      </c>
      <c r="H408" s="95">
        <v>70</v>
      </c>
    </row>
    <row r="409" spans="1:8" ht="12.75">
      <c r="A409" s="91">
        <v>425</v>
      </c>
      <c r="B409" s="102"/>
      <c r="C409" s="109">
        <f t="shared" si="20"/>
        <v>34.04</v>
      </c>
      <c r="D409" s="94"/>
      <c r="E409" s="95">
        <v>11200</v>
      </c>
      <c r="F409" s="100">
        <f t="shared" si="18"/>
        <v>5479</v>
      </c>
      <c r="G409" s="96">
        <f t="shared" si="19"/>
        <v>3948</v>
      </c>
      <c r="H409" s="95">
        <v>70</v>
      </c>
    </row>
    <row r="410" spans="1:8" ht="12.75">
      <c r="A410" s="91">
        <v>426</v>
      </c>
      <c r="B410" s="102"/>
      <c r="C410" s="109">
        <f t="shared" si="20"/>
        <v>34.06</v>
      </c>
      <c r="D410" s="94"/>
      <c r="E410" s="95">
        <v>11200</v>
      </c>
      <c r="F410" s="100">
        <f t="shared" si="18"/>
        <v>5476</v>
      </c>
      <c r="G410" s="96">
        <f t="shared" si="19"/>
        <v>3946</v>
      </c>
      <c r="H410" s="95">
        <v>70</v>
      </c>
    </row>
    <row r="411" spans="1:8" ht="12.75">
      <c r="A411" s="91">
        <v>427</v>
      </c>
      <c r="B411" s="102"/>
      <c r="C411" s="109">
        <f t="shared" si="20"/>
        <v>34.07</v>
      </c>
      <c r="D411" s="94"/>
      <c r="E411" s="95">
        <v>11200</v>
      </c>
      <c r="F411" s="100">
        <f t="shared" si="18"/>
        <v>5474</v>
      </c>
      <c r="G411" s="96">
        <f t="shared" si="19"/>
        <v>3945</v>
      </c>
      <c r="H411" s="95">
        <v>70</v>
      </c>
    </row>
    <row r="412" spans="1:8" ht="12.75">
      <c r="A412" s="91">
        <v>428</v>
      </c>
      <c r="B412" s="102"/>
      <c r="C412" s="109">
        <f t="shared" si="20"/>
        <v>34.09</v>
      </c>
      <c r="D412" s="94"/>
      <c r="E412" s="95">
        <v>11200</v>
      </c>
      <c r="F412" s="100">
        <f t="shared" si="18"/>
        <v>5471</v>
      </c>
      <c r="G412" s="96">
        <f t="shared" si="19"/>
        <v>3943</v>
      </c>
      <c r="H412" s="95">
        <v>70</v>
      </c>
    </row>
    <row r="413" spans="1:8" ht="12.75">
      <c r="A413" s="91">
        <v>429</v>
      </c>
      <c r="B413" s="102"/>
      <c r="C413" s="109">
        <f t="shared" si="20"/>
        <v>34.1</v>
      </c>
      <c r="D413" s="94"/>
      <c r="E413" s="95">
        <v>11200</v>
      </c>
      <c r="F413" s="100">
        <f t="shared" si="18"/>
        <v>5470</v>
      </c>
      <c r="G413" s="96">
        <f t="shared" si="19"/>
        <v>3941</v>
      </c>
      <c r="H413" s="95">
        <v>70</v>
      </c>
    </row>
    <row r="414" spans="1:8" ht="12.75">
      <c r="A414" s="91">
        <v>430</v>
      </c>
      <c r="B414" s="102"/>
      <c r="C414" s="109">
        <f t="shared" si="20"/>
        <v>34.12</v>
      </c>
      <c r="D414" s="94"/>
      <c r="E414" s="95">
        <v>11200</v>
      </c>
      <c r="F414" s="100">
        <f t="shared" si="18"/>
        <v>5466</v>
      </c>
      <c r="G414" s="96">
        <f t="shared" si="19"/>
        <v>3939</v>
      </c>
      <c r="H414" s="95">
        <v>70</v>
      </c>
    </row>
    <row r="415" spans="1:8" ht="12.75">
      <c r="A415" s="91">
        <v>431</v>
      </c>
      <c r="B415" s="102"/>
      <c r="C415" s="109">
        <f t="shared" si="20"/>
        <v>34.13</v>
      </c>
      <c r="D415" s="94"/>
      <c r="E415" s="95">
        <v>11200</v>
      </c>
      <c r="F415" s="100">
        <f t="shared" si="18"/>
        <v>5465</v>
      </c>
      <c r="G415" s="96">
        <f t="shared" si="19"/>
        <v>3938</v>
      </c>
      <c r="H415" s="95">
        <v>70</v>
      </c>
    </row>
    <row r="416" spans="1:8" ht="12.75">
      <c r="A416" s="91">
        <v>432</v>
      </c>
      <c r="B416" s="102"/>
      <c r="C416" s="109">
        <f t="shared" si="20"/>
        <v>34.15</v>
      </c>
      <c r="D416" s="94"/>
      <c r="E416" s="95">
        <v>11200</v>
      </c>
      <c r="F416" s="100">
        <f t="shared" si="18"/>
        <v>5462</v>
      </c>
      <c r="G416" s="96">
        <f t="shared" si="19"/>
        <v>3936</v>
      </c>
      <c r="H416" s="95">
        <v>70</v>
      </c>
    </row>
    <row r="417" spans="1:8" ht="12.75">
      <c r="A417" s="91">
        <v>433</v>
      </c>
      <c r="B417" s="102"/>
      <c r="C417" s="109">
        <f t="shared" si="20"/>
        <v>34.16</v>
      </c>
      <c r="D417" s="94"/>
      <c r="E417" s="95">
        <v>11200</v>
      </c>
      <c r="F417" s="100">
        <f t="shared" si="18"/>
        <v>5460</v>
      </c>
      <c r="G417" s="96">
        <f t="shared" si="19"/>
        <v>3934</v>
      </c>
      <c r="H417" s="95">
        <v>70</v>
      </c>
    </row>
    <row r="418" spans="1:8" ht="12.75">
      <c r="A418" s="91">
        <v>434</v>
      </c>
      <c r="B418" s="102"/>
      <c r="C418" s="109">
        <f t="shared" si="20"/>
        <v>34.18</v>
      </c>
      <c r="D418" s="94"/>
      <c r="E418" s="95">
        <v>11200</v>
      </c>
      <c r="F418" s="100">
        <f t="shared" si="18"/>
        <v>5457</v>
      </c>
      <c r="G418" s="96">
        <f t="shared" si="19"/>
        <v>3932</v>
      </c>
      <c r="H418" s="95">
        <v>70</v>
      </c>
    </row>
    <row r="419" spans="1:8" ht="12.75">
      <c r="A419" s="91">
        <v>435</v>
      </c>
      <c r="B419" s="102"/>
      <c r="C419" s="109">
        <f t="shared" si="20"/>
        <v>34.2</v>
      </c>
      <c r="D419" s="94"/>
      <c r="E419" s="95">
        <v>11200</v>
      </c>
      <c r="F419" s="100">
        <f t="shared" si="18"/>
        <v>5454</v>
      </c>
      <c r="G419" s="96">
        <f t="shared" si="19"/>
        <v>3930</v>
      </c>
      <c r="H419" s="95">
        <v>70</v>
      </c>
    </row>
    <row r="420" spans="1:8" ht="12.75">
      <c r="A420" s="91">
        <v>436</v>
      </c>
      <c r="B420" s="102"/>
      <c r="C420" s="109">
        <f t="shared" si="20"/>
        <v>34.21</v>
      </c>
      <c r="D420" s="94"/>
      <c r="E420" s="95">
        <v>11200</v>
      </c>
      <c r="F420" s="100">
        <f t="shared" si="18"/>
        <v>5452</v>
      </c>
      <c r="G420" s="96">
        <f t="shared" si="19"/>
        <v>3929</v>
      </c>
      <c r="H420" s="95">
        <v>70</v>
      </c>
    </row>
    <row r="421" spans="1:8" ht="12.75">
      <c r="A421" s="91">
        <v>437</v>
      </c>
      <c r="B421" s="102"/>
      <c r="C421" s="109">
        <f t="shared" si="20"/>
        <v>34.23</v>
      </c>
      <c r="D421" s="94"/>
      <c r="E421" s="95">
        <v>11200</v>
      </c>
      <c r="F421" s="100">
        <f t="shared" si="18"/>
        <v>5449</v>
      </c>
      <c r="G421" s="96">
        <f t="shared" si="19"/>
        <v>3926</v>
      </c>
      <c r="H421" s="95">
        <v>70</v>
      </c>
    </row>
    <row r="422" spans="1:8" ht="12.75">
      <c r="A422" s="91">
        <v>438</v>
      </c>
      <c r="B422" s="102"/>
      <c r="C422" s="109">
        <f t="shared" si="20"/>
        <v>34.24</v>
      </c>
      <c r="D422" s="94"/>
      <c r="E422" s="95">
        <v>11200</v>
      </c>
      <c r="F422" s="100">
        <f t="shared" si="18"/>
        <v>5448</v>
      </c>
      <c r="G422" s="96">
        <f t="shared" si="19"/>
        <v>3925</v>
      </c>
      <c r="H422" s="95">
        <v>70</v>
      </c>
    </row>
    <row r="423" spans="1:8" ht="12.75">
      <c r="A423" s="91">
        <v>439</v>
      </c>
      <c r="B423" s="102"/>
      <c r="C423" s="109">
        <f t="shared" si="20"/>
        <v>34.25</v>
      </c>
      <c r="D423" s="94"/>
      <c r="E423" s="95">
        <v>11200</v>
      </c>
      <c r="F423" s="100">
        <f t="shared" si="18"/>
        <v>5446</v>
      </c>
      <c r="G423" s="96">
        <f t="shared" si="19"/>
        <v>3924</v>
      </c>
      <c r="H423" s="95">
        <v>70</v>
      </c>
    </row>
    <row r="424" spans="1:8" ht="12.75">
      <c r="A424" s="91">
        <v>440</v>
      </c>
      <c r="B424" s="102"/>
      <c r="C424" s="109">
        <f t="shared" si="20"/>
        <v>34.27</v>
      </c>
      <c r="D424" s="94"/>
      <c r="E424" s="95">
        <v>11200</v>
      </c>
      <c r="F424" s="100">
        <f t="shared" si="18"/>
        <v>5443</v>
      </c>
      <c r="G424" s="96">
        <f t="shared" si="19"/>
        <v>3922</v>
      </c>
      <c r="H424" s="95">
        <v>70</v>
      </c>
    </row>
    <row r="425" spans="1:8" ht="12.75">
      <c r="A425" s="91">
        <v>441</v>
      </c>
      <c r="B425" s="102"/>
      <c r="C425" s="109">
        <f t="shared" si="20"/>
        <v>34.28</v>
      </c>
      <c r="D425" s="94"/>
      <c r="E425" s="95">
        <v>11200</v>
      </c>
      <c r="F425" s="100">
        <f t="shared" si="18"/>
        <v>5441</v>
      </c>
      <c r="G425" s="96">
        <f t="shared" si="19"/>
        <v>3921</v>
      </c>
      <c r="H425" s="95">
        <v>70</v>
      </c>
    </row>
    <row r="426" spans="1:8" ht="12.75">
      <c r="A426" s="91">
        <v>442</v>
      </c>
      <c r="B426" s="102"/>
      <c r="C426" s="109">
        <f t="shared" si="20"/>
        <v>34.3</v>
      </c>
      <c r="D426" s="94"/>
      <c r="E426" s="95">
        <v>11200</v>
      </c>
      <c r="F426" s="100">
        <f t="shared" si="18"/>
        <v>5438</v>
      </c>
      <c r="G426" s="96">
        <f t="shared" si="19"/>
        <v>3918</v>
      </c>
      <c r="H426" s="95">
        <v>70</v>
      </c>
    </row>
    <row r="427" spans="1:8" ht="12.75">
      <c r="A427" s="91">
        <v>443</v>
      </c>
      <c r="B427" s="102"/>
      <c r="C427" s="109">
        <f t="shared" si="20"/>
        <v>34.31</v>
      </c>
      <c r="D427" s="94"/>
      <c r="E427" s="95">
        <v>11200</v>
      </c>
      <c r="F427" s="100">
        <f t="shared" si="18"/>
        <v>5437</v>
      </c>
      <c r="G427" s="96">
        <f t="shared" si="19"/>
        <v>3917</v>
      </c>
      <c r="H427" s="95">
        <v>70</v>
      </c>
    </row>
    <row r="428" spans="1:8" ht="13.5" thickBot="1">
      <c r="A428" s="91">
        <v>444</v>
      </c>
      <c r="B428" s="111"/>
      <c r="C428" s="109">
        <f t="shared" si="20"/>
        <v>34.33</v>
      </c>
      <c r="D428" s="113"/>
      <c r="E428" s="95">
        <v>11200</v>
      </c>
      <c r="F428" s="100">
        <f t="shared" si="18"/>
        <v>5433</v>
      </c>
      <c r="G428" s="96">
        <f t="shared" si="19"/>
        <v>3915</v>
      </c>
      <c r="H428" s="95">
        <v>70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8"/>
  <sheetViews>
    <sheetView workbookViewId="0" topLeftCell="A1">
      <selection activeCell="A7" sqref="A7:A8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24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84</v>
      </c>
      <c r="B4" s="64"/>
      <c r="C4" s="64"/>
      <c r="D4" s="64"/>
      <c r="E4" s="64"/>
      <c r="F4" s="64"/>
      <c r="G4" s="64"/>
      <c r="I4" s="58"/>
    </row>
    <row r="5" spans="1:9" ht="5.2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E6" s="68" t="s">
        <v>393</v>
      </c>
      <c r="I6" s="58"/>
    </row>
    <row r="7" spans="1:9" ht="15.75">
      <c r="A7" s="69" t="s">
        <v>77</v>
      </c>
      <c r="B7" s="66"/>
      <c r="C7" s="104"/>
      <c r="D7" s="105"/>
      <c r="E7" s="104">
        <v>62.046</v>
      </c>
      <c r="I7" s="58"/>
    </row>
    <row r="8" spans="1:9" ht="15.75">
      <c r="A8" s="69" t="s">
        <v>78</v>
      </c>
      <c r="B8" s="66"/>
      <c r="C8" s="104"/>
      <c r="D8" s="105"/>
      <c r="E8" s="104" t="s">
        <v>135</v>
      </c>
      <c r="I8" s="58"/>
    </row>
    <row r="9" spans="1:9" ht="15.75">
      <c r="A9" s="69"/>
      <c r="B9" s="66"/>
      <c r="C9" s="104"/>
      <c r="D9" s="105"/>
      <c r="E9" s="104"/>
      <c r="I9" s="58"/>
    </row>
    <row r="10" spans="1:9" ht="6" customHeight="1" thickBot="1">
      <c r="A10" s="337"/>
      <c r="B10" s="337"/>
      <c r="C10" s="78"/>
      <c r="D10" s="79"/>
      <c r="E10" s="80"/>
      <c r="F10" s="80"/>
      <c r="G10" s="80"/>
      <c r="I10" s="58"/>
    </row>
    <row r="11" spans="1:8" ht="15.75">
      <c r="A11" s="59"/>
      <c r="B11" s="81" t="s">
        <v>605</v>
      </c>
      <c r="C11" s="82"/>
      <c r="D11" s="81" t="s">
        <v>606</v>
      </c>
      <c r="E11" s="82"/>
      <c r="F11" s="83" t="s">
        <v>607</v>
      </c>
      <c r="G11" s="84" t="s">
        <v>608</v>
      </c>
      <c r="H11" s="82"/>
    </row>
    <row r="12" spans="1:8" ht="45.75" thickBot="1">
      <c r="A12" s="85" t="s">
        <v>36</v>
      </c>
      <c r="B12" s="86" t="s">
        <v>392</v>
      </c>
      <c r="C12" s="87" t="s">
        <v>393</v>
      </c>
      <c r="D12" s="88" t="s">
        <v>609</v>
      </c>
      <c r="E12" s="89" t="s">
        <v>610</v>
      </c>
      <c r="F12" s="88" t="s">
        <v>607</v>
      </c>
      <c r="G12" s="90" t="s">
        <v>612</v>
      </c>
      <c r="H12" s="89" t="s">
        <v>613</v>
      </c>
    </row>
    <row r="13" spans="1:8" ht="12.75">
      <c r="A13" s="91" t="s">
        <v>79</v>
      </c>
      <c r="B13" s="116"/>
      <c r="C13" s="93">
        <v>62.05</v>
      </c>
      <c r="D13" s="94"/>
      <c r="E13" s="95">
        <v>11200</v>
      </c>
      <c r="F13" s="100">
        <f aca="true" t="shared" si="0" ref="F13:F76">ROUND(12*1.37*(1/C13*E13)+H13,0)</f>
        <v>3037</v>
      </c>
      <c r="G13" s="96">
        <f aca="true" t="shared" si="1" ref="G13:G76">ROUND(12*(1/C13*E13),0)</f>
        <v>2166</v>
      </c>
      <c r="H13" s="95">
        <v>70</v>
      </c>
    </row>
    <row r="14" spans="1:8" ht="12.75">
      <c r="A14" s="91">
        <v>30</v>
      </c>
      <c r="B14" s="102"/>
      <c r="C14" s="109">
        <f aca="true" t="shared" si="2" ref="C14:C77">ROUND((10.899*LN(A14)+A14/200)*1.667,2)</f>
        <v>62.05</v>
      </c>
      <c r="D14" s="94"/>
      <c r="E14" s="95">
        <v>11200</v>
      </c>
      <c r="F14" s="100">
        <f t="shared" si="0"/>
        <v>3037</v>
      </c>
      <c r="G14" s="96">
        <f t="shared" si="1"/>
        <v>2166</v>
      </c>
      <c r="H14" s="95">
        <v>70</v>
      </c>
    </row>
    <row r="15" spans="1:8" ht="12.75">
      <c r="A15" s="91">
        <v>31</v>
      </c>
      <c r="B15" s="102"/>
      <c r="C15" s="109">
        <f t="shared" si="2"/>
        <v>62.65</v>
      </c>
      <c r="D15" s="94"/>
      <c r="E15" s="95">
        <v>11200</v>
      </c>
      <c r="F15" s="100">
        <f t="shared" si="0"/>
        <v>3009</v>
      </c>
      <c r="G15" s="96">
        <f t="shared" si="1"/>
        <v>2145</v>
      </c>
      <c r="H15" s="95">
        <v>70</v>
      </c>
    </row>
    <row r="16" spans="1:8" ht="12.75">
      <c r="A16" s="91">
        <v>32</v>
      </c>
      <c r="B16" s="102"/>
      <c r="C16" s="109">
        <f t="shared" si="2"/>
        <v>63.23</v>
      </c>
      <c r="D16" s="94"/>
      <c r="E16" s="95">
        <v>11200</v>
      </c>
      <c r="F16" s="100">
        <f t="shared" si="0"/>
        <v>2982</v>
      </c>
      <c r="G16" s="96">
        <f t="shared" si="1"/>
        <v>2126</v>
      </c>
      <c r="H16" s="95">
        <v>70</v>
      </c>
    </row>
    <row r="17" spans="1:8" ht="12.75">
      <c r="A17" s="91">
        <v>33</v>
      </c>
      <c r="B17" s="102"/>
      <c r="C17" s="109">
        <f t="shared" si="2"/>
        <v>63.8</v>
      </c>
      <c r="D17" s="94"/>
      <c r="E17" s="95">
        <v>11200</v>
      </c>
      <c r="F17" s="100">
        <f t="shared" si="0"/>
        <v>2956</v>
      </c>
      <c r="G17" s="96">
        <f t="shared" si="1"/>
        <v>2107</v>
      </c>
      <c r="H17" s="95">
        <v>70</v>
      </c>
    </row>
    <row r="18" spans="1:8" ht="12.75">
      <c r="A18" s="91">
        <v>34</v>
      </c>
      <c r="B18" s="102"/>
      <c r="C18" s="109">
        <f t="shared" si="2"/>
        <v>64.35</v>
      </c>
      <c r="D18" s="94"/>
      <c r="E18" s="95">
        <v>11200</v>
      </c>
      <c r="F18" s="100">
        <f t="shared" si="0"/>
        <v>2931</v>
      </c>
      <c r="G18" s="96">
        <f t="shared" si="1"/>
        <v>2089</v>
      </c>
      <c r="H18" s="95">
        <v>70</v>
      </c>
    </row>
    <row r="19" spans="1:8" ht="12.75">
      <c r="A19" s="91">
        <v>35</v>
      </c>
      <c r="B19" s="102"/>
      <c r="C19" s="109">
        <f t="shared" si="2"/>
        <v>64.89</v>
      </c>
      <c r="D19" s="94"/>
      <c r="E19" s="95">
        <v>11200</v>
      </c>
      <c r="F19" s="100">
        <f t="shared" si="0"/>
        <v>2908</v>
      </c>
      <c r="G19" s="96">
        <f t="shared" si="1"/>
        <v>2071</v>
      </c>
      <c r="H19" s="95">
        <v>70</v>
      </c>
    </row>
    <row r="20" spans="1:8" ht="12.75">
      <c r="A20" s="91">
        <v>36</v>
      </c>
      <c r="B20" s="102"/>
      <c r="C20" s="109">
        <f t="shared" si="2"/>
        <v>65.41</v>
      </c>
      <c r="D20" s="94"/>
      <c r="E20" s="95">
        <v>11200</v>
      </c>
      <c r="F20" s="100">
        <f t="shared" si="0"/>
        <v>2885</v>
      </c>
      <c r="G20" s="96">
        <f t="shared" si="1"/>
        <v>2055</v>
      </c>
      <c r="H20" s="95">
        <v>70</v>
      </c>
    </row>
    <row r="21" spans="1:8" ht="12.75">
      <c r="A21" s="91">
        <v>37</v>
      </c>
      <c r="B21" s="102"/>
      <c r="C21" s="109">
        <f t="shared" si="2"/>
        <v>65.91</v>
      </c>
      <c r="D21" s="94"/>
      <c r="E21" s="95">
        <v>11200</v>
      </c>
      <c r="F21" s="100">
        <f t="shared" si="0"/>
        <v>2864</v>
      </c>
      <c r="G21" s="96">
        <f t="shared" si="1"/>
        <v>2039</v>
      </c>
      <c r="H21" s="95">
        <v>70</v>
      </c>
    </row>
    <row r="22" spans="1:8" ht="12.75">
      <c r="A22" s="91">
        <v>38</v>
      </c>
      <c r="B22" s="102"/>
      <c r="C22" s="109">
        <f t="shared" si="2"/>
        <v>66.41</v>
      </c>
      <c r="D22" s="94"/>
      <c r="E22" s="95">
        <v>11200</v>
      </c>
      <c r="F22" s="100">
        <f t="shared" si="0"/>
        <v>2843</v>
      </c>
      <c r="G22" s="96">
        <f t="shared" si="1"/>
        <v>2024</v>
      </c>
      <c r="H22" s="95">
        <v>70</v>
      </c>
    </row>
    <row r="23" spans="1:8" ht="12.75">
      <c r="A23" s="91">
        <v>39</v>
      </c>
      <c r="B23" s="102"/>
      <c r="C23" s="109">
        <f t="shared" si="2"/>
        <v>66.89</v>
      </c>
      <c r="D23" s="94"/>
      <c r="E23" s="95">
        <v>11200</v>
      </c>
      <c r="F23" s="100">
        <f t="shared" si="0"/>
        <v>2823</v>
      </c>
      <c r="G23" s="96">
        <f t="shared" si="1"/>
        <v>2009</v>
      </c>
      <c r="H23" s="95">
        <v>70</v>
      </c>
    </row>
    <row r="24" spans="1:8" ht="12.75">
      <c r="A24" s="91">
        <v>40</v>
      </c>
      <c r="B24" s="102"/>
      <c r="C24" s="109">
        <f t="shared" si="2"/>
        <v>67.36</v>
      </c>
      <c r="D24" s="94"/>
      <c r="E24" s="95">
        <v>11200</v>
      </c>
      <c r="F24" s="100">
        <f t="shared" si="0"/>
        <v>2803</v>
      </c>
      <c r="G24" s="96">
        <f t="shared" si="1"/>
        <v>1995</v>
      </c>
      <c r="H24" s="95">
        <v>70</v>
      </c>
    </row>
    <row r="25" spans="1:8" ht="12.75">
      <c r="A25" s="91">
        <v>41</v>
      </c>
      <c r="B25" s="102"/>
      <c r="C25" s="109">
        <f t="shared" si="2"/>
        <v>67.81</v>
      </c>
      <c r="D25" s="94"/>
      <c r="E25" s="95">
        <v>11200</v>
      </c>
      <c r="F25" s="100">
        <f t="shared" si="0"/>
        <v>2785</v>
      </c>
      <c r="G25" s="96">
        <f t="shared" si="1"/>
        <v>1982</v>
      </c>
      <c r="H25" s="95">
        <v>70</v>
      </c>
    </row>
    <row r="26" spans="1:8" ht="12.75">
      <c r="A26" s="91">
        <v>42</v>
      </c>
      <c r="B26" s="102"/>
      <c r="C26" s="109">
        <f t="shared" si="2"/>
        <v>68.26</v>
      </c>
      <c r="D26" s="94"/>
      <c r="E26" s="95">
        <v>11200</v>
      </c>
      <c r="F26" s="100">
        <f t="shared" si="0"/>
        <v>2767</v>
      </c>
      <c r="G26" s="96">
        <f t="shared" si="1"/>
        <v>1969</v>
      </c>
      <c r="H26" s="95">
        <v>70</v>
      </c>
    </row>
    <row r="27" spans="1:8" ht="12.75">
      <c r="A27" s="91">
        <v>43</v>
      </c>
      <c r="B27" s="102"/>
      <c r="C27" s="109">
        <f t="shared" si="2"/>
        <v>68.69</v>
      </c>
      <c r="D27" s="94"/>
      <c r="E27" s="95">
        <v>11200</v>
      </c>
      <c r="F27" s="100">
        <f t="shared" si="0"/>
        <v>2751</v>
      </c>
      <c r="G27" s="96">
        <f t="shared" si="1"/>
        <v>1957</v>
      </c>
      <c r="H27" s="95">
        <v>70</v>
      </c>
    </row>
    <row r="28" spans="1:8" ht="12.75">
      <c r="A28" s="91">
        <v>44</v>
      </c>
      <c r="B28" s="102"/>
      <c r="C28" s="109">
        <f t="shared" si="2"/>
        <v>69.12</v>
      </c>
      <c r="D28" s="94"/>
      <c r="E28" s="95">
        <v>11200</v>
      </c>
      <c r="F28" s="100">
        <f t="shared" si="0"/>
        <v>2734</v>
      </c>
      <c r="G28" s="96">
        <f t="shared" si="1"/>
        <v>1944</v>
      </c>
      <c r="H28" s="95">
        <v>70</v>
      </c>
    </row>
    <row r="29" spans="1:8" ht="12.75">
      <c r="A29" s="91">
        <v>45</v>
      </c>
      <c r="B29" s="102"/>
      <c r="C29" s="109">
        <f t="shared" si="2"/>
        <v>69.54</v>
      </c>
      <c r="D29" s="94"/>
      <c r="E29" s="95">
        <v>11200</v>
      </c>
      <c r="F29" s="100">
        <f t="shared" si="0"/>
        <v>2718</v>
      </c>
      <c r="G29" s="96">
        <f t="shared" si="1"/>
        <v>1933</v>
      </c>
      <c r="H29" s="95">
        <v>70</v>
      </c>
    </row>
    <row r="30" spans="1:8" ht="12.75">
      <c r="A30" s="91">
        <v>46</v>
      </c>
      <c r="B30" s="102"/>
      <c r="C30" s="109">
        <f t="shared" si="2"/>
        <v>69.94</v>
      </c>
      <c r="D30" s="94"/>
      <c r="E30" s="95">
        <v>11200</v>
      </c>
      <c r="F30" s="100">
        <f t="shared" si="0"/>
        <v>2703</v>
      </c>
      <c r="G30" s="96">
        <f t="shared" si="1"/>
        <v>1922</v>
      </c>
      <c r="H30" s="95">
        <v>70</v>
      </c>
    </row>
    <row r="31" spans="1:8" ht="12.75">
      <c r="A31" s="91">
        <v>47</v>
      </c>
      <c r="B31" s="102"/>
      <c r="C31" s="109">
        <f t="shared" si="2"/>
        <v>70.34</v>
      </c>
      <c r="D31" s="94"/>
      <c r="E31" s="95">
        <v>11200</v>
      </c>
      <c r="F31" s="100">
        <f t="shared" si="0"/>
        <v>2688</v>
      </c>
      <c r="G31" s="96">
        <f t="shared" si="1"/>
        <v>1911</v>
      </c>
      <c r="H31" s="95">
        <v>70</v>
      </c>
    </row>
    <row r="32" spans="1:8" ht="12.75">
      <c r="A32" s="91">
        <v>48</v>
      </c>
      <c r="B32" s="102"/>
      <c r="C32" s="109">
        <f t="shared" si="2"/>
        <v>70.73</v>
      </c>
      <c r="D32" s="94"/>
      <c r="E32" s="95">
        <v>11200</v>
      </c>
      <c r="F32" s="100">
        <f t="shared" si="0"/>
        <v>2673</v>
      </c>
      <c r="G32" s="96">
        <f t="shared" si="1"/>
        <v>1900</v>
      </c>
      <c r="H32" s="95">
        <v>70</v>
      </c>
    </row>
    <row r="33" spans="1:8" ht="12.75">
      <c r="A33" s="91">
        <v>49</v>
      </c>
      <c r="B33" s="102"/>
      <c r="C33" s="109">
        <f t="shared" si="2"/>
        <v>71.12</v>
      </c>
      <c r="D33" s="94"/>
      <c r="E33" s="95">
        <v>11200</v>
      </c>
      <c r="F33" s="100">
        <f t="shared" si="0"/>
        <v>2659</v>
      </c>
      <c r="G33" s="96">
        <f t="shared" si="1"/>
        <v>1890</v>
      </c>
      <c r="H33" s="95">
        <v>70</v>
      </c>
    </row>
    <row r="34" spans="1:8" ht="12.75">
      <c r="A34" s="91">
        <v>50</v>
      </c>
      <c r="B34" s="102"/>
      <c r="C34" s="109">
        <f t="shared" si="2"/>
        <v>71.49</v>
      </c>
      <c r="D34" s="94"/>
      <c r="E34" s="95">
        <v>11200</v>
      </c>
      <c r="F34" s="100">
        <f t="shared" si="0"/>
        <v>2646</v>
      </c>
      <c r="G34" s="96">
        <f t="shared" si="1"/>
        <v>1880</v>
      </c>
      <c r="H34" s="95">
        <v>70</v>
      </c>
    </row>
    <row r="35" spans="1:8" ht="12.75">
      <c r="A35" s="91">
        <v>51</v>
      </c>
      <c r="B35" s="102"/>
      <c r="C35" s="109">
        <f t="shared" si="2"/>
        <v>71.86</v>
      </c>
      <c r="D35" s="94"/>
      <c r="E35" s="95">
        <v>11200</v>
      </c>
      <c r="F35" s="100">
        <f t="shared" si="0"/>
        <v>2632</v>
      </c>
      <c r="G35" s="96">
        <f t="shared" si="1"/>
        <v>1870</v>
      </c>
      <c r="H35" s="95">
        <v>70</v>
      </c>
    </row>
    <row r="36" spans="1:8" ht="12.75">
      <c r="A36" s="91">
        <v>52</v>
      </c>
      <c r="B36" s="102"/>
      <c r="C36" s="109">
        <f t="shared" si="2"/>
        <v>72.22</v>
      </c>
      <c r="D36" s="94"/>
      <c r="E36" s="95">
        <v>11200</v>
      </c>
      <c r="F36" s="100">
        <f t="shared" si="0"/>
        <v>2620</v>
      </c>
      <c r="G36" s="96">
        <f t="shared" si="1"/>
        <v>1861</v>
      </c>
      <c r="H36" s="95">
        <v>70</v>
      </c>
    </row>
    <row r="37" spans="1:8" ht="12.75">
      <c r="A37" s="91">
        <v>53</v>
      </c>
      <c r="B37" s="102"/>
      <c r="C37" s="109">
        <f t="shared" si="2"/>
        <v>72.58</v>
      </c>
      <c r="D37" s="94"/>
      <c r="E37" s="95">
        <v>11200</v>
      </c>
      <c r="F37" s="100">
        <f t="shared" si="0"/>
        <v>2607</v>
      </c>
      <c r="G37" s="96">
        <f t="shared" si="1"/>
        <v>1852</v>
      </c>
      <c r="H37" s="95">
        <v>70</v>
      </c>
    </row>
    <row r="38" spans="1:8" ht="12.75">
      <c r="A38" s="91">
        <v>54</v>
      </c>
      <c r="B38" s="102"/>
      <c r="C38" s="109">
        <f t="shared" si="2"/>
        <v>72.92</v>
      </c>
      <c r="D38" s="94"/>
      <c r="E38" s="95">
        <v>11200</v>
      </c>
      <c r="F38" s="100">
        <f t="shared" si="0"/>
        <v>2595</v>
      </c>
      <c r="G38" s="96">
        <f t="shared" si="1"/>
        <v>1843</v>
      </c>
      <c r="H38" s="95">
        <v>70</v>
      </c>
    </row>
    <row r="39" spans="1:8" ht="12.75">
      <c r="A39" s="91">
        <v>55</v>
      </c>
      <c r="B39" s="102"/>
      <c r="C39" s="109">
        <f t="shared" si="2"/>
        <v>73.27</v>
      </c>
      <c r="D39" s="94"/>
      <c r="E39" s="95">
        <v>11200</v>
      </c>
      <c r="F39" s="100">
        <f t="shared" si="0"/>
        <v>2583</v>
      </c>
      <c r="G39" s="96">
        <f t="shared" si="1"/>
        <v>1834</v>
      </c>
      <c r="H39" s="95">
        <v>70</v>
      </c>
    </row>
    <row r="40" spans="1:8" ht="12.75">
      <c r="A40" s="91">
        <v>56</v>
      </c>
      <c r="B40" s="102"/>
      <c r="C40" s="109">
        <f t="shared" si="2"/>
        <v>73.6</v>
      </c>
      <c r="D40" s="94"/>
      <c r="E40" s="95">
        <v>11200</v>
      </c>
      <c r="F40" s="100">
        <f t="shared" si="0"/>
        <v>2572</v>
      </c>
      <c r="G40" s="96">
        <f t="shared" si="1"/>
        <v>1826</v>
      </c>
      <c r="H40" s="95">
        <v>70</v>
      </c>
    </row>
    <row r="41" spans="1:8" ht="12.75">
      <c r="A41" s="91">
        <v>57</v>
      </c>
      <c r="B41" s="102"/>
      <c r="C41" s="109">
        <f t="shared" si="2"/>
        <v>73.93</v>
      </c>
      <c r="D41" s="94"/>
      <c r="E41" s="95">
        <v>11200</v>
      </c>
      <c r="F41" s="100">
        <f t="shared" si="0"/>
        <v>2561</v>
      </c>
      <c r="G41" s="96">
        <f t="shared" si="1"/>
        <v>1818</v>
      </c>
      <c r="H41" s="95">
        <v>70</v>
      </c>
    </row>
    <row r="42" spans="1:8" ht="12.75">
      <c r="A42" s="91">
        <v>58</v>
      </c>
      <c r="B42" s="102"/>
      <c r="C42" s="109">
        <f t="shared" si="2"/>
        <v>74.26</v>
      </c>
      <c r="D42" s="94"/>
      <c r="E42" s="95">
        <v>11200</v>
      </c>
      <c r="F42" s="100">
        <f t="shared" si="0"/>
        <v>2550</v>
      </c>
      <c r="G42" s="96">
        <f t="shared" si="1"/>
        <v>1810</v>
      </c>
      <c r="H42" s="95">
        <v>70</v>
      </c>
    </row>
    <row r="43" spans="1:8" ht="12.75">
      <c r="A43" s="91">
        <v>59</v>
      </c>
      <c r="B43" s="102"/>
      <c r="C43" s="109">
        <f t="shared" si="2"/>
        <v>74.58</v>
      </c>
      <c r="D43" s="94"/>
      <c r="E43" s="95">
        <v>11200</v>
      </c>
      <c r="F43" s="100">
        <f t="shared" si="0"/>
        <v>2539</v>
      </c>
      <c r="G43" s="96">
        <f t="shared" si="1"/>
        <v>1802</v>
      </c>
      <c r="H43" s="95">
        <v>70</v>
      </c>
    </row>
    <row r="44" spans="1:8" ht="12.75">
      <c r="A44" s="91">
        <v>60</v>
      </c>
      <c r="B44" s="102"/>
      <c r="C44" s="109">
        <f t="shared" si="2"/>
        <v>74.89</v>
      </c>
      <c r="D44" s="94"/>
      <c r="E44" s="95">
        <v>11200</v>
      </c>
      <c r="F44" s="100">
        <f t="shared" si="0"/>
        <v>2529</v>
      </c>
      <c r="G44" s="96">
        <f t="shared" si="1"/>
        <v>1795</v>
      </c>
      <c r="H44" s="95">
        <v>70</v>
      </c>
    </row>
    <row r="45" spans="1:8" ht="12.75">
      <c r="A45" s="91">
        <v>61</v>
      </c>
      <c r="B45" s="102"/>
      <c r="C45" s="109">
        <f t="shared" si="2"/>
        <v>75.2</v>
      </c>
      <c r="D45" s="94"/>
      <c r="E45" s="95">
        <v>11200</v>
      </c>
      <c r="F45" s="100">
        <f t="shared" si="0"/>
        <v>2519</v>
      </c>
      <c r="G45" s="96">
        <f t="shared" si="1"/>
        <v>1787</v>
      </c>
      <c r="H45" s="95">
        <v>70</v>
      </c>
    </row>
    <row r="46" spans="1:8" ht="12.75">
      <c r="A46" s="91">
        <v>62</v>
      </c>
      <c r="B46" s="102"/>
      <c r="C46" s="109">
        <f t="shared" si="2"/>
        <v>75.5</v>
      </c>
      <c r="D46" s="94"/>
      <c r="E46" s="95">
        <v>11200</v>
      </c>
      <c r="F46" s="100">
        <f t="shared" si="0"/>
        <v>2509</v>
      </c>
      <c r="G46" s="96">
        <f t="shared" si="1"/>
        <v>1780</v>
      </c>
      <c r="H46" s="95">
        <v>70</v>
      </c>
    </row>
    <row r="47" spans="1:8" ht="12.75">
      <c r="A47" s="91">
        <v>63</v>
      </c>
      <c r="B47" s="102"/>
      <c r="C47" s="109">
        <f t="shared" si="2"/>
        <v>75.8</v>
      </c>
      <c r="D47" s="94"/>
      <c r="E47" s="95">
        <v>11200</v>
      </c>
      <c r="F47" s="100">
        <f t="shared" si="0"/>
        <v>2499</v>
      </c>
      <c r="G47" s="96">
        <f t="shared" si="1"/>
        <v>1773</v>
      </c>
      <c r="H47" s="95">
        <v>70</v>
      </c>
    </row>
    <row r="48" spans="1:8" ht="12.75">
      <c r="A48" s="91">
        <v>64</v>
      </c>
      <c r="B48" s="102"/>
      <c r="C48" s="109">
        <f t="shared" si="2"/>
        <v>76.09</v>
      </c>
      <c r="D48" s="94"/>
      <c r="E48" s="95">
        <v>11200</v>
      </c>
      <c r="F48" s="100">
        <f t="shared" si="0"/>
        <v>2490</v>
      </c>
      <c r="G48" s="96">
        <f t="shared" si="1"/>
        <v>1766</v>
      </c>
      <c r="H48" s="95">
        <v>70</v>
      </c>
    </row>
    <row r="49" spans="1:8" ht="12.75">
      <c r="A49" s="91">
        <v>65</v>
      </c>
      <c r="B49" s="102"/>
      <c r="C49" s="109">
        <f t="shared" si="2"/>
        <v>76.38</v>
      </c>
      <c r="D49" s="94"/>
      <c r="E49" s="95">
        <v>11200</v>
      </c>
      <c r="F49" s="100">
        <f t="shared" si="0"/>
        <v>2481</v>
      </c>
      <c r="G49" s="96">
        <f t="shared" si="1"/>
        <v>1760</v>
      </c>
      <c r="H49" s="95">
        <v>70</v>
      </c>
    </row>
    <row r="50" spans="1:8" ht="12.75">
      <c r="A50" s="91">
        <v>66</v>
      </c>
      <c r="B50" s="102"/>
      <c r="C50" s="109">
        <f t="shared" si="2"/>
        <v>76.67</v>
      </c>
      <c r="D50" s="94"/>
      <c r="E50" s="95">
        <v>11200</v>
      </c>
      <c r="F50" s="100">
        <f t="shared" si="0"/>
        <v>2472</v>
      </c>
      <c r="G50" s="96">
        <f t="shared" si="1"/>
        <v>1753</v>
      </c>
      <c r="H50" s="95">
        <v>70</v>
      </c>
    </row>
    <row r="51" spans="1:8" ht="12.75">
      <c r="A51" s="91">
        <v>67</v>
      </c>
      <c r="B51" s="102"/>
      <c r="C51" s="109">
        <f t="shared" si="2"/>
        <v>76.95</v>
      </c>
      <c r="D51" s="94"/>
      <c r="E51" s="95">
        <v>11200</v>
      </c>
      <c r="F51" s="100">
        <f t="shared" si="0"/>
        <v>2463</v>
      </c>
      <c r="G51" s="96">
        <f t="shared" si="1"/>
        <v>1747</v>
      </c>
      <c r="H51" s="95">
        <v>70</v>
      </c>
    </row>
    <row r="52" spans="1:8" ht="12.75">
      <c r="A52" s="91">
        <v>68</v>
      </c>
      <c r="B52" s="102"/>
      <c r="C52" s="109">
        <f t="shared" si="2"/>
        <v>77.23</v>
      </c>
      <c r="D52" s="94"/>
      <c r="E52" s="95">
        <v>11200</v>
      </c>
      <c r="F52" s="100">
        <f t="shared" si="0"/>
        <v>2454</v>
      </c>
      <c r="G52" s="96">
        <f t="shared" si="1"/>
        <v>1740</v>
      </c>
      <c r="H52" s="95">
        <v>70</v>
      </c>
    </row>
    <row r="53" spans="1:8" ht="12.75">
      <c r="A53" s="91">
        <v>69</v>
      </c>
      <c r="B53" s="102"/>
      <c r="C53" s="109">
        <f t="shared" si="2"/>
        <v>77.5</v>
      </c>
      <c r="D53" s="94"/>
      <c r="E53" s="95">
        <v>11200</v>
      </c>
      <c r="F53" s="100">
        <f t="shared" si="0"/>
        <v>2446</v>
      </c>
      <c r="G53" s="96">
        <f t="shared" si="1"/>
        <v>1734</v>
      </c>
      <c r="H53" s="95">
        <v>70</v>
      </c>
    </row>
    <row r="54" spans="1:8" ht="12.75">
      <c r="A54" s="91">
        <v>70</v>
      </c>
      <c r="B54" s="102"/>
      <c r="C54" s="109">
        <f t="shared" si="2"/>
        <v>77.77</v>
      </c>
      <c r="D54" s="94"/>
      <c r="E54" s="95">
        <v>11200</v>
      </c>
      <c r="F54" s="100">
        <f t="shared" si="0"/>
        <v>2438</v>
      </c>
      <c r="G54" s="96">
        <f t="shared" si="1"/>
        <v>1728</v>
      </c>
      <c r="H54" s="95">
        <v>70</v>
      </c>
    </row>
    <row r="55" spans="1:8" ht="12.75">
      <c r="A55" s="91">
        <v>71</v>
      </c>
      <c r="B55" s="102"/>
      <c r="C55" s="109">
        <f t="shared" si="2"/>
        <v>78.04</v>
      </c>
      <c r="D55" s="94"/>
      <c r="E55" s="95">
        <v>11200</v>
      </c>
      <c r="F55" s="100">
        <f t="shared" si="0"/>
        <v>2429</v>
      </c>
      <c r="G55" s="96">
        <f t="shared" si="1"/>
        <v>1722</v>
      </c>
      <c r="H55" s="95">
        <v>70</v>
      </c>
    </row>
    <row r="56" spans="1:8" ht="12.75">
      <c r="A56" s="91">
        <v>72</v>
      </c>
      <c r="B56" s="102"/>
      <c r="C56" s="109">
        <f t="shared" si="2"/>
        <v>78.3</v>
      </c>
      <c r="D56" s="94"/>
      <c r="E56" s="95">
        <v>11200</v>
      </c>
      <c r="F56" s="100">
        <f t="shared" si="0"/>
        <v>2422</v>
      </c>
      <c r="G56" s="96">
        <f t="shared" si="1"/>
        <v>1716</v>
      </c>
      <c r="H56" s="95">
        <v>70</v>
      </c>
    </row>
    <row r="57" spans="1:8" ht="12.75">
      <c r="A57" s="91">
        <v>73</v>
      </c>
      <c r="B57" s="102"/>
      <c r="C57" s="109">
        <f t="shared" si="2"/>
        <v>78.56</v>
      </c>
      <c r="D57" s="94"/>
      <c r="E57" s="95">
        <v>11200</v>
      </c>
      <c r="F57" s="100">
        <f t="shared" si="0"/>
        <v>2414</v>
      </c>
      <c r="G57" s="96">
        <f t="shared" si="1"/>
        <v>1711</v>
      </c>
      <c r="H57" s="95">
        <v>70</v>
      </c>
    </row>
    <row r="58" spans="1:8" ht="12.75">
      <c r="A58" s="91">
        <v>74</v>
      </c>
      <c r="B58" s="102"/>
      <c r="C58" s="109">
        <f t="shared" si="2"/>
        <v>78.82</v>
      </c>
      <c r="D58" s="94"/>
      <c r="E58" s="95">
        <v>11200</v>
      </c>
      <c r="F58" s="100">
        <f t="shared" si="0"/>
        <v>2406</v>
      </c>
      <c r="G58" s="96">
        <f t="shared" si="1"/>
        <v>1705</v>
      </c>
      <c r="H58" s="95">
        <v>70</v>
      </c>
    </row>
    <row r="59" spans="1:8" ht="12.75">
      <c r="A59" s="91">
        <v>75</v>
      </c>
      <c r="B59" s="102"/>
      <c r="C59" s="109">
        <f t="shared" si="2"/>
        <v>79.07</v>
      </c>
      <c r="D59" s="94"/>
      <c r="E59" s="95">
        <v>11200</v>
      </c>
      <c r="F59" s="100">
        <f t="shared" si="0"/>
        <v>2399</v>
      </c>
      <c r="G59" s="96">
        <f t="shared" si="1"/>
        <v>1700</v>
      </c>
      <c r="H59" s="95">
        <v>70</v>
      </c>
    </row>
    <row r="60" spans="1:8" ht="12.75">
      <c r="A60" s="91">
        <v>76</v>
      </c>
      <c r="B60" s="102"/>
      <c r="C60" s="109">
        <f t="shared" si="2"/>
        <v>79.32</v>
      </c>
      <c r="D60" s="94"/>
      <c r="E60" s="95">
        <v>11200</v>
      </c>
      <c r="F60" s="100">
        <f t="shared" si="0"/>
        <v>2391</v>
      </c>
      <c r="G60" s="96">
        <f t="shared" si="1"/>
        <v>1694</v>
      </c>
      <c r="H60" s="95">
        <v>70</v>
      </c>
    </row>
    <row r="61" spans="1:8" ht="12.75">
      <c r="A61" s="91">
        <v>77</v>
      </c>
      <c r="B61" s="102"/>
      <c r="C61" s="109">
        <f t="shared" si="2"/>
        <v>79.56</v>
      </c>
      <c r="D61" s="94"/>
      <c r="E61" s="95">
        <v>11200</v>
      </c>
      <c r="F61" s="100">
        <f t="shared" si="0"/>
        <v>2384</v>
      </c>
      <c r="G61" s="96">
        <f t="shared" si="1"/>
        <v>1689</v>
      </c>
      <c r="H61" s="95">
        <v>70</v>
      </c>
    </row>
    <row r="62" spans="1:8" ht="12.75">
      <c r="A62" s="91">
        <v>78</v>
      </c>
      <c r="B62" s="102"/>
      <c r="C62" s="109">
        <f t="shared" si="2"/>
        <v>79.81</v>
      </c>
      <c r="D62" s="94"/>
      <c r="E62" s="95">
        <v>11200</v>
      </c>
      <c r="F62" s="100">
        <f t="shared" si="0"/>
        <v>2377</v>
      </c>
      <c r="G62" s="96">
        <f t="shared" si="1"/>
        <v>1684</v>
      </c>
      <c r="H62" s="95">
        <v>70</v>
      </c>
    </row>
    <row r="63" spans="1:8" ht="12.75">
      <c r="A63" s="91">
        <v>79</v>
      </c>
      <c r="B63" s="102"/>
      <c r="C63" s="109">
        <f t="shared" si="2"/>
        <v>80.05</v>
      </c>
      <c r="D63" s="94"/>
      <c r="E63" s="95">
        <v>11200</v>
      </c>
      <c r="F63" s="100">
        <f t="shared" si="0"/>
        <v>2370</v>
      </c>
      <c r="G63" s="96">
        <f t="shared" si="1"/>
        <v>1679</v>
      </c>
      <c r="H63" s="95">
        <v>70</v>
      </c>
    </row>
    <row r="64" spans="1:8" ht="12.75">
      <c r="A64" s="91">
        <v>80</v>
      </c>
      <c r="B64" s="102"/>
      <c r="C64" s="109">
        <f t="shared" si="2"/>
        <v>80.28</v>
      </c>
      <c r="D64" s="94"/>
      <c r="E64" s="95">
        <v>11200</v>
      </c>
      <c r="F64" s="100">
        <f t="shared" si="0"/>
        <v>2364</v>
      </c>
      <c r="G64" s="96">
        <f t="shared" si="1"/>
        <v>1674</v>
      </c>
      <c r="H64" s="95">
        <v>70</v>
      </c>
    </row>
    <row r="65" spans="1:8" ht="12.75">
      <c r="A65" s="91">
        <v>81</v>
      </c>
      <c r="B65" s="102"/>
      <c r="C65" s="109">
        <f t="shared" si="2"/>
        <v>80.52</v>
      </c>
      <c r="D65" s="94"/>
      <c r="E65" s="95">
        <v>11200</v>
      </c>
      <c r="F65" s="100">
        <f t="shared" si="0"/>
        <v>2357</v>
      </c>
      <c r="G65" s="96">
        <f t="shared" si="1"/>
        <v>1669</v>
      </c>
      <c r="H65" s="95">
        <v>70</v>
      </c>
    </row>
    <row r="66" spans="1:8" ht="12.75">
      <c r="A66" s="91">
        <v>82</v>
      </c>
      <c r="B66" s="102"/>
      <c r="C66" s="109">
        <f t="shared" si="2"/>
        <v>80.75</v>
      </c>
      <c r="D66" s="94"/>
      <c r="E66" s="95">
        <v>11200</v>
      </c>
      <c r="F66" s="100">
        <f t="shared" si="0"/>
        <v>2350</v>
      </c>
      <c r="G66" s="96">
        <f t="shared" si="1"/>
        <v>1664</v>
      </c>
      <c r="H66" s="95">
        <v>70</v>
      </c>
    </row>
    <row r="67" spans="1:8" ht="12.75">
      <c r="A67" s="91">
        <v>83</v>
      </c>
      <c r="B67" s="102"/>
      <c r="C67" s="109">
        <f t="shared" si="2"/>
        <v>80.98</v>
      </c>
      <c r="D67" s="94"/>
      <c r="E67" s="95">
        <v>11200</v>
      </c>
      <c r="F67" s="100">
        <f t="shared" si="0"/>
        <v>2344</v>
      </c>
      <c r="G67" s="96">
        <f t="shared" si="1"/>
        <v>1660</v>
      </c>
      <c r="H67" s="95">
        <v>70</v>
      </c>
    </row>
    <row r="68" spans="1:8" ht="12.75">
      <c r="A68" s="91">
        <v>84</v>
      </c>
      <c r="B68" s="102"/>
      <c r="C68" s="109">
        <f t="shared" si="2"/>
        <v>81.2</v>
      </c>
      <c r="D68" s="94"/>
      <c r="E68" s="95">
        <v>11200</v>
      </c>
      <c r="F68" s="100">
        <f t="shared" si="0"/>
        <v>2338</v>
      </c>
      <c r="G68" s="96">
        <f t="shared" si="1"/>
        <v>1655</v>
      </c>
      <c r="H68" s="95">
        <v>70</v>
      </c>
    </row>
    <row r="69" spans="1:8" ht="12.75">
      <c r="A69" s="91">
        <v>85</v>
      </c>
      <c r="B69" s="102"/>
      <c r="C69" s="109">
        <f t="shared" si="2"/>
        <v>81.43</v>
      </c>
      <c r="D69" s="94"/>
      <c r="E69" s="95">
        <v>11200</v>
      </c>
      <c r="F69" s="100">
        <f t="shared" si="0"/>
        <v>2331</v>
      </c>
      <c r="G69" s="96">
        <f t="shared" si="1"/>
        <v>1650</v>
      </c>
      <c r="H69" s="95">
        <v>70</v>
      </c>
    </row>
    <row r="70" spans="1:8" ht="12.75">
      <c r="A70" s="91">
        <v>86</v>
      </c>
      <c r="B70" s="102"/>
      <c r="C70" s="109">
        <f t="shared" si="2"/>
        <v>81.65</v>
      </c>
      <c r="D70" s="94"/>
      <c r="E70" s="95">
        <v>11200</v>
      </c>
      <c r="F70" s="100">
        <f t="shared" si="0"/>
        <v>2325</v>
      </c>
      <c r="G70" s="96">
        <f t="shared" si="1"/>
        <v>1646</v>
      </c>
      <c r="H70" s="95">
        <v>70</v>
      </c>
    </row>
    <row r="71" spans="1:8" ht="12.75">
      <c r="A71" s="91">
        <v>87</v>
      </c>
      <c r="B71" s="102"/>
      <c r="C71" s="109">
        <f t="shared" si="2"/>
        <v>81.86</v>
      </c>
      <c r="D71" s="94"/>
      <c r="E71" s="95">
        <v>11200</v>
      </c>
      <c r="F71" s="100">
        <f t="shared" si="0"/>
        <v>2319</v>
      </c>
      <c r="G71" s="96">
        <f t="shared" si="1"/>
        <v>1642</v>
      </c>
      <c r="H71" s="95">
        <v>70</v>
      </c>
    </row>
    <row r="72" spans="1:8" ht="12.75">
      <c r="A72" s="91">
        <v>88</v>
      </c>
      <c r="B72" s="102"/>
      <c r="C72" s="109">
        <f t="shared" si="2"/>
        <v>82.08</v>
      </c>
      <c r="D72" s="94"/>
      <c r="E72" s="95">
        <v>11200</v>
      </c>
      <c r="F72" s="100">
        <f t="shared" si="0"/>
        <v>2313</v>
      </c>
      <c r="G72" s="96">
        <f t="shared" si="1"/>
        <v>1637</v>
      </c>
      <c r="H72" s="95">
        <v>70</v>
      </c>
    </row>
    <row r="73" spans="1:8" ht="12.75">
      <c r="A73" s="91">
        <v>89</v>
      </c>
      <c r="B73" s="102"/>
      <c r="C73" s="109">
        <f t="shared" si="2"/>
        <v>82.29</v>
      </c>
      <c r="D73" s="94"/>
      <c r="E73" s="95">
        <v>11200</v>
      </c>
      <c r="F73" s="100">
        <f t="shared" si="0"/>
        <v>2308</v>
      </c>
      <c r="G73" s="96">
        <f t="shared" si="1"/>
        <v>1633</v>
      </c>
      <c r="H73" s="95">
        <v>70</v>
      </c>
    </row>
    <row r="74" spans="1:8" ht="12.75">
      <c r="A74" s="91">
        <v>90</v>
      </c>
      <c r="B74" s="102"/>
      <c r="C74" s="109">
        <f t="shared" si="2"/>
        <v>82.51</v>
      </c>
      <c r="D74" s="94"/>
      <c r="E74" s="95">
        <v>11200</v>
      </c>
      <c r="F74" s="100">
        <f t="shared" si="0"/>
        <v>2302</v>
      </c>
      <c r="G74" s="96">
        <f t="shared" si="1"/>
        <v>1629</v>
      </c>
      <c r="H74" s="95">
        <v>70</v>
      </c>
    </row>
    <row r="75" spans="1:8" ht="12.75">
      <c r="A75" s="91">
        <v>91</v>
      </c>
      <c r="B75" s="102"/>
      <c r="C75" s="109">
        <f t="shared" si="2"/>
        <v>82.71</v>
      </c>
      <c r="D75" s="94"/>
      <c r="E75" s="95">
        <v>11200</v>
      </c>
      <c r="F75" s="100">
        <f t="shared" si="0"/>
        <v>2296</v>
      </c>
      <c r="G75" s="96">
        <f t="shared" si="1"/>
        <v>1625</v>
      </c>
      <c r="H75" s="95">
        <v>70</v>
      </c>
    </row>
    <row r="76" spans="1:8" ht="12.75">
      <c r="A76" s="91">
        <v>92</v>
      </c>
      <c r="B76" s="102"/>
      <c r="C76" s="109">
        <f t="shared" si="2"/>
        <v>82.92</v>
      </c>
      <c r="D76" s="94"/>
      <c r="E76" s="95">
        <v>11200</v>
      </c>
      <c r="F76" s="100">
        <f t="shared" si="0"/>
        <v>2291</v>
      </c>
      <c r="G76" s="96">
        <f t="shared" si="1"/>
        <v>1621</v>
      </c>
      <c r="H76" s="95">
        <v>70</v>
      </c>
    </row>
    <row r="77" spans="1:8" ht="12.75">
      <c r="A77" s="91">
        <v>93</v>
      </c>
      <c r="B77" s="102"/>
      <c r="C77" s="109">
        <f t="shared" si="2"/>
        <v>83.13</v>
      </c>
      <c r="D77" s="94"/>
      <c r="E77" s="95">
        <v>11200</v>
      </c>
      <c r="F77" s="100">
        <f aca="true" t="shared" si="3" ref="F77:F140">ROUND(12*1.37*(1/C77*E77)+H77,0)</f>
        <v>2285</v>
      </c>
      <c r="G77" s="96">
        <f aca="true" t="shared" si="4" ref="G77:G140">ROUND(12*(1/C77*E77),0)</f>
        <v>1617</v>
      </c>
      <c r="H77" s="95">
        <v>70</v>
      </c>
    </row>
    <row r="78" spans="1:8" ht="12.75">
      <c r="A78" s="91">
        <v>94</v>
      </c>
      <c r="B78" s="102"/>
      <c r="C78" s="109">
        <f aca="true" t="shared" si="5" ref="C78:C141">ROUND((10.899*LN(A78)+A78/200)*1.667,2)</f>
        <v>83.33</v>
      </c>
      <c r="D78" s="94"/>
      <c r="E78" s="95">
        <v>11200</v>
      </c>
      <c r="F78" s="100">
        <f t="shared" si="3"/>
        <v>2280</v>
      </c>
      <c r="G78" s="96">
        <f t="shared" si="4"/>
        <v>1613</v>
      </c>
      <c r="H78" s="95">
        <v>70</v>
      </c>
    </row>
    <row r="79" spans="1:8" ht="12.75">
      <c r="A79" s="91">
        <v>95</v>
      </c>
      <c r="B79" s="102"/>
      <c r="C79" s="109">
        <f t="shared" si="5"/>
        <v>83.53</v>
      </c>
      <c r="D79" s="94"/>
      <c r="E79" s="95">
        <v>11200</v>
      </c>
      <c r="F79" s="100">
        <f t="shared" si="3"/>
        <v>2274</v>
      </c>
      <c r="G79" s="96">
        <f t="shared" si="4"/>
        <v>1609</v>
      </c>
      <c r="H79" s="95">
        <v>70</v>
      </c>
    </row>
    <row r="80" spans="1:8" ht="12.75">
      <c r="A80" s="91">
        <v>96</v>
      </c>
      <c r="B80" s="102"/>
      <c r="C80" s="109">
        <f t="shared" si="5"/>
        <v>83.73</v>
      </c>
      <c r="D80" s="94"/>
      <c r="E80" s="95">
        <v>11200</v>
      </c>
      <c r="F80" s="100">
        <f t="shared" si="3"/>
        <v>2269</v>
      </c>
      <c r="G80" s="96">
        <f t="shared" si="4"/>
        <v>1605</v>
      </c>
      <c r="H80" s="95">
        <v>70</v>
      </c>
    </row>
    <row r="81" spans="1:8" ht="12.75">
      <c r="A81" s="91">
        <v>97</v>
      </c>
      <c r="B81" s="102"/>
      <c r="C81" s="109">
        <f t="shared" si="5"/>
        <v>83.92</v>
      </c>
      <c r="D81" s="94"/>
      <c r="E81" s="95">
        <v>11200</v>
      </c>
      <c r="F81" s="100">
        <f t="shared" si="3"/>
        <v>2264</v>
      </c>
      <c r="G81" s="96">
        <f t="shared" si="4"/>
        <v>1602</v>
      </c>
      <c r="H81" s="95">
        <v>70</v>
      </c>
    </row>
    <row r="82" spans="1:8" ht="12.75">
      <c r="A82" s="91">
        <v>98</v>
      </c>
      <c r="B82" s="102"/>
      <c r="C82" s="109">
        <f t="shared" si="5"/>
        <v>84.12</v>
      </c>
      <c r="D82" s="94"/>
      <c r="E82" s="95">
        <v>11200</v>
      </c>
      <c r="F82" s="100">
        <f t="shared" si="3"/>
        <v>2259</v>
      </c>
      <c r="G82" s="96">
        <f t="shared" si="4"/>
        <v>1598</v>
      </c>
      <c r="H82" s="95">
        <v>70</v>
      </c>
    </row>
    <row r="83" spans="1:8" ht="12.75">
      <c r="A83" s="91">
        <v>99</v>
      </c>
      <c r="B83" s="102"/>
      <c r="C83" s="109">
        <f t="shared" si="5"/>
        <v>84.31</v>
      </c>
      <c r="D83" s="94"/>
      <c r="E83" s="95">
        <v>11200</v>
      </c>
      <c r="F83" s="100">
        <f t="shared" si="3"/>
        <v>2254</v>
      </c>
      <c r="G83" s="96">
        <f t="shared" si="4"/>
        <v>1594</v>
      </c>
      <c r="H83" s="95">
        <v>70</v>
      </c>
    </row>
    <row r="84" spans="1:8" ht="12.75">
      <c r="A84" s="91">
        <v>100</v>
      </c>
      <c r="B84" s="102"/>
      <c r="C84" s="109">
        <f t="shared" si="5"/>
        <v>84.5</v>
      </c>
      <c r="D84" s="94"/>
      <c r="E84" s="95">
        <v>11200</v>
      </c>
      <c r="F84" s="100">
        <f t="shared" si="3"/>
        <v>2249</v>
      </c>
      <c r="G84" s="96">
        <f t="shared" si="4"/>
        <v>1591</v>
      </c>
      <c r="H84" s="95">
        <v>70</v>
      </c>
    </row>
    <row r="85" spans="1:8" ht="12.75">
      <c r="A85" s="91">
        <v>101</v>
      </c>
      <c r="B85" s="102"/>
      <c r="C85" s="109">
        <f t="shared" si="5"/>
        <v>84.69</v>
      </c>
      <c r="D85" s="94"/>
      <c r="E85" s="95">
        <v>11200</v>
      </c>
      <c r="F85" s="100">
        <f t="shared" si="3"/>
        <v>2244</v>
      </c>
      <c r="G85" s="96">
        <f t="shared" si="4"/>
        <v>1587</v>
      </c>
      <c r="H85" s="95">
        <v>70</v>
      </c>
    </row>
    <row r="86" spans="1:8" ht="12.75">
      <c r="A86" s="91">
        <v>102</v>
      </c>
      <c r="B86" s="102"/>
      <c r="C86" s="109">
        <f t="shared" si="5"/>
        <v>84.88</v>
      </c>
      <c r="D86" s="94"/>
      <c r="E86" s="95">
        <v>11200</v>
      </c>
      <c r="F86" s="100">
        <f t="shared" si="3"/>
        <v>2239</v>
      </c>
      <c r="G86" s="96">
        <f t="shared" si="4"/>
        <v>1583</v>
      </c>
      <c r="H86" s="95">
        <v>70</v>
      </c>
    </row>
    <row r="87" spans="1:8" ht="12.75">
      <c r="A87" s="91">
        <v>103</v>
      </c>
      <c r="B87" s="102"/>
      <c r="C87" s="109">
        <f t="shared" si="5"/>
        <v>85.07</v>
      </c>
      <c r="D87" s="94"/>
      <c r="E87" s="95">
        <v>11200</v>
      </c>
      <c r="F87" s="100">
        <f t="shared" si="3"/>
        <v>2234</v>
      </c>
      <c r="G87" s="96">
        <f t="shared" si="4"/>
        <v>1580</v>
      </c>
      <c r="H87" s="95">
        <v>70</v>
      </c>
    </row>
    <row r="88" spans="1:8" ht="12.75">
      <c r="A88" s="91">
        <v>104</v>
      </c>
      <c r="B88" s="102"/>
      <c r="C88" s="109">
        <f t="shared" si="5"/>
        <v>85.25</v>
      </c>
      <c r="D88" s="94"/>
      <c r="E88" s="95">
        <v>11200</v>
      </c>
      <c r="F88" s="100">
        <f t="shared" si="3"/>
        <v>2230</v>
      </c>
      <c r="G88" s="96">
        <f t="shared" si="4"/>
        <v>1577</v>
      </c>
      <c r="H88" s="95">
        <v>70</v>
      </c>
    </row>
    <row r="89" spans="1:8" ht="12.75">
      <c r="A89" s="91">
        <v>105</v>
      </c>
      <c r="B89" s="102"/>
      <c r="C89" s="109">
        <f t="shared" si="5"/>
        <v>85.43</v>
      </c>
      <c r="D89" s="94"/>
      <c r="E89" s="95">
        <v>11200</v>
      </c>
      <c r="F89" s="100">
        <f t="shared" si="3"/>
        <v>2225</v>
      </c>
      <c r="G89" s="96">
        <f t="shared" si="4"/>
        <v>1573</v>
      </c>
      <c r="H89" s="95">
        <v>70</v>
      </c>
    </row>
    <row r="90" spans="1:8" ht="12.75">
      <c r="A90" s="91">
        <v>106</v>
      </c>
      <c r="B90" s="102"/>
      <c r="C90" s="109">
        <f t="shared" si="5"/>
        <v>85.61</v>
      </c>
      <c r="D90" s="94"/>
      <c r="E90" s="95">
        <v>11200</v>
      </c>
      <c r="F90" s="100">
        <f t="shared" si="3"/>
        <v>2221</v>
      </c>
      <c r="G90" s="96">
        <f t="shared" si="4"/>
        <v>1570</v>
      </c>
      <c r="H90" s="95">
        <v>70</v>
      </c>
    </row>
    <row r="91" spans="1:8" ht="12.75">
      <c r="A91" s="91">
        <v>107</v>
      </c>
      <c r="B91" s="102"/>
      <c r="C91" s="109">
        <f t="shared" si="5"/>
        <v>85.79</v>
      </c>
      <c r="D91" s="94"/>
      <c r="E91" s="95">
        <v>11200</v>
      </c>
      <c r="F91" s="100">
        <f t="shared" si="3"/>
        <v>2216</v>
      </c>
      <c r="G91" s="96">
        <f t="shared" si="4"/>
        <v>1567</v>
      </c>
      <c r="H91" s="95">
        <v>70</v>
      </c>
    </row>
    <row r="92" spans="1:8" ht="12.75">
      <c r="A92" s="91">
        <v>108</v>
      </c>
      <c r="B92" s="102"/>
      <c r="C92" s="109">
        <f t="shared" si="5"/>
        <v>85.97</v>
      </c>
      <c r="D92" s="94"/>
      <c r="E92" s="95">
        <v>11200</v>
      </c>
      <c r="F92" s="100">
        <f t="shared" si="3"/>
        <v>2212</v>
      </c>
      <c r="G92" s="96">
        <f t="shared" si="4"/>
        <v>1563</v>
      </c>
      <c r="H92" s="95">
        <v>70</v>
      </c>
    </row>
    <row r="93" spans="1:8" ht="12.75">
      <c r="A93" s="91">
        <v>109</v>
      </c>
      <c r="B93" s="102"/>
      <c r="C93" s="109">
        <f t="shared" si="5"/>
        <v>86.14</v>
      </c>
      <c r="D93" s="94"/>
      <c r="E93" s="95">
        <v>11200</v>
      </c>
      <c r="F93" s="100">
        <f t="shared" si="3"/>
        <v>2208</v>
      </c>
      <c r="G93" s="96">
        <f t="shared" si="4"/>
        <v>1560</v>
      </c>
      <c r="H93" s="95">
        <v>70</v>
      </c>
    </row>
    <row r="94" spans="1:8" ht="12.75">
      <c r="A94" s="91">
        <v>110</v>
      </c>
      <c r="B94" s="102"/>
      <c r="C94" s="109">
        <f t="shared" si="5"/>
        <v>86.32</v>
      </c>
      <c r="D94" s="94"/>
      <c r="E94" s="95">
        <v>11200</v>
      </c>
      <c r="F94" s="100">
        <f t="shared" si="3"/>
        <v>2203</v>
      </c>
      <c r="G94" s="96">
        <f t="shared" si="4"/>
        <v>1557</v>
      </c>
      <c r="H94" s="95">
        <v>70</v>
      </c>
    </row>
    <row r="95" spans="1:8" ht="12.75">
      <c r="A95" s="91">
        <v>111</v>
      </c>
      <c r="B95" s="102"/>
      <c r="C95" s="109">
        <f t="shared" si="5"/>
        <v>86.49</v>
      </c>
      <c r="D95" s="94"/>
      <c r="E95" s="95">
        <v>11200</v>
      </c>
      <c r="F95" s="100">
        <f t="shared" si="3"/>
        <v>2199</v>
      </c>
      <c r="G95" s="96">
        <f t="shared" si="4"/>
        <v>1554</v>
      </c>
      <c r="H95" s="95">
        <v>70</v>
      </c>
    </row>
    <row r="96" spans="1:8" ht="12.75">
      <c r="A96" s="91">
        <v>112</v>
      </c>
      <c r="B96" s="102"/>
      <c r="C96" s="109">
        <f t="shared" si="5"/>
        <v>86.66</v>
      </c>
      <c r="D96" s="94"/>
      <c r="E96" s="95">
        <v>11200</v>
      </c>
      <c r="F96" s="100">
        <f t="shared" si="3"/>
        <v>2195</v>
      </c>
      <c r="G96" s="96">
        <f t="shared" si="4"/>
        <v>1551</v>
      </c>
      <c r="H96" s="95">
        <v>70</v>
      </c>
    </row>
    <row r="97" spans="1:8" ht="12.75">
      <c r="A97" s="91">
        <v>113</v>
      </c>
      <c r="B97" s="102"/>
      <c r="C97" s="109">
        <f t="shared" si="5"/>
        <v>86.83</v>
      </c>
      <c r="D97" s="94"/>
      <c r="E97" s="95">
        <v>11200</v>
      </c>
      <c r="F97" s="100">
        <f t="shared" si="3"/>
        <v>2191</v>
      </c>
      <c r="G97" s="96">
        <f t="shared" si="4"/>
        <v>1548</v>
      </c>
      <c r="H97" s="95">
        <v>70</v>
      </c>
    </row>
    <row r="98" spans="1:8" ht="12.75">
      <c r="A98" s="91">
        <v>114</v>
      </c>
      <c r="B98" s="102"/>
      <c r="C98" s="109">
        <f t="shared" si="5"/>
        <v>87</v>
      </c>
      <c r="D98" s="94"/>
      <c r="E98" s="95">
        <v>11200</v>
      </c>
      <c r="F98" s="100">
        <f t="shared" si="3"/>
        <v>2186</v>
      </c>
      <c r="G98" s="96">
        <f t="shared" si="4"/>
        <v>1545</v>
      </c>
      <c r="H98" s="95">
        <v>70</v>
      </c>
    </row>
    <row r="99" spans="1:8" ht="12.75">
      <c r="A99" s="91">
        <v>115</v>
      </c>
      <c r="B99" s="102"/>
      <c r="C99" s="109">
        <f t="shared" si="5"/>
        <v>87.17</v>
      </c>
      <c r="D99" s="94"/>
      <c r="E99" s="95">
        <v>11200</v>
      </c>
      <c r="F99" s="100">
        <f t="shared" si="3"/>
        <v>2182</v>
      </c>
      <c r="G99" s="96">
        <f t="shared" si="4"/>
        <v>1542</v>
      </c>
      <c r="H99" s="95">
        <v>70</v>
      </c>
    </row>
    <row r="100" spans="1:8" ht="12.75">
      <c r="A100" s="91">
        <v>116</v>
      </c>
      <c r="B100" s="102"/>
      <c r="C100" s="109">
        <f t="shared" si="5"/>
        <v>87.33</v>
      </c>
      <c r="D100" s="94"/>
      <c r="E100" s="95">
        <v>11200</v>
      </c>
      <c r="F100" s="100">
        <f t="shared" si="3"/>
        <v>2178</v>
      </c>
      <c r="G100" s="96">
        <f t="shared" si="4"/>
        <v>1539</v>
      </c>
      <c r="H100" s="95">
        <v>70</v>
      </c>
    </row>
    <row r="101" spans="1:8" ht="12.75">
      <c r="A101" s="91">
        <v>117</v>
      </c>
      <c r="B101" s="102"/>
      <c r="C101" s="109">
        <f t="shared" si="5"/>
        <v>87.5</v>
      </c>
      <c r="D101" s="94"/>
      <c r="E101" s="95">
        <v>11200</v>
      </c>
      <c r="F101" s="100">
        <f t="shared" si="3"/>
        <v>2174</v>
      </c>
      <c r="G101" s="96">
        <f t="shared" si="4"/>
        <v>1536</v>
      </c>
      <c r="H101" s="95">
        <v>70</v>
      </c>
    </row>
    <row r="102" spans="1:8" ht="12.75">
      <c r="A102" s="91">
        <v>118</v>
      </c>
      <c r="B102" s="102"/>
      <c r="C102" s="109">
        <f t="shared" si="5"/>
        <v>87.66</v>
      </c>
      <c r="D102" s="94"/>
      <c r="E102" s="95">
        <v>11200</v>
      </c>
      <c r="F102" s="100">
        <f t="shared" si="3"/>
        <v>2170</v>
      </c>
      <c r="G102" s="96">
        <f t="shared" si="4"/>
        <v>1533</v>
      </c>
      <c r="H102" s="95">
        <v>70</v>
      </c>
    </row>
    <row r="103" spans="1:8" ht="12.75">
      <c r="A103" s="91">
        <v>119</v>
      </c>
      <c r="B103" s="102"/>
      <c r="C103" s="109">
        <f t="shared" si="5"/>
        <v>87.82</v>
      </c>
      <c r="D103" s="94"/>
      <c r="E103" s="95">
        <v>11200</v>
      </c>
      <c r="F103" s="100">
        <f t="shared" si="3"/>
        <v>2167</v>
      </c>
      <c r="G103" s="96">
        <f t="shared" si="4"/>
        <v>1530</v>
      </c>
      <c r="H103" s="95">
        <v>70</v>
      </c>
    </row>
    <row r="104" spans="1:8" ht="12.75">
      <c r="A104" s="91">
        <v>120</v>
      </c>
      <c r="B104" s="102"/>
      <c r="C104" s="109">
        <f t="shared" si="5"/>
        <v>87.98</v>
      </c>
      <c r="D104" s="94"/>
      <c r="E104" s="95">
        <v>11200</v>
      </c>
      <c r="F104" s="100">
        <f t="shared" si="3"/>
        <v>2163</v>
      </c>
      <c r="G104" s="96">
        <f t="shared" si="4"/>
        <v>1528</v>
      </c>
      <c r="H104" s="95">
        <v>70</v>
      </c>
    </row>
    <row r="105" spans="1:8" ht="12.75">
      <c r="A105" s="91">
        <v>121</v>
      </c>
      <c r="B105" s="102"/>
      <c r="C105" s="109">
        <f t="shared" si="5"/>
        <v>88.14</v>
      </c>
      <c r="D105" s="94"/>
      <c r="E105" s="95">
        <v>11200</v>
      </c>
      <c r="F105" s="100">
        <f t="shared" si="3"/>
        <v>2159</v>
      </c>
      <c r="G105" s="96">
        <f t="shared" si="4"/>
        <v>1525</v>
      </c>
      <c r="H105" s="95">
        <v>70</v>
      </c>
    </row>
    <row r="106" spans="1:8" ht="12.75">
      <c r="A106" s="91">
        <v>122</v>
      </c>
      <c r="B106" s="102"/>
      <c r="C106" s="109">
        <f t="shared" si="5"/>
        <v>88.3</v>
      </c>
      <c r="D106" s="94"/>
      <c r="E106" s="95">
        <v>11200</v>
      </c>
      <c r="F106" s="100">
        <f t="shared" si="3"/>
        <v>2155</v>
      </c>
      <c r="G106" s="96">
        <f t="shared" si="4"/>
        <v>1522</v>
      </c>
      <c r="H106" s="95">
        <v>70</v>
      </c>
    </row>
    <row r="107" spans="1:8" ht="12.75">
      <c r="A107" s="91">
        <v>123</v>
      </c>
      <c r="B107" s="102"/>
      <c r="C107" s="109">
        <f t="shared" si="5"/>
        <v>88.46</v>
      </c>
      <c r="D107" s="94"/>
      <c r="E107" s="95">
        <v>11200</v>
      </c>
      <c r="F107" s="100">
        <f t="shared" si="3"/>
        <v>2151</v>
      </c>
      <c r="G107" s="96">
        <f t="shared" si="4"/>
        <v>1519</v>
      </c>
      <c r="H107" s="95">
        <v>70</v>
      </c>
    </row>
    <row r="108" spans="1:8" ht="12.75">
      <c r="A108" s="91">
        <v>124</v>
      </c>
      <c r="B108" s="102"/>
      <c r="C108" s="109">
        <f t="shared" si="5"/>
        <v>88.61</v>
      </c>
      <c r="D108" s="94"/>
      <c r="E108" s="95">
        <v>11200</v>
      </c>
      <c r="F108" s="100">
        <f t="shared" si="3"/>
        <v>2148</v>
      </c>
      <c r="G108" s="96">
        <f t="shared" si="4"/>
        <v>1517</v>
      </c>
      <c r="H108" s="95">
        <v>70</v>
      </c>
    </row>
    <row r="109" spans="1:8" ht="12.75">
      <c r="A109" s="91">
        <v>125</v>
      </c>
      <c r="B109" s="102"/>
      <c r="C109" s="109">
        <f t="shared" si="5"/>
        <v>88.77</v>
      </c>
      <c r="D109" s="94"/>
      <c r="E109" s="95">
        <v>11200</v>
      </c>
      <c r="F109" s="100">
        <f t="shared" si="3"/>
        <v>2144</v>
      </c>
      <c r="G109" s="96">
        <f t="shared" si="4"/>
        <v>1514</v>
      </c>
      <c r="H109" s="95">
        <v>70</v>
      </c>
    </row>
    <row r="110" spans="1:8" ht="12.75">
      <c r="A110" s="91">
        <v>126</v>
      </c>
      <c r="B110" s="102"/>
      <c r="C110" s="109">
        <f t="shared" si="5"/>
        <v>88.92</v>
      </c>
      <c r="D110" s="94"/>
      <c r="E110" s="95">
        <v>11200</v>
      </c>
      <c r="F110" s="100">
        <f t="shared" si="3"/>
        <v>2141</v>
      </c>
      <c r="G110" s="96">
        <f t="shared" si="4"/>
        <v>1511</v>
      </c>
      <c r="H110" s="95">
        <v>70</v>
      </c>
    </row>
    <row r="111" spans="1:8" ht="12.75">
      <c r="A111" s="91">
        <v>127</v>
      </c>
      <c r="B111" s="102"/>
      <c r="C111" s="109">
        <f t="shared" si="5"/>
        <v>89.07</v>
      </c>
      <c r="D111" s="94"/>
      <c r="E111" s="95">
        <v>11200</v>
      </c>
      <c r="F111" s="100">
        <f t="shared" si="3"/>
        <v>2137</v>
      </c>
      <c r="G111" s="96">
        <f t="shared" si="4"/>
        <v>1509</v>
      </c>
      <c r="H111" s="95">
        <v>70</v>
      </c>
    </row>
    <row r="112" spans="1:8" ht="12.75">
      <c r="A112" s="91">
        <v>128</v>
      </c>
      <c r="B112" s="102"/>
      <c r="C112" s="109">
        <f t="shared" si="5"/>
        <v>89.22</v>
      </c>
      <c r="D112" s="94"/>
      <c r="E112" s="95">
        <v>11200</v>
      </c>
      <c r="F112" s="100">
        <f t="shared" si="3"/>
        <v>2134</v>
      </c>
      <c r="G112" s="96">
        <f t="shared" si="4"/>
        <v>1506</v>
      </c>
      <c r="H112" s="95">
        <v>70</v>
      </c>
    </row>
    <row r="113" spans="1:8" ht="12.75">
      <c r="A113" s="91">
        <v>129</v>
      </c>
      <c r="B113" s="102"/>
      <c r="C113" s="109">
        <f t="shared" si="5"/>
        <v>89.37</v>
      </c>
      <c r="D113" s="94"/>
      <c r="E113" s="95">
        <v>11200</v>
      </c>
      <c r="F113" s="100">
        <f t="shared" si="3"/>
        <v>2130</v>
      </c>
      <c r="G113" s="96">
        <f t="shared" si="4"/>
        <v>1504</v>
      </c>
      <c r="H113" s="95">
        <v>70</v>
      </c>
    </row>
    <row r="114" spans="1:8" ht="12.75">
      <c r="A114" s="91">
        <v>130</v>
      </c>
      <c r="B114" s="102"/>
      <c r="C114" s="109">
        <f t="shared" si="5"/>
        <v>89.52</v>
      </c>
      <c r="D114" s="94"/>
      <c r="E114" s="95">
        <v>11200</v>
      </c>
      <c r="F114" s="100">
        <f t="shared" si="3"/>
        <v>2127</v>
      </c>
      <c r="G114" s="96">
        <f t="shared" si="4"/>
        <v>1501</v>
      </c>
      <c r="H114" s="95">
        <v>70</v>
      </c>
    </row>
    <row r="115" spans="1:8" ht="12.75">
      <c r="A115" s="91">
        <v>131</v>
      </c>
      <c r="B115" s="102"/>
      <c r="C115" s="109">
        <f t="shared" si="5"/>
        <v>89.67</v>
      </c>
      <c r="D115" s="94"/>
      <c r="E115" s="95">
        <v>11200</v>
      </c>
      <c r="F115" s="100">
        <f t="shared" si="3"/>
        <v>2123</v>
      </c>
      <c r="G115" s="96">
        <f t="shared" si="4"/>
        <v>1499</v>
      </c>
      <c r="H115" s="95">
        <v>70</v>
      </c>
    </row>
    <row r="116" spans="1:8" ht="12.75">
      <c r="A116" s="91">
        <v>132</v>
      </c>
      <c r="B116" s="102"/>
      <c r="C116" s="109">
        <f t="shared" si="5"/>
        <v>89.81</v>
      </c>
      <c r="D116" s="94"/>
      <c r="E116" s="95">
        <v>11200</v>
      </c>
      <c r="F116" s="100">
        <f t="shared" si="3"/>
        <v>2120</v>
      </c>
      <c r="G116" s="96">
        <f t="shared" si="4"/>
        <v>1496</v>
      </c>
      <c r="H116" s="95">
        <v>70</v>
      </c>
    </row>
    <row r="117" spans="1:8" ht="12.75">
      <c r="A117" s="91">
        <v>133</v>
      </c>
      <c r="B117" s="102"/>
      <c r="C117" s="109">
        <f t="shared" si="5"/>
        <v>89.96</v>
      </c>
      <c r="D117" s="94"/>
      <c r="E117" s="95">
        <v>11200</v>
      </c>
      <c r="F117" s="100">
        <f t="shared" si="3"/>
        <v>2117</v>
      </c>
      <c r="G117" s="96">
        <f t="shared" si="4"/>
        <v>1494</v>
      </c>
      <c r="H117" s="95">
        <v>70</v>
      </c>
    </row>
    <row r="118" spans="1:8" ht="12.75">
      <c r="A118" s="91">
        <v>134</v>
      </c>
      <c r="B118" s="102"/>
      <c r="C118" s="109">
        <f t="shared" si="5"/>
        <v>90.1</v>
      </c>
      <c r="D118" s="94"/>
      <c r="E118" s="95">
        <v>11200</v>
      </c>
      <c r="F118" s="100">
        <f t="shared" si="3"/>
        <v>2114</v>
      </c>
      <c r="G118" s="96">
        <f t="shared" si="4"/>
        <v>1492</v>
      </c>
      <c r="H118" s="95">
        <v>70</v>
      </c>
    </row>
    <row r="119" spans="1:8" ht="12.75">
      <c r="A119" s="91">
        <v>135</v>
      </c>
      <c r="B119" s="102"/>
      <c r="C119" s="109">
        <f t="shared" si="5"/>
        <v>90.25</v>
      </c>
      <c r="D119" s="94"/>
      <c r="E119" s="95">
        <v>11200</v>
      </c>
      <c r="F119" s="100">
        <f t="shared" si="3"/>
        <v>2110</v>
      </c>
      <c r="G119" s="96">
        <f t="shared" si="4"/>
        <v>1489</v>
      </c>
      <c r="H119" s="95">
        <v>70</v>
      </c>
    </row>
    <row r="120" spans="1:8" ht="12.75">
      <c r="A120" s="91">
        <v>136</v>
      </c>
      <c r="B120" s="102"/>
      <c r="C120" s="109">
        <f t="shared" si="5"/>
        <v>90.39</v>
      </c>
      <c r="D120" s="94"/>
      <c r="E120" s="95">
        <v>11200</v>
      </c>
      <c r="F120" s="100">
        <f t="shared" si="3"/>
        <v>2107</v>
      </c>
      <c r="G120" s="96">
        <f t="shared" si="4"/>
        <v>1487</v>
      </c>
      <c r="H120" s="95">
        <v>70</v>
      </c>
    </row>
    <row r="121" spans="1:8" ht="12.75">
      <c r="A121" s="91">
        <v>137</v>
      </c>
      <c r="B121" s="102"/>
      <c r="C121" s="109">
        <f t="shared" si="5"/>
        <v>90.53</v>
      </c>
      <c r="D121" s="94"/>
      <c r="E121" s="95">
        <v>11200</v>
      </c>
      <c r="F121" s="100">
        <f t="shared" si="3"/>
        <v>2104</v>
      </c>
      <c r="G121" s="96">
        <f t="shared" si="4"/>
        <v>1485</v>
      </c>
      <c r="H121" s="95">
        <v>70</v>
      </c>
    </row>
    <row r="122" spans="1:8" ht="12.75">
      <c r="A122" s="91">
        <v>138</v>
      </c>
      <c r="B122" s="102"/>
      <c r="C122" s="109">
        <f t="shared" si="5"/>
        <v>90.67</v>
      </c>
      <c r="D122" s="94"/>
      <c r="E122" s="95">
        <v>11200</v>
      </c>
      <c r="F122" s="100">
        <f t="shared" si="3"/>
        <v>2101</v>
      </c>
      <c r="G122" s="96">
        <f t="shared" si="4"/>
        <v>1482</v>
      </c>
      <c r="H122" s="95">
        <v>70</v>
      </c>
    </row>
    <row r="123" spans="1:8" ht="12.75">
      <c r="A123" s="91">
        <v>139</v>
      </c>
      <c r="B123" s="102"/>
      <c r="C123" s="109">
        <f t="shared" si="5"/>
        <v>90.81</v>
      </c>
      <c r="D123" s="94"/>
      <c r="E123" s="95">
        <v>11200</v>
      </c>
      <c r="F123" s="100">
        <f t="shared" si="3"/>
        <v>2098</v>
      </c>
      <c r="G123" s="96">
        <f t="shared" si="4"/>
        <v>1480</v>
      </c>
      <c r="H123" s="95">
        <v>70</v>
      </c>
    </row>
    <row r="124" spans="1:8" ht="12.75">
      <c r="A124" s="91">
        <v>140</v>
      </c>
      <c r="B124" s="102"/>
      <c r="C124" s="109">
        <f t="shared" si="5"/>
        <v>90.95</v>
      </c>
      <c r="D124" s="94"/>
      <c r="E124" s="95">
        <v>11200</v>
      </c>
      <c r="F124" s="100">
        <f t="shared" si="3"/>
        <v>2094</v>
      </c>
      <c r="G124" s="96">
        <f t="shared" si="4"/>
        <v>1478</v>
      </c>
      <c r="H124" s="95">
        <v>70</v>
      </c>
    </row>
    <row r="125" spans="1:8" ht="12.75">
      <c r="A125" s="91">
        <v>141</v>
      </c>
      <c r="B125" s="102"/>
      <c r="C125" s="109">
        <f t="shared" si="5"/>
        <v>91.09</v>
      </c>
      <c r="D125" s="94"/>
      <c r="E125" s="95">
        <v>11200</v>
      </c>
      <c r="F125" s="100">
        <f t="shared" si="3"/>
        <v>2091</v>
      </c>
      <c r="G125" s="96">
        <f t="shared" si="4"/>
        <v>1475</v>
      </c>
      <c r="H125" s="95">
        <v>70</v>
      </c>
    </row>
    <row r="126" spans="1:8" ht="12.75">
      <c r="A126" s="91">
        <v>142</v>
      </c>
      <c r="B126" s="102"/>
      <c r="C126" s="109">
        <f t="shared" si="5"/>
        <v>91.22</v>
      </c>
      <c r="D126" s="94"/>
      <c r="E126" s="95">
        <v>11200</v>
      </c>
      <c r="F126" s="100">
        <f t="shared" si="3"/>
        <v>2089</v>
      </c>
      <c r="G126" s="96">
        <f t="shared" si="4"/>
        <v>1473</v>
      </c>
      <c r="H126" s="95">
        <v>70</v>
      </c>
    </row>
    <row r="127" spans="1:8" ht="12.75">
      <c r="A127" s="91">
        <v>143</v>
      </c>
      <c r="B127" s="102"/>
      <c r="C127" s="109">
        <f t="shared" si="5"/>
        <v>91.36</v>
      </c>
      <c r="D127" s="94"/>
      <c r="E127" s="95">
        <v>11200</v>
      </c>
      <c r="F127" s="100">
        <f t="shared" si="3"/>
        <v>2085</v>
      </c>
      <c r="G127" s="96">
        <f t="shared" si="4"/>
        <v>1471</v>
      </c>
      <c r="H127" s="95">
        <v>70</v>
      </c>
    </row>
    <row r="128" spans="1:8" ht="12.75">
      <c r="A128" s="91">
        <v>144</v>
      </c>
      <c r="B128" s="102"/>
      <c r="C128" s="109">
        <f t="shared" si="5"/>
        <v>91.49</v>
      </c>
      <c r="D128" s="94"/>
      <c r="E128" s="95">
        <v>11200</v>
      </c>
      <c r="F128" s="100">
        <f t="shared" si="3"/>
        <v>2083</v>
      </c>
      <c r="G128" s="96">
        <f t="shared" si="4"/>
        <v>1469</v>
      </c>
      <c r="H128" s="95">
        <v>70</v>
      </c>
    </row>
    <row r="129" spans="1:8" ht="12.75">
      <c r="A129" s="91">
        <v>145</v>
      </c>
      <c r="B129" s="102"/>
      <c r="C129" s="109">
        <f t="shared" si="5"/>
        <v>91.63</v>
      </c>
      <c r="D129" s="94"/>
      <c r="E129" s="95">
        <v>11200</v>
      </c>
      <c r="F129" s="100">
        <f t="shared" si="3"/>
        <v>2079</v>
      </c>
      <c r="G129" s="96">
        <f t="shared" si="4"/>
        <v>1467</v>
      </c>
      <c r="H129" s="95">
        <v>70</v>
      </c>
    </row>
    <row r="130" spans="1:8" ht="12.75">
      <c r="A130" s="91">
        <v>146</v>
      </c>
      <c r="B130" s="102"/>
      <c r="C130" s="109">
        <f t="shared" si="5"/>
        <v>91.76</v>
      </c>
      <c r="D130" s="94"/>
      <c r="E130" s="95">
        <v>11200</v>
      </c>
      <c r="F130" s="100">
        <f t="shared" si="3"/>
        <v>2077</v>
      </c>
      <c r="G130" s="96">
        <f t="shared" si="4"/>
        <v>1465</v>
      </c>
      <c r="H130" s="95">
        <v>70</v>
      </c>
    </row>
    <row r="131" spans="1:8" ht="12.75">
      <c r="A131" s="91">
        <v>147</v>
      </c>
      <c r="B131" s="102"/>
      <c r="C131" s="109">
        <f t="shared" si="5"/>
        <v>91.89</v>
      </c>
      <c r="D131" s="94"/>
      <c r="E131" s="95">
        <v>11200</v>
      </c>
      <c r="F131" s="100">
        <f t="shared" si="3"/>
        <v>2074</v>
      </c>
      <c r="G131" s="96">
        <f t="shared" si="4"/>
        <v>1463</v>
      </c>
      <c r="H131" s="95">
        <v>70</v>
      </c>
    </row>
    <row r="132" spans="1:8" ht="12.75">
      <c r="A132" s="91">
        <v>148</v>
      </c>
      <c r="B132" s="102"/>
      <c r="C132" s="109">
        <f t="shared" si="5"/>
        <v>92.03</v>
      </c>
      <c r="D132" s="94"/>
      <c r="E132" s="95">
        <v>11200</v>
      </c>
      <c r="F132" s="100">
        <f t="shared" si="3"/>
        <v>2071</v>
      </c>
      <c r="G132" s="96">
        <f t="shared" si="4"/>
        <v>1460</v>
      </c>
      <c r="H132" s="95">
        <v>70</v>
      </c>
    </row>
    <row r="133" spans="1:8" ht="12.75">
      <c r="A133" s="91">
        <v>149</v>
      </c>
      <c r="B133" s="102"/>
      <c r="C133" s="109">
        <f t="shared" si="5"/>
        <v>92.16</v>
      </c>
      <c r="D133" s="94"/>
      <c r="E133" s="95">
        <v>11200</v>
      </c>
      <c r="F133" s="100">
        <f t="shared" si="3"/>
        <v>2068</v>
      </c>
      <c r="G133" s="96">
        <f t="shared" si="4"/>
        <v>1458</v>
      </c>
      <c r="H133" s="95">
        <v>70</v>
      </c>
    </row>
    <row r="134" spans="1:8" ht="12.75">
      <c r="A134" s="91">
        <v>150</v>
      </c>
      <c r="B134" s="102"/>
      <c r="C134" s="109">
        <f t="shared" si="5"/>
        <v>92.29</v>
      </c>
      <c r="D134" s="94"/>
      <c r="E134" s="95">
        <v>11200</v>
      </c>
      <c r="F134" s="100">
        <f t="shared" si="3"/>
        <v>2065</v>
      </c>
      <c r="G134" s="96">
        <f t="shared" si="4"/>
        <v>1456</v>
      </c>
      <c r="H134" s="95">
        <v>70</v>
      </c>
    </row>
    <row r="135" spans="1:8" ht="12.75">
      <c r="A135" s="91">
        <v>151</v>
      </c>
      <c r="B135" s="102"/>
      <c r="C135" s="109">
        <f t="shared" si="5"/>
        <v>92.42</v>
      </c>
      <c r="D135" s="94"/>
      <c r="E135" s="95">
        <v>11200</v>
      </c>
      <c r="F135" s="100">
        <f t="shared" si="3"/>
        <v>2062</v>
      </c>
      <c r="G135" s="96">
        <f t="shared" si="4"/>
        <v>1454</v>
      </c>
      <c r="H135" s="95">
        <v>70</v>
      </c>
    </row>
    <row r="136" spans="1:8" ht="12.75">
      <c r="A136" s="91">
        <v>152</v>
      </c>
      <c r="B136" s="102"/>
      <c r="C136" s="109">
        <f t="shared" si="5"/>
        <v>92.54</v>
      </c>
      <c r="D136" s="94"/>
      <c r="E136" s="95">
        <v>11200</v>
      </c>
      <c r="F136" s="100">
        <f t="shared" si="3"/>
        <v>2060</v>
      </c>
      <c r="G136" s="96">
        <f t="shared" si="4"/>
        <v>1452</v>
      </c>
      <c r="H136" s="95">
        <v>70</v>
      </c>
    </row>
    <row r="137" spans="1:8" ht="12.75">
      <c r="A137" s="91">
        <v>153</v>
      </c>
      <c r="B137" s="102"/>
      <c r="C137" s="109">
        <f t="shared" si="5"/>
        <v>92.67</v>
      </c>
      <c r="D137" s="94"/>
      <c r="E137" s="95">
        <v>11200</v>
      </c>
      <c r="F137" s="100">
        <f t="shared" si="3"/>
        <v>2057</v>
      </c>
      <c r="G137" s="96">
        <f t="shared" si="4"/>
        <v>1450</v>
      </c>
      <c r="H137" s="95">
        <v>70</v>
      </c>
    </row>
    <row r="138" spans="1:8" ht="12.75">
      <c r="A138" s="91">
        <v>154</v>
      </c>
      <c r="B138" s="102"/>
      <c r="C138" s="109">
        <f t="shared" si="5"/>
        <v>92.8</v>
      </c>
      <c r="D138" s="94"/>
      <c r="E138" s="95">
        <v>11200</v>
      </c>
      <c r="F138" s="100">
        <f t="shared" si="3"/>
        <v>2054</v>
      </c>
      <c r="G138" s="96">
        <f t="shared" si="4"/>
        <v>1448</v>
      </c>
      <c r="H138" s="95">
        <v>70</v>
      </c>
    </row>
    <row r="139" spans="1:8" ht="12.75">
      <c r="A139" s="91">
        <v>155</v>
      </c>
      <c r="B139" s="102"/>
      <c r="C139" s="109">
        <f t="shared" si="5"/>
        <v>92.92</v>
      </c>
      <c r="D139" s="94"/>
      <c r="E139" s="95">
        <v>11200</v>
      </c>
      <c r="F139" s="100">
        <f t="shared" si="3"/>
        <v>2052</v>
      </c>
      <c r="G139" s="96">
        <f t="shared" si="4"/>
        <v>1446</v>
      </c>
      <c r="H139" s="95">
        <v>70</v>
      </c>
    </row>
    <row r="140" spans="1:8" ht="12.75">
      <c r="A140" s="91">
        <v>156</v>
      </c>
      <c r="B140" s="102"/>
      <c r="C140" s="109">
        <f t="shared" si="5"/>
        <v>93.05</v>
      </c>
      <c r="D140" s="94"/>
      <c r="E140" s="95">
        <v>11200</v>
      </c>
      <c r="F140" s="100">
        <f t="shared" si="3"/>
        <v>2049</v>
      </c>
      <c r="G140" s="96">
        <f t="shared" si="4"/>
        <v>1444</v>
      </c>
      <c r="H140" s="95">
        <v>70</v>
      </c>
    </row>
    <row r="141" spans="1:8" ht="12.75">
      <c r="A141" s="91">
        <v>157</v>
      </c>
      <c r="B141" s="102"/>
      <c r="C141" s="109">
        <f t="shared" si="5"/>
        <v>93.17</v>
      </c>
      <c r="D141" s="94"/>
      <c r="E141" s="95">
        <v>11200</v>
      </c>
      <c r="F141" s="100">
        <f aca="true" t="shared" si="6" ref="F141:F204">ROUND(12*1.37*(1/C141*E141)+H141,0)</f>
        <v>2046</v>
      </c>
      <c r="G141" s="96">
        <f aca="true" t="shared" si="7" ref="G141:G204">ROUND(12*(1/C141*E141),0)</f>
        <v>1443</v>
      </c>
      <c r="H141" s="95">
        <v>70</v>
      </c>
    </row>
    <row r="142" spans="1:8" ht="12.75">
      <c r="A142" s="91">
        <v>158</v>
      </c>
      <c r="B142" s="102"/>
      <c r="C142" s="109">
        <f aca="true" t="shared" si="8" ref="C142:C205">ROUND((10.899*LN(A142)+A142/200)*1.667,2)</f>
        <v>93.3</v>
      </c>
      <c r="D142" s="94"/>
      <c r="E142" s="95">
        <v>11200</v>
      </c>
      <c r="F142" s="100">
        <f t="shared" si="6"/>
        <v>2044</v>
      </c>
      <c r="G142" s="96">
        <f t="shared" si="7"/>
        <v>1441</v>
      </c>
      <c r="H142" s="95">
        <v>70</v>
      </c>
    </row>
    <row r="143" spans="1:8" ht="12.75">
      <c r="A143" s="91">
        <v>159</v>
      </c>
      <c r="B143" s="102"/>
      <c r="C143" s="109">
        <f t="shared" si="8"/>
        <v>93.42</v>
      </c>
      <c r="D143" s="94"/>
      <c r="E143" s="95">
        <v>11200</v>
      </c>
      <c r="F143" s="100">
        <f t="shared" si="6"/>
        <v>2041</v>
      </c>
      <c r="G143" s="96">
        <f t="shared" si="7"/>
        <v>1439</v>
      </c>
      <c r="H143" s="95">
        <v>70</v>
      </c>
    </row>
    <row r="144" spans="1:8" ht="12.75">
      <c r="A144" s="91">
        <v>160</v>
      </c>
      <c r="B144" s="102"/>
      <c r="C144" s="109">
        <f t="shared" si="8"/>
        <v>93.54</v>
      </c>
      <c r="D144" s="94"/>
      <c r="E144" s="95">
        <v>11200</v>
      </c>
      <c r="F144" s="100">
        <f t="shared" si="6"/>
        <v>2038</v>
      </c>
      <c r="G144" s="96">
        <f t="shared" si="7"/>
        <v>1437</v>
      </c>
      <c r="H144" s="95">
        <v>70</v>
      </c>
    </row>
    <row r="145" spans="1:8" ht="12.75">
      <c r="A145" s="91">
        <v>161</v>
      </c>
      <c r="B145" s="102"/>
      <c r="C145" s="109">
        <f t="shared" si="8"/>
        <v>93.66</v>
      </c>
      <c r="D145" s="94"/>
      <c r="E145" s="95">
        <v>11200</v>
      </c>
      <c r="F145" s="100">
        <f t="shared" si="6"/>
        <v>2036</v>
      </c>
      <c r="G145" s="96">
        <f t="shared" si="7"/>
        <v>1435</v>
      </c>
      <c r="H145" s="95">
        <v>70</v>
      </c>
    </row>
    <row r="146" spans="1:8" ht="12.75">
      <c r="A146" s="91">
        <v>162</v>
      </c>
      <c r="B146" s="102"/>
      <c r="C146" s="109">
        <f t="shared" si="8"/>
        <v>93.78</v>
      </c>
      <c r="D146" s="94"/>
      <c r="E146" s="95">
        <v>11200</v>
      </c>
      <c r="F146" s="100">
        <f t="shared" si="6"/>
        <v>2033</v>
      </c>
      <c r="G146" s="96">
        <f t="shared" si="7"/>
        <v>1433</v>
      </c>
      <c r="H146" s="95">
        <v>70</v>
      </c>
    </row>
    <row r="147" spans="1:8" ht="12.75">
      <c r="A147" s="91">
        <v>163</v>
      </c>
      <c r="B147" s="102"/>
      <c r="C147" s="109">
        <f t="shared" si="8"/>
        <v>93.91</v>
      </c>
      <c r="D147" s="94"/>
      <c r="E147" s="95">
        <v>11200</v>
      </c>
      <c r="F147" s="100">
        <f t="shared" si="6"/>
        <v>2031</v>
      </c>
      <c r="G147" s="96">
        <f t="shared" si="7"/>
        <v>1431</v>
      </c>
      <c r="H147" s="95">
        <v>70</v>
      </c>
    </row>
    <row r="148" spans="1:8" ht="12.75">
      <c r="A148" s="91">
        <v>164</v>
      </c>
      <c r="B148" s="102"/>
      <c r="C148" s="109">
        <f t="shared" si="8"/>
        <v>94.02</v>
      </c>
      <c r="D148" s="94"/>
      <c r="E148" s="95">
        <v>11200</v>
      </c>
      <c r="F148" s="100">
        <f t="shared" si="6"/>
        <v>2028</v>
      </c>
      <c r="G148" s="96">
        <f t="shared" si="7"/>
        <v>1429</v>
      </c>
      <c r="H148" s="95">
        <v>70</v>
      </c>
    </row>
    <row r="149" spans="1:8" ht="12.75">
      <c r="A149" s="91">
        <v>165</v>
      </c>
      <c r="B149" s="102"/>
      <c r="C149" s="109">
        <f t="shared" si="8"/>
        <v>94.14</v>
      </c>
      <c r="D149" s="94"/>
      <c r="E149" s="95">
        <v>11200</v>
      </c>
      <c r="F149" s="100">
        <f t="shared" si="6"/>
        <v>2026</v>
      </c>
      <c r="G149" s="96">
        <f t="shared" si="7"/>
        <v>1428</v>
      </c>
      <c r="H149" s="95">
        <v>70</v>
      </c>
    </row>
    <row r="150" spans="1:8" ht="12.75">
      <c r="A150" s="91">
        <v>166</v>
      </c>
      <c r="B150" s="102"/>
      <c r="C150" s="109">
        <f t="shared" si="8"/>
        <v>94.26</v>
      </c>
      <c r="D150" s="94"/>
      <c r="E150" s="95">
        <v>11200</v>
      </c>
      <c r="F150" s="100">
        <f t="shared" si="6"/>
        <v>2023</v>
      </c>
      <c r="G150" s="96">
        <f t="shared" si="7"/>
        <v>1426</v>
      </c>
      <c r="H150" s="95">
        <v>70</v>
      </c>
    </row>
    <row r="151" spans="1:8" ht="12.75">
      <c r="A151" s="91">
        <v>167</v>
      </c>
      <c r="B151" s="102"/>
      <c r="C151" s="109">
        <f t="shared" si="8"/>
        <v>94.38</v>
      </c>
      <c r="D151" s="94"/>
      <c r="E151" s="95">
        <v>11200</v>
      </c>
      <c r="F151" s="100">
        <f t="shared" si="6"/>
        <v>2021</v>
      </c>
      <c r="G151" s="96">
        <f t="shared" si="7"/>
        <v>1424</v>
      </c>
      <c r="H151" s="95">
        <v>70</v>
      </c>
    </row>
    <row r="152" spans="1:8" ht="12.75">
      <c r="A152" s="91">
        <v>168</v>
      </c>
      <c r="B152" s="102"/>
      <c r="C152" s="109">
        <f t="shared" si="8"/>
        <v>94.5</v>
      </c>
      <c r="D152" s="94"/>
      <c r="E152" s="95">
        <v>11200</v>
      </c>
      <c r="F152" s="100">
        <f t="shared" si="6"/>
        <v>2018</v>
      </c>
      <c r="G152" s="96">
        <f t="shared" si="7"/>
        <v>1422</v>
      </c>
      <c r="H152" s="95">
        <v>70</v>
      </c>
    </row>
    <row r="153" spans="1:8" ht="12.75">
      <c r="A153" s="91">
        <v>169</v>
      </c>
      <c r="B153" s="102"/>
      <c r="C153" s="109">
        <f t="shared" si="8"/>
        <v>94.61</v>
      </c>
      <c r="D153" s="94"/>
      <c r="E153" s="95">
        <v>11200</v>
      </c>
      <c r="F153" s="100">
        <f t="shared" si="6"/>
        <v>2016</v>
      </c>
      <c r="G153" s="96">
        <f t="shared" si="7"/>
        <v>1421</v>
      </c>
      <c r="H153" s="95">
        <v>70</v>
      </c>
    </row>
    <row r="154" spans="1:8" ht="12.75">
      <c r="A154" s="91">
        <v>170</v>
      </c>
      <c r="B154" s="102"/>
      <c r="C154" s="109">
        <f t="shared" si="8"/>
        <v>94.73</v>
      </c>
      <c r="D154" s="94"/>
      <c r="E154" s="95">
        <v>11200</v>
      </c>
      <c r="F154" s="100">
        <f t="shared" si="6"/>
        <v>2014</v>
      </c>
      <c r="G154" s="96">
        <f t="shared" si="7"/>
        <v>1419</v>
      </c>
      <c r="H154" s="95">
        <v>70</v>
      </c>
    </row>
    <row r="155" spans="1:8" ht="12.75">
      <c r="A155" s="91">
        <v>171</v>
      </c>
      <c r="B155" s="102"/>
      <c r="C155" s="109">
        <f t="shared" si="8"/>
        <v>94.84</v>
      </c>
      <c r="D155" s="94"/>
      <c r="E155" s="95">
        <v>11200</v>
      </c>
      <c r="F155" s="100">
        <f t="shared" si="6"/>
        <v>2011</v>
      </c>
      <c r="G155" s="96">
        <f t="shared" si="7"/>
        <v>1417</v>
      </c>
      <c r="H155" s="95">
        <v>70</v>
      </c>
    </row>
    <row r="156" spans="1:8" ht="12.75">
      <c r="A156" s="91">
        <v>172</v>
      </c>
      <c r="B156" s="102"/>
      <c r="C156" s="109">
        <f t="shared" si="8"/>
        <v>94.96</v>
      </c>
      <c r="D156" s="94"/>
      <c r="E156" s="95">
        <v>11200</v>
      </c>
      <c r="F156" s="100">
        <f t="shared" si="6"/>
        <v>2009</v>
      </c>
      <c r="G156" s="96">
        <f t="shared" si="7"/>
        <v>1415</v>
      </c>
      <c r="H156" s="95">
        <v>70</v>
      </c>
    </row>
    <row r="157" spans="1:8" ht="12.75">
      <c r="A157" s="91">
        <v>173</v>
      </c>
      <c r="B157" s="102"/>
      <c r="C157" s="109">
        <f t="shared" si="8"/>
        <v>95.07</v>
      </c>
      <c r="D157" s="94"/>
      <c r="E157" s="95">
        <v>11200</v>
      </c>
      <c r="F157" s="100">
        <f t="shared" si="6"/>
        <v>2007</v>
      </c>
      <c r="G157" s="96">
        <f t="shared" si="7"/>
        <v>1414</v>
      </c>
      <c r="H157" s="95">
        <v>70</v>
      </c>
    </row>
    <row r="158" spans="1:8" ht="12.75">
      <c r="A158" s="91">
        <v>174</v>
      </c>
      <c r="B158" s="102"/>
      <c r="C158" s="109">
        <f t="shared" si="8"/>
        <v>95.18</v>
      </c>
      <c r="D158" s="94"/>
      <c r="E158" s="95">
        <v>11200</v>
      </c>
      <c r="F158" s="100">
        <f t="shared" si="6"/>
        <v>2005</v>
      </c>
      <c r="G158" s="96">
        <f t="shared" si="7"/>
        <v>1412</v>
      </c>
      <c r="H158" s="95">
        <v>70</v>
      </c>
    </row>
    <row r="159" spans="1:8" ht="12.75">
      <c r="A159" s="91">
        <v>175</v>
      </c>
      <c r="B159" s="102"/>
      <c r="C159" s="109">
        <f t="shared" si="8"/>
        <v>95.3</v>
      </c>
      <c r="D159" s="94"/>
      <c r="E159" s="95">
        <v>11200</v>
      </c>
      <c r="F159" s="100">
        <f t="shared" si="6"/>
        <v>2002</v>
      </c>
      <c r="G159" s="96">
        <f t="shared" si="7"/>
        <v>1410</v>
      </c>
      <c r="H159" s="95">
        <v>70</v>
      </c>
    </row>
    <row r="160" spans="1:8" ht="12.75">
      <c r="A160" s="91">
        <v>176</v>
      </c>
      <c r="B160" s="102"/>
      <c r="C160" s="109">
        <f t="shared" si="8"/>
        <v>95.41</v>
      </c>
      <c r="D160" s="94"/>
      <c r="E160" s="95">
        <v>11200</v>
      </c>
      <c r="F160" s="100">
        <f t="shared" si="6"/>
        <v>2000</v>
      </c>
      <c r="G160" s="96">
        <f t="shared" si="7"/>
        <v>1409</v>
      </c>
      <c r="H160" s="95">
        <v>70</v>
      </c>
    </row>
    <row r="161" spans="1:8" ht="12.75">
      <c r="A161" s="91">
        <v>177</v>
      </c>
      <c r="B161" s="102"/>
      <c r="C161" s="109">
        <f t="shared" si="8"/>
        <v>95.52</v>
      </c>
      <c r="D161" s="94"/>
      <c r="E161" s="95">
        <v>11200</v>
      </c>
      <c r="F161" s="100">
        <f t="shared" si="6"/>
        <v>1998</v>
      </c>
      <c r="G161" s="96">
        <f t="shared" si="7"/>
        <v>1407</v>
      </c>
      <c r="H161" s="95">
        <v>70</v>
      </c>
    </row>
    <row r="162" spans="1:8" ht="12.75">
      <c r="A162" s="91">
        <v>178</v>
      </c>
      <c r="B162" s="102"/>
      <c r="C162" s="109">
        <f t="shared" si="8"/>
        <v>95.63</v>
      </c>
      <c r="D162" s="94"/>
      <c r="E162" s="95">
        <v>11200</v>
      </c>
      <c r="F162" s="100">
        <f t="shared" si="6"/>
        <v>1995</v>
      </c>
      <c r="G162" s="96">
        <f t="shared" si="7"/>
        <v>1405</v>
      </c>
      <c r="H162" s="95">
        <v>70</v>
      </c>
    </row>
    <row r="163" spans="1:8" ht="12.75">
      <c r="A163" s="91">
        <v>179</v>
      </c>
      <c r="B163" s="102"/>
      <c r="C163" s="109">
        <f t="shared" si="8"/>
        <v>95.74</v>
      </c>
      <c r="D163" s="94"/>
      <c r="E163" s="95">
        <v>11200</v>
      </c>
      <c r="F163" s="100">
        <f t="shared" si="6"/>
        <v>1993</v>
      </c>
      <c r="G163" s="96">
        <f t="shared" si="7"/>
        <v>1404</v>
      </c>
      <c r="H163" s="95">
        <v>70</v>
      </c>
    </row>
    <row r="164" spans="1:8" ht="12.75">
      <c r="A164" s="91">
        <v>180</v>
      </c>
      <c r="B164" s="102"/>
      <c r="C164" s="109">
        <f t="shared" si="8"/>
        <v>95.85</v>
      </c>
      <c r="D164" s="94"/>
      <c r="E164" s="95">
        <v>11200</v>
      </c>
      <c r="F164" s="100">
        <f t="shared" si="6"/>
        <v>1991</v>
      </c>
      <c r="G164" s="96">
        <f t="shared" si="7"/>
        <v>1402</v>
      </c>
      <c r="H164" s="95">
        <v>70</v>
      </c>
    </row>
    <row r="165" spans="1:8" ht="12.75">
      <c r="A165" s="91">
        <v>181</v>
      </c>
      <c r="B165" s="102"/>
      <c r="C165" s="109">
        <f t="shared" si="8"/>
        <v>95.96</v>
      </c>
      <c r="D165" s="94"/>
      <c r="E165" s="95">
        <v>11200</v>
      </c>
      <c r="F165" s="100">
        <f t="shared" si="6"/>
        <v>1989</v>
      </c>
      <c r="G165" s="96">
        <f t="shared" si="7"/>
        <v>1401</v>
      </c>
      <c r="H165" s="95">
        <v>70</v>
      </c>
    </row>
    <row r="166" spans="1:8" ht="12.75">
      <c r="A166" s="91">
        <v>182</v>
      </c>
      <c r="B166" s="102"/>
      <c r="C166" s="109">
        <f t="shared" si="8"/>
        <v>96.07</v>
      </c>
      <c r="D166" s="94"/>
      <c r="E166" s="95">
        <v>11200</v>
      </c>
      <c r="F166" s="100">
        <f t="shared" si="6"/>
        <v>1987</v>
      </c>
      <c r="G166" s="96">
        <f t="shared" si="7"/>
        <v>1399</v>
      </c>
      <c r="H166" s="95">
        <v>70</v>
      </c>
    </row>
    <row r="167" spans="1:8" ht="12.75">
      <c r="A167" s="91">
        <v>183</v>
      </c>
      <c r="B167" s="102"/>
      <c r="C167" s="109">
        <f t="shared" si="8"/>
        <v>96.17</v>
      </c>
      <c r="D167" s="94"/>
      <c r="E167" s="95">
        <v>11200</v>
      </c>
      <c r="F167" s="100">
        <f t="shared" si="6"/>
        <v>1985</v>
      </c>
      <c r="G167" s="96">
        <f t="shared" si="7"/>
        <v>1398</v>
      </c>
      <c r="H167" s="95">
        <v>70</v>
      </c>
    </row>
    <row r="168" spans="1:8" ht="12.75">
      <c r="A168" s="91">
        <v>184</v>
      </c>
      <c r="B168" s="102"/>
      <c r="C168" s="109">
        <f t="shared" si="8"/>
        <v>96.28</v>
      </c>
      <c r="D168" s="94"/>
      <c r="E168" s="95">
        <v>11200</v>
      </c>
      <c r="F168" s="100">
        <f t="shared" si="6"/>
        <v>1982</v>
      </c>
      <c r="G168" s="96">
        <f t="shared" si="7"/>
        <v>1396</v>
      </c>
      <c r="H168" s="95">
        <v>70</v>
      </c>
    </row>
    <row r="169" spans="1:8" ht="12.75">
      <c r="A169" s="91">
        <v>185</v>
      </c>
      <c r="B169" s="102"/>
      <c r="C169" s="109">
        <f t="shared" si="8"/>
        <v>96.39</v>
      </c>
      <c r="D169" s="94"/>
      <c r="E169" s="95">
        <v>11200</v>
      </c>
      <c r="F169" s="100">
        <f t="shared" si="6"/>
        <v>1980</v>
      </c>
      <c r="G169" s="96">
        <f t="shared" si="7"/>
        <v>1394</v>
      </c>
      <c r="H169" s="95">
        <v>70</v>
      </c>
    </row>
    <row r="170" spans="1:8" ht="12.75">
      <c r="A170" s="91">
        <v>186</v>
      </c>
      <c r="B170" s="102"/>
      <c r="C170" s="109">
        <f t="shared" si="8"/>
        <v>96.49</v>
      </c>
      <c r="D170" s="94"/>
      <c r="E170" s="95">
        <v>11200</v>
      </c>
      <c r="F170" s="100">
        <f t="shared" si="6"/>
        <v>1978</v>
      </c>
      <c r="G170" s="96">
        <f t="shared" si="7"/>
        <v>1393</v>
      </c>
      <c r="H170" s="95">
        <v>70</v>
      </c>
    </row>
    <row r="171" spans="1:8" ht="12.75">
      <c r="A171" s="91">
        <v>187</v>
      </c>
      <c r="B171" s="102"/>
      <c r="C171" s="109">
        <f t="shared" si="8"/>
        <v>96.6</v>
      </c>
      <c r="D171" s="94"/>
      <c r="E171" s="95">
        <v>11200</v>
      </c>
      <c r="F171" s="100">
        <f t="shared" si="6"/>
        <v>1976</v>
      </c>
      <c r="G171" s="96">
        <f t="shared" si="7"/>
        <v>1391</v>
      </c>
      <c r="H171" s="95">
        <v>70</v>
      </c>
    </row>
    <row r="172" spans="1:8" ht="12.75">
      <c r="A172" s="91">
        <v>188</v>
      </c>
      <c r="B172" s="102"/>
      <c r="C172" s="109">
        <f t="shared" si="8"/>
        <v>96.71</v>
      </c>
      <c r="D172" s="94"/>
      <c r="E172" s="95">
        <v>11200</v>
      </c>
      <c r="F172" s="100">
        <f t="shared" si="6"/>
        <v>1974</v>
      </c>
      <c r="G172" s="96">
        <f t="shared" si="7"/>
        <v>1390</v>
      </c>
      <c r="H172" s="95">
        <v>70</v>
      </c>
    </row>
    <row r="173" spans="1:8" ht="12.75">
      <c r="A173" s="91">
        <v>189</v>
      </c>
      <c r="B173" s="102"/>
      <c r="C173" s="109">
        <f t="shared" si="8"/>
        <v>96.81</v>
      </c>
      <c r="D173" s="94"/>
      <c r="E173" s="95">
        <v>11200</v>
      </c>
      <c r="F173" s="100">
        <f t="shared" si="6"/>
        <v>1972</v>
      </c>
      <c r="G173" s="96">
        <f t="shared" si="7"/>
        <v>1388</v>
      </c>
      <c r="H173" s="95">
        <v>70</v>
      </c>
    </row>
    <row r="174" spans="1:8" ht="12.75">
      <c r="A174" s="91">
        <v>190</v>
      </c>
      <c r="B174" s="102"/>
      <c r="C174" s="109">
        <f t="shared" si="8"/>
        <v>96.91</v>
      </c>
      <c r="D174" s="94"/>
      <c r="E174" s="95">
        <v>11200</v>
      </c>
      <c r="F174" s="100">
        <f t="shared" si="6"/>
        <v>1970</v>
      </c>
      <c r="G174" s="96">
        <f t="shared" si="7"/>
        <v>1387</v>
      </c>
      <c r="H174" s="95">
        <v>70</v>
      </c>
    </row>
    <row r="175" spans="1:8" ht="12.75">
      <c r="A175" s="91">
        <v>191</v>
      </c>
      <c r="B175" s="102"/>
      <c r="C175" s="109">
        <f t="shared" si="8"/>
        <v>97.02</v>
      </c>
      <c r="D175" s="94"/>
      <c r="E175" s="95">
        <v>11200</v>
      </c>
      <c r="F175" s="100">
        <f t="shared" si="6"/>
        <v>1968</v>
      </c>
      <c r="G175" s="96">
        <f t="shared" si="7"/>
        <v>1385</v>
      </c>
      <c r="H175" s="95">
        <v>70</v>
      </c>
    </row>
    <row r="176" spans="1:8" ht="12.75">
      <c r="A176" s="91">
        <v>192</v>
      </c>
      <c r="B176" s="102"/>
      <c r="C176" s="109">
        <f t="shared" si="8"/>
        <v>97.12</v>
      </c>
      <c r="D176" s="94"/>
      <c r="E176" s="95">
        <v>11200</v>
      </c>
      <c r="F176" s="100">
        <f t="shared" si="6"/>
        <v>1966</v>
      </c>
      <c r="G176" s="96">
        <f t="shared" si="7"/>
        <v>1384</v>
      </c>
      <c r="H176" s="95">
        <v>70</v>
      </c>
    </row>
    <row r="177" spans="1:8" ht="12.75">
      <c r="A177" s="91">
        <v>193</v>
      </c>
      <c r="B177" s="102"/>
      <c r="C177" s="109">
        <f t="shared" si="8"/>
        <v>97.22</v>
      </c>
      <c r="D177" s="94"/>
      <c r="E177" s="95">
        <v>11200</v>
      </c>
      <c r="F177" s="100">
        <f t="shared" si="6"/>
        <v>1964</v>
      </c>
      <c r="G177" s="96">
        <f t="shared" si="7"/>
        <v>1382</v>
      </c>
      <c r="H177" s="95">
        <v>70</v>
      </c>
    </row>
    <row r="178" spans="1:8" ht="12.75">
      <c r="A178" s="91">
        <v>194</v>
      </c>
      <c r="B178" s="102"/>
      <c r="C178" s="109">
        <f t="shared" si="8"/>
        <v>97.33</v>
      </c>
      <c r="D178" s="94"/>
      <c r="E178" s="95">
        <v>11200</v>
      </c>
      <c r="F178" s="100">
        <f t="shared" si="6"/>
        <v>1962</v>
      </c>
      <c r="G178" s="96">
        <f t="shared" si="7"/>
        <v>1381</v>
      </c>
      <c r="H178" s="95">
        <v>70</v>
      </c>
    </row>
    <row r="179" spans="1:8" ht="12.75">
      <c r="A179" s="91">
        <v>195</v>
      </c>
      <c r="B179" s="102"/>
      <c r="C179" s="109">
        <f t="shared" si="8"/>
        <v>97.43</v>
      </c>
      <c r="D179" s="94"/>
      <c r="E179" s="95">
        <v>11200</v>
      </c>
      <c r="F179" s="100">
        <f t="shared" si="6"/>
        <v>1960</v>
      </c>
      <c r="G179" s="96">
        <f t="shared" si="7"/>
        <v>1379</v>
      </c>
      <c r="H179" s="95">
        <v>70</v>
      </c>
    </row>
    <row r="180" spans="1:8" ht="12.75">
      <c r="A180" s="91">
        <v>196</v>
      </c>
      <c r="B180" s="102"/>
      <c r="C180" s="109">
        <f t="shared" si="8"/>
        <v>97.53</v>
      </c>
      <c r="D180" s="94"/>
      <c r="E180" s="95">
        <v>11200</v>
      </c>
      <c r="F180" s="100">
        <f t="shared" si="6"/>
        <v>1958</v>
      </c>
      <c r="G180" s="96">
        <f t="shared" si="7"/>
        <v>1378</v>
      </c>
      <c r="H180" s="95">
        <v>70</v>
      </c>
    </row>
    <row r="181" spans="1:8" ht="12.75">
      <c r="A181" s="91">
        <v>197</v>
      </c>
      <c r="B181" s="102"/>
      <c r="C181" s="109">
        <f t="shared" si="8"/>
        <v>97.63</v>
      </c>
      <c r="D181" s="94"/>
      <c r="E181" s="95">
        <v>11200</v>
      </c>
      <c r="F181" s="100">
        <f t="shared" si="6"/>
        <v>1956</v>
      </c>
      <c r="G181" s="96">
        <f t="shared" si="7"/>
        <v>1377</v>
      </c>
      <c r="H181" s="95">
        <v>70</v>
      </c>
    </row>
    <row r="182" spans="1:8" ht="12.75">
      <c r="A182" s="91">
        <v>198</v>
      </c>
      <c r="B182" s="102"/>
      <c r="C182" s="109">
        <f t="shared" si="8"/>
        <v>97.73</v>
      </c>
      <c r="D182" s="94"/>
      <c r="E182" s="95">
        <v>11200</v>
      </c>
      <c r="F182" s="100">
        <f t="shared" si="6"/>
        <v>1954</v>
      </c>
      <c r="G182" s="96">
        <f t="shared" si="7"/>
        <v>1375</v>
      </c>
      <c r="H182" s="95">
        <v>70</v>
      </c>
    </row>
    <row r="183" spans="1:8" ht="12.75">
      <c r="A183" s="91">
        <v>199</v>
      </c>
      <c r="B183" s="102"/>
      <c r="C183" s="109">
        <f t="shared" si="8"/>
        <v>97.83</v>
      </c>
      <c r="D183" s="94"/>
      <c r="E183" s="95">
        <v>11200</v>
      </c>
      <c r="F183" s="100">
        <f t="shared" si="6"/>
        <v>1952</v>
      </c>
      <c r="G183" s="96">
        <f t="shared" si="7"/>
        <v>1374</v>
      </c>
      <c r="H183" s="95">
        <v>70</v>
      </c>
    </row>
    <row r="184" spans="1:8" ht="12.75">
      <c r="A184" s="91">
        <v>200</v>
      </c>
      <c r="B184" s="102"/>
      <c r="C184" s="109">
        <f t="shared" si="8"/>
        <v>97.93</v>
      </c>
      <c r="D184" s="94"/>
      <c r="E184" s="95">
        <v>11200</v>
      </c>
      <c r="F184" s="100">
        <f t="shared" si="6"/>
        <v>1950</v>
      </c>
      <c r="G184" s="96">
        <f t="shared" si="7"/>
        <v>1372</v>
      </c>
      <c r="H184" s="95">
        <v>70</v>
      </c>
    </row>
    <row r="185" spans="1:8" ht="12.75">
      <c r="A185" s="91">
        <v>201</v>
      </c>
      <c r="B185" s="102"/>
      <c r="C185" s="109">
        <f t="shared" si="8"/>
        <v>98.03</v>
      </c>
      <c r="D185" s="94"/>
      <c r="E185" s="95">
        <v>11200</v>
      </c>
      <c r="F185" s="100">
        <f t="shared" si="6"/>
        <v>1948</v>
      </c>
      <c r="G185" s="96">
        <f t="shared" si="7"/>
        <v>1371</v>
      </c>
      <c r="H185" s="95">
        <v>70</v>
      </c>
    </row>
    <row r="186" spans="1:8" ht="12.75">
      <c r="A186" s="91">
        <v>202</v>
      </c>
      <c r="B186" s="102"/>
      <c r="C186" s="109">
        <f t="shared" si="8"/>
        <v>98.13</v>
      </c>
      <c r="D186" s="94"/>
      <c r="E186" s="95">
        <v>11200</v>
      </c>
      <c r="F186" s="100">
        <f t="shared" si="6"/>
        <v>1946</v>
      </c>
      <c r="G186" s="96">
        <f t="shared" si="7"/>
        <v>1370</v>
      </c>
      <c r="H186" s="95">
        <v>70</v>
      </c>
    </row>
    <row r="187" spans="1:8" ht="12.75">
      <c r="A187" s="91">
        <v>203</v>
      </c>
      <c r="B187" s="102"/>
      <c r="C187" s="109">
        <f t="shared" si="8"/>
        <v>98.23</v>
      </c>
      <c r="D187" s="94"/>
      <c r="E187" s="95">
        <v>11200</v>
      </c>
      <c r="F187" s="100">
        <f t="shared" si="6"/>
        <v>1944</v>
      </c>
      <c r="G187" s="96">
        <f t="shared" si="7"/>
        <v>1368</v>
      </c>
      <c r="H187" s="95">
        <v>70</v>
      </c>
    </row>
    <row r="188" spans="1:8" ht="12.75">
      <c r="A188" s="91">
        <v>204</v>
      </c>
      <c r="B188" s="102"/>
      <c r="C188" s="109">
        <f t="shared" si="8"/>
        <v>98.32</v>
      </c>
      <c r="D188" s="94"/>
      <c r="E188" s="95">
        <v>11200</v>
      </c>
      <c r="F188" s="100">
        <f t="shared" si="6"/>
        <v>1943</v>
      </c>
      <c r="G188" s="96">
        <f t="shared" si="7"/>
        <v>1367</v>
      </c>
      <c r="H188" s="95">
        <v>70</v>
      </c>
    </row>
    <row r="189" spans="1:8" ht="12.75">
      <c r="A189" s="91">
        <v>205</v>
      </c>
      <c r="B189" s="102"/>
      <c r="C189" s="109">
        <f t="shared" si="8"/>
        <v>98.42</v>
      </c>
      <c r="D189" s="94"/>
      <c r="E189" s="95">
        <v>11200</v>
      </c>
      <c r="F189" s="100">
        <f t="shared" si="6"/>
        <v>1941</v>
      </c>
      <c r="G189" s="96">
        <f t="shared" si="7"/>
        <v>1366</v>
      </c>
      <c r="H189" s="95">
        <v>70</v>
      </c>
    </row>
    <row r="190" spans="1:8" ht="12.75">
      <c r="A190" s="91">
        <v>206</v>
      </c>
      <c r="B190" s="102"/>
      <c r="C190" s="109">
        <f t="shared" si="8"/>
        <v>98.52</v>
      </c>
      <c r="D190" s="94"/>
      <c r="E190" s="95">
        <v>11200</v>
      </c>
      <c r="F190" s="100">
        <f t="shared" si="6"/>
        <v>1939</v>
      </c>
      <c r="G190" s="96">
        <f t="shared" si="7"/>
        <v>1364</v>
      </c>
      <c r="H190" s="95">
        <v>70</v>
      </c>
    </row>
    <row r="191" spans="1:8" ht="12.75">
      <c r="A191" s="91">
        <v>207</v>
      </c>
      <c r="B191" s="102"/>
      <c r="C191" s="109">
        <f t="shared" si="8"/>
        <v>98.61</v>
      </c>
      <c r="D191" s="94"/>
      <c r="E191" s="95">
        <v>11200</v>
      </c>
      <c r="F191" s="100">
        <f t="shared" si="6"/>
        <v>1937</v>
      </c>
      <c r="G191" s="96">
        <f t="shared" si="7"/>
        <v>1363</v>
      </c>
      <c r="H191" s="95">
        <v>70</v>
      </c>
    </row>
    <row r="192" spans="1:8" ht="12.75">
      <c r="A192" s="91">
        <v>208</v>
      </c>
      <c r="B192" s="102"/>
      <c r="C192" s="109">
        <f t="shared" si="8"/>
        <v>98.71</v>
      </c>
      <c r="D192" s="94"/>
      <c r="E192" s="95">
        <v>11200</v>
      </c>
      <c r="F192" s="100">
        <f t="shared" si="6"/>
        <v>1935</v>
      </c>
      <c r="G192" s="96">
        <f t="shared" si="7"/>
        <v>1362</v>
      </c>
      <c r="H192" s="95">
        <v>70</v>
      </c>
    </row>
    <row r="193" spans="1:8" ht="12.75">
      <c r="A193" s="91">
        <v>209</v>
      </c>
      <c r="B193" s="102"/>
      <c r="C193" s="109">
        <f t="shared" si="8"/>
        <v>98.8</v>
      </c>
      <c r="D193" s="94"/>
      <c r="E193" s="95">
        <v>11200</v>
      </c>
      <c r="F193" s="100">
        <f t="shared" si="6"/>
        <v>1934</v>
      </c>
      <c r="G193" s="96">
        <f t="shared" si="7"/>
        <v>1360</v>
      </c>
      <c r="H193" s="95">
        <v>70</v>
      </c>
    </row>
    <row r="194" spans="1:8" ht="12.75">
      <c r="A194" s="91">
        <v>210</v>
      </c>
      <c r="B194" s="102"/>
      <c r="C194" s="109">
        <f t="shared" si="8"/>
        <v>98.9</v>
      </c>
      <c r="D194" s="94"/>
      <c r="E194" s="95">
        <v>11200</v>
      </c>
      <c r="F194" s="100">
        <f t="shared" si="6"/>
        <v>1932</v>
      </c>
      <c r="G194" s="96">
        <f t="shared" si="7"/>
        <v>1359</v>
      </c>
      <c r="H194" s="95">
        <v>70</v>
      </c>
    </row>
    <row r="195" spans="1:8" ht="12.75">
      <c r="A195" s="91">
        <v>211</v>
      </c>
      <c r="B195" s="102"/>
      <c r="C195" s="109">
        <f t="shared" si="8"/>
        <v>98.99</v>
      </c>
      <c r="D195" s="94"/>
      <c r="E195" s="95">
        <v>11200</v>
      </c>
      <c r="F195" s="100">
        <f t="shared" si="6"/>
        <v>1930</v>
      </c>
      <c r="G195" s="96">
        <f t="shared" si="7"/>
        <v>1358</v>
      </c>
      <c r="H195" s="95">
        <v>70</v>
      </c>
    </row>
    <row r="196" spans="1:8" ht="12.75">
      <c r="A196" s="91">
        <v>212</v>
      </c>
      <c r="B196" s="102"/>
      <c r="C196" s="109">
        <f t="shared" si="8"/>
        <v>99.09</v>
      </c>
      <c r="D196" s="94"/>
      <c r="E196" s="95">
        <v>11200</v>
      </c>
      <c r="F196" s="100">
        <f t="shared" si="6"/>
        <v>1928</v>
      </c>
      <c r="G196" s="96">
        <f t="shared" si="7"/>
        <v>1356</v>
      </c>
      <c r="H196" s="95">
        <v>70</v>
      </c>
    </row>
    <row r="197" spans="1:8" ht="12.75">
      <c r="A197" s="91">
        <v>213</v>
      </c>
      <c r="B197" s="102"/>
      <c r="C197" s="109">
        <f t="shared" si="8"/>
        <v>99.18</v>
      </c>
      <c r="D197" s="94"/>
      <c r="E197" s="95">
        <v>11200</v>
      </c>
      <c r="F197" s="100">
        <f t="shared" si="6"/>
        <v>1927</v>
      </c>
      <c r="G197" s="96">
        <f t="shared" si="7"/>
        <v>1355</v>
      </c>
      <c r="H197" s="95">
        <v>70</v>
      </c>
    </row>
    <row r="198" spans="1:8" ht="12.75">
      <c r="A198" s="91">
        <v>214</v>
      </c>
      <c r="B198" s="102"/>
      <c r="C198" s="109">
        <f t="shared" si="8"/>
        <v>99.28</v>
      </c>
      <c r="D198" s="94"/>
      <c r="E198" s="95">
        <v>11200</v>
      </c>
      <c r="F198" s="100">
        <f t="shared" si="6"/>
        <v>1925</v>
      </c>
      <c r="G198" s="96">
        <f t="shared" si="7"/>
        <v>1354</v>
      </c>
      <c r="H198" s="95">
        <v>70</v>
      </c>
    </row>
    <row r="199" spans="1:8" ht="12.75">
      <c r="A199" s="91">
        <v>215</v>
      </c>
      <c r="B199" s="102"/>
      <c r="C199" s="109">
        <f t="shared" si="8"/>
        <v>99.37</v>
      </c>
      <c r="D199" s="94"/>
      <c r="E199" s="95">
        <v>11200</v>
      </c>
      <c r="F199" s="100">
        <f t="shared" si="6"/>
        <v>1923</v>
      </c>
      <c r="G199" s="96">
        <f t="shared" si="7"/>
        <v>1353</v>
      </c>
      <c r="H199" s="95">
        <v>70</v>
      </c>
    </row>
    <row r="200" spans="1:8" ht="12.75">
      <c r="A200" s="91">
        <v>216</v>
      </c>
      <c r="B200" s="102"/>
      <c r="C200" s="109">
        <f t="shared" si="8"/>
        <v>99.46</v>
      </c>
      <c r="D200" s="94"/>
      <c r="E200" s="95">
        <v>11200</v>
      </c>
      <c r="F200" s="100">
        <f t="shared" si="6"/>
        <v>1921</v>
      </c>
      <c r="G200" s="96">
        <f t="shared" si="7"/>
        <v>1351</v>
      </c>
      <c r="H200" s="95">
        <v>70</v>
      </c>
    </row>
    <row r="201" spans="1:8" ht="12.75">
      <c r="A201" s="91">
        <v>217</v>
      </c>
      <c r="B201" s="102"/>
      <c r="C201" s="109">
        <f t="shared" si="8"/>
        <v>99.55</v>
      </c>
      <c r="D201" s="94"/>
      <c r="E201" s="95">
        <v>11200</v>
      </c>
      <c r="F201" s="100">
        <f t="shared" si="6"/>
        <v>1920</v>
      </c>
      <c r="G201" s="96">
        <f t="shared" si="7"/>
        <v>1350</v>
      </c>
      <c r="H201" s="95">
        <v>70</v>
      </c>
    </row>
    <row r="202" spans="1:8" ht="12.75">
      <c r="A202" s="91">
        <v>218</v>
      </c>
      <c r="B202" s="102"/>
      <c r="C202" s="109">
        <f t="shared" si="8"/>
        <v>99.65</v>
      </c>
      <c r="D202" s="94"/>
      <c r="E202" s="95">
        <v>11200</v>
      </c>
      <c r="F202" s="100">
        <f t="shared" si="6"/>
        <v>1918</v>
      </c>
      <c r="G202" s="96">
        <f t="shared" si="7"/>
        <v>1349</v>
      </c>
      <c r="H202" s="95">
        <v>70</v>
      </c>
    </row>
    <row r="203" spans="1:8" ht="12.75">
      <c r="A203" s="91">
        <v>219</v>
      </c>
      <c r="B203" s="102"/>
      <c r="C203" s="109">
        <f t="shared" si="8"/>
        <v>99.74</v>
      </c>
      <c r="D203" s="94"/>
      <c r="E203" s="95">
        <v>11200</v>
      </c>
      <c r="F203" s="100">
        <f t="shared" si="6"/>
        <v>1916</v>
      </c>
      <c r="G203" s="96">
        <f t="shared" si="7"/>
        <v>1348</v>
      </c>
      <c r="H203" s="95">
        <v>70</v>
      </c>
    </row>
    <row r="204" spans="1:8" ht="12.75">
      <c r="A204" s="91">
        <v>220</v>
      </c>
      <c r="B204" s="102"/>
      <c r="C204" s="109">
        <f t="shared" si="8"/>
        <v>99.83</v>
      </c>
      <c r="D204" s="94"/>
      <c r="E204" s="95">
        <v>11200</v>
      </c>
      <c r="F204" s="100">
        <f t="shared" si="6"/>
        <v>1914</v>
      </c>
      <c r="G204" s="96">
        <f t="shared" si="7"/>
        <v>1346</v>
      </c>
      <c r="H204" s="95">
        <v>70</v>
      </c>
    </row>
    <row r="205" spans="1:8" ht="12.75">
      <c r="A205" s="91">
        <v>221</v>
      </c>
      <c r="B205" s="102"/>
      <c r="C205" s="109">
        <f t="shared" si="8"/>
        <v>99.92</v>
      </c>
      <c r="D205" s="94"/>
      <c r="E205" s="95">
        <v>11200</v>
      </c>
      <c r="F205" s="100">
        <f aca="true" t="shared" si="9" ref="F205:F268">ROUND(12*1.37*(1/C205*E205)+H205,0)</f>
        <v>1913</v>
      </c>
      <c r="G205" s="96">
        <f aca="true" t="shared" si="10" ref="G205:G268">ROUND(12*(1/C205*E205),0)</f>
        <v>1345</v>
      </c>
      <c r="H205" s="95">
        <v>70</v>
      </c>
    </row>
    <row r="206" spans="1:8" ht="12.75">
      <c r="A206" s="91">
        <v>222</v>
      </c>
      <c r="B206" s="102"/>
      <c r="C206" s="109">
        <f aca="true" t="shared" si="11" ref="C206:C269">ROUND((10.899*LN(A206)+A206/200)*1.667,2)</f>
        <v>100.01</v>
      </c>
      <c r="D206" s="94"/>
      <c r="E206" s="95">
        <v>11200</v>
      </c>
      <c r="F206" s="100">
        <f t="shared" si="9"/>
        <v>1911</v>
      </c>
      <c r="G206" s="96">
        <f t="shared" si="10"/>
        <v>1344</v>
      </c>
      <c r="H206" s="95">
        <v>70</v>
      </c>
    </row>
    <row r="207" spans="1:8" ht="12.75">
      <c r="A207" s="91">
        <v>223</v>
      </c>
      <c r="B207" s="102"/>
      <c r="C207" s="109">
        <f t="shared" si="11"/>
        <v>100.1</v>
      </c>
      <c r="D207" s="94"/>
      <c r="E207" s="95">
        <v>11200</v>
      </c>
      <c r="F207" s="100">
        <f t="shared" si="9"/>
        <v>1909</v>
      </c>
      <c r="G207" s="96">
        <f t="shared" si="10"/>
        <v>1343</v>
      </c>
      <c r="H207" s="95">
        <v>70</v>
      </c>
    </row>
    <row r="208" spans="1:8" ht="12.75">
      <c r="A208" s="91">
        <v>224</v>
      </c>
      <c r="B208" s="102"/>
      <c r="C208" s="109">
        <f t="shared" si="11"/>
        <v>100.19</v>
      </c>
      <c r="D208" s="94"/>
      <c r="E208" s="95">
        <v>11200</v>
      </c>
      <c r="F208" s="100">
        <f t="shared" si="9"/>
        <v>1908</v>
      </c>
      <c r="G208" s="96">
        <f t="shared" si="10"/>
        <v>1341</v>
      </c>
      <c r="H208" s="95">
        <v>70</v>
      </c>
    </row>
    <row r="209" spans="1:8" ht="12.75">
      <c r="A209" s="91">
        <v>225</v>
      </c>
      <c r="B209" s="102"/>
      <c r="C209" s="109">
        <f t="shared" si="11"/>
        <v>100.28</v>
      </c>
      <c r="D209" s="94"/>
      <c r="E209" s="95">
        <v>11200</v>
      </c>
      <c r="F209" s="100">
        <f t="shared" si="9"/>
        <v>1906</v>
      </c>
      <c r="G209" s="96">
        <f t="shared" si="10"/>
        <v>1340</v>
      </c>
      <c r="H209" s="95">
        <v>70</v>
      </c>
    </row>
    <row r="210" spans="1:8" ht="12.75">
      <c r="A210" s="91">
        <v>226</v>
      </c>
      <c r="B210" s="102"/>
      <c r="C210" s="109">
        <f t="shared" si="11"/>
        <v>100.37</v>
      </c>
      <c r="D210" s="94"/>
      <c r="E210" s="95">
        <v>11200</v>
      </c>
      <c r="F210" s="100">
        <f t="shared" si="9"/>
        <v>1904</v>
      </c>
      <c r="G210" s="96">
        <f t="shared" si="10"/>
        <v>1339</v>
      </c>
      <c r="H210" s="95">
        <v>70</v>
      </c>
    </row>
    <row r="211" spans="1:8" ht="12.75">
      <c r="A211" s="91">
        <v>227</v>
      </c>
      <c r="B211" s="102"/>
      <c r="C211" s="109">
        <f t="shared" si="11"/>
        <v>100.46</v>
      </c>
      <c r="D211" s="94"/>
      <c r="E211" s="95">
        <v>11200</v>
      </c>
      <c r="F211" s="100">
        <f t="shared" si="9"/>
        <v>1903</v>
      </c>
      <c r="G211" s="96">
        <f t="shared" si="10"/>
        <v>1338</v>
      </c>
      <c r="H211" s="95">
        <v>70</v>
      </c>
    </row>
    <row r="212" spans="1:8" ht="12.75">
      <c r="A212" s="91">
        <v>228</v>
      </c>
      <c r="B212" s="102"/>
      <c r="C212" s="109">
        <f t="shared" si="11"/>
        <v>100.54</v>
      </c>
      <c r="D212" s="94"/>
      <c r="E212" s="95">
        <v>11200</v>
      </c>
      <c r="F212" s="100">
        <f t="shared" si="9"/>
        <v>1901</v>
      </c>
      <c r="G212" s="96">
        <f t="shared" si="10"/>
        <v>1337</v>
      </c>
      <c r="H212" s="95">
        <v>70</v>
      </c>
    </row>
    <row r="213" spans="1:8" ht="12.75">
      <c r="A213" s="91">
        <v>229</v>
      </c>
      <c r="B213" s="102"/>
      <c r="C213" s="109">
        <f t="shared" si="11"/>
        <v>100.63</v>
      </c>
      <c r="D213" s="94"/>
      <c r="E213" s="95">
        <v>11200</v>
      </c>
      <c r="F213" s="100">
        <f t="shared" si="9"/>
        <v>1900</v>
      </c>
      <c r="G213" s="96">
        <f t="shared" si="10"/>
        <v>1336</v>
      </c>
      <c r="H213" s="95">
        <v>70</v>
      </c>
    </row>
    <row r="214" spans="1:8" ht="12.75">
      <c r="A214" s="91">
        <v>230</v>
      </c>
      <c r="B214" s="102"/>
      <c r="C214" s="109">
        <f t="shared" si="11"/>
        <v>100.72</v>
      </c>
      <c r="D214" s="94"/>
      <c r="E214" s="95">
        <v>11200</v>
      </c>
      <c r="F214" s="100">
        <f t="shared" si="9"/>
        <v>1898</v>
      </c>
      <c r="G214" s="96">
        <f t="shared" si="10"/>
        <v>1334</v>
      </c>
      <c r="H214" s="95">
        <v>70</v>
      </c>
    </row>
    <row r="215" spans="1:8" ht="12.75">
      <c r="A215" s="91">
        <v>231</v>
      </c>
      <c r="B215" s="102"/>
      <c r="C215" s="109">
        <f t="shared" si="11"/>
        <v>100.81</v>
      </c>
      <c r="D215" s="94"/>
      <c r="E215" s="95">
        <v>11200</v>
      </c>
      <c r="F215" s="100">
        <f t="shared" si="9"/>
        <v>1896</v>
      </c>
      <c r="G215" s="96">
        <f t="shared" si="10"/>
        <v>1333</v>
      </c>
      <c r="H215" s="95">
        <v>70</v>
      </c>
    </row>
    <row r="216" spans="1:8" ht="12.75">
      <c r="A216" s="91">
        <v>232</v>
      </c>
      <c r="B216" s="102"/>
      <c r="C216" s="109">
        <f t="shared" si="11"/>
        <v>100.89</v>
      </c>
      <c r="D216" s="94"/>
      <c r="E216" s="95">
        <v>11200</v>
      </c>
      <c r="F216" s="100">
        <f t="shared" si="9"/>
        <v>1895</v>
      </c>
      <c r="G216" s="96">
        <f t="shared" si="10"/>
        <v>1332</v>
      </c>
      <c r="H216" s="95">
        <v>70</v>
      </c>
    </row>
    <row r="217" spans="1:8" ht="12.75">
      <c r="A217" s="91">
        <v>233</v>
      </c>
      <c r="B217" s="102"/>
      <c r="C217" s="109">
        <f t="shared" si="11"/>
        <v>100.98</v>
      </c>
      <c r="D217" s="94"/>
      <c r="E217" s="95">
        <v>11200</v>
      </c>
      <c r="F217" s="100">
        <f t="shared" si="9"/>
        <v>1893</v>
      </c>
      <c r="G217" s="96">
        <f t="shared" si="10"/>
        <v>1331</v>
      </c>
      <c r="H217" s="95">
        <v>70</v>
      </c>
    </row>
    <row r="218" spans="1:8" ht="12.75">
      <c r="A218" s="91">
        <v>234</v>
      </c>
      <c r="B218" s="102"/>
      <c r="C218" s="109">
        <f t="shared" si="11"/>
        <v>101.07</v>
      </c>
      <c r="D218" s="94"/>
      <c r="E218" s="95">
        <v>11200</v>
      </c>
      <c r="F218" s="100">
        <f t="shared" si="9"/>
        <v>1892</v>
      </c>
      <c r="G218" s="96">
        <f t="shared" si="10"/>
        <v>1330</v>
      </c>
      <c r="H218" s="95">
        <v>70</v>
      </c>
    </row>
    <row r="219" spans="1:8" ht="12.75">
      <c r="A219" s="91">
        <v>235</v>
      </c>
      <c r="B219" s="102"/>
      <c r="C219" s="109">
        <f t="shared" si="11"/>
        <v>101.15</v>
      </c>
      <c r="D219" s="94"/>
      <c r="E219" s="95">
        <v>11200</v>
      </c>
      <c r="F219" s="100">
        <f t="shared" si="9"/>
        <v>1890</v>
      </c>
      <c r="G219" s="96">
        <f t="shared" si="10"/>
        <v>1329</v>
      </c>
      <c r="H219" s="95">
        <v>70</v>
      </c>
    </row>
    <row r="220" spans="1:8" ht="12.75">
      <c r="A220" s="91">
        <v>236</v>
      </c>
      <c r="B220" s="102"/>
      <c r="C220" s="109">
        <f t="shared" si="11"/>
        <v>101.24</v>
      </c>
      <c r="D220" s="94"/>
      <c r="E220" s="95">
        <v>11200</v>
      </c>
      <c r="F220" s="100">
        <f t="shared" si="9"/>
        <v>1889</v>
      </c>
      <c r="G220" s="96">
        <f t="shared" si="10"/>
        <v>1328</v>
      </c>
      <c r="H220" s="95">
        <v>70</v>
      </c>
    </row>
    <row r="221" spans="1:8" ht="12.75">
      <c r="A221" s="91">
        <v>237</v>
      </c>
      <c r="B221" s="102"/>
      <c r="C221" s="109">
        <f t="shared" si="11"/>
        <v>101.32</v>
      </c>
      <c r="D221" s="94"/>
      <c r="E221" s="95">
        <v>11200</v>
      </c>
      <c r="F221" s="100">
        <f t="shared" si="9"/>
        <v>1887</v>
      </c>
      <c r="G221" s="96">
        <f t="shared" si="10"/>
        <v>1326</v>
      </c>
      <c r="H221" s="95">
        <v>70</v>
      </c>
    </row>
    <row r="222" spans="1:8" ht="12.75">
      <c r="A222" s="91">
        <v>238</v>
      </c>
      <c r="B222" s="102"/>
      <c r="C222" s="109">
        <f t="shared" si="11"/>
        <v>101.41</v>
      </c>
      <c r="D222" s="94"/>
      <c r="E222" s="95">
        <v>11200</v>
      </c>
      <c r="F222" s="100">
        <f t="shared" si="9"/>
        <v>1886</v>
      </c>
      <c r="G222" s="96">
        <f t="shared" si="10"/>
        <v>1325</v>
      </c>
      <c r="H222" s="95">
        <v>70</v>
      </c>
    </row>
    <row r="223" spans="1:8" ht="12.75">
      <c r="A223" s="91">
        <v>239</v>
      </c>
      <c r="B223" s="102"/>
      <c r="C223" s="109">
        <f t="shared" si="11"/>
        <v>101.49</v>
      </c>
      <c r="D223" s="94"/>
      <c r="E223" s="95">
        <v>11200</v>
      </c>
      <c r="F223" s="100">
        <f t="shared" si="9"/>
        <v>1884</v>
      </c>
      <c r="G223" s="96">
        <f t="shared" si="10"/>
        <v>1324</v>
      </c>
      <c r="H223" s="95">
        <v>70</v>
      </c>
    </row>
    <row r="224" spans="1:8" ht="12.75">
      <c r="A224" s="91">
        <v>240</v>
      </c>
      <c r="B224" s="102"/>
      <c r="C224" s="109">
        <f t="shared" si="11"/>
        <v>101.58</v>
      </c>
      <c r="D224" s="94"/>
      <c r="E224" s="95">
        <v>11200</v>
      </c>
      <c r="F224" s="100">
        <f t="shared" si="9"/>
        <v>1883</v>
      </c>
      <c r="G224" s="96">
        <f t="shared" si="10"/>
        <v>1323</v>
      </c>
      <c r="H224" s="95">
        <v>70</v>
      </c>
    </row>
    <row r="225" spans="1:8" ht="12.75">
      <c r="A225" s="91">
        <v>241</v>
      </c>
      <c r="B225" s="102"/>
      <c r="C225" s="109">
        <f t="shared" si="11"/>
        <v>101.66</v>
      </c>
      <c r="D225" s="94"/>
      <c r="E225" s="95">
        <v>11200</v>
      </c>
      <c r="F225" s="100">
        <f t="shared" si="9"/>
        <v>1881</v>
      </c>
      <c r="G225" s="96">
        <f t="shared" si="10"/>
        <v>1322</v>
      </c>
      <c r="H225" s="95">
        <v>70</v>
      </c>
    </row>
    <row r="226" spans="1:8" ht="12.75">
      <c r="A226" s="91">
        <v>242</v>
      </c>
      <c r="B226" s="102"/>
      <c r="C226" s="109">
        <f t="shared" si="11"/>
        <v>101.74</v>
      </c>
      <c r="D226" s="94"/>
      <c r="E226" s="95">
        <v>11200</v>
      </c>
      <c r="F226" s="100">
        <f t="shared" si="9"/>
        <v>1880</v>
      </c>
      <c r="G226" s="96">
        <f t="shared" si="10"/>
        <v>1321</v>
      </c>
      <c r="H226" s="95">
        <v>70</v>
      </c>
    </row>
    <row r="227" spans="1:8" ht="12.75">
      <c r="A227" s="91">
        <v>243</v>
      </c>
      <c r="B227" s="102"/>
      <c r="C227" s="109">
        <f t="shared" si="11"/>
        <v>101.83</v>
      </c>
      <c r="D227" s="94"/>
      <c r="E227" s="95">
        <v>11200</v>
      </c>
      <c r="F227" s="100">
        <f t="shared" si="9"/>
        <v>1878</v>
      </c>
      <c r="G227" s="96">
        <f t="shared" si="10"/>
        <v>1320</v>
      </c>
      <c r="H227" s="95">
        <v>70</v>
      </c>
    </row>
    <row r="228" spans="1:8" ht="12.75">
      <c r="A228" s="91">
        <v>244</v>
      </c>
      <c r="B228" s="102"/>
      <c r="C228" s="109">
        <f t="shared" si="11"/>
        <v>101.91</v>
      </c>
      <c r="D228" s="94"/>
      <c r="E228" s="95">
        <v>11200</v>
      </c>
      <c r="F228" s="100">
        <f t="shared" si="9"/>
        <v>1877</v>
      </c>
      <c r="G228" s="96">
        <f t="shared" si="10"/>
        <v>1319</v>
      </c>
      <c r="H228" s="95">
        <v>70</v>
      </c>
    </row>
    <row r="229" spans="1:8" ht="12.75">
      <c r="A229" s="91">
        <v>245</v>
      </c>
      <c r="B229" s="102"/>
      <c r="C229" s="109">
        <f t="shared" si="11"/>
        <v>101.99</v>
      </c>
      <c r="D229" s="94"/>
      <c r="E229" s="95">
        <v>11200</v>
      </c>
      <c r="F229" s="100">
        <f t="shared" si="9"/>
        <v>1875</v>
      </c>
      <c r="G229" s="96">
        <f t="shared" si="10"/>
        <v>1318</v>
      </c>
      <c r="H229" s="95">
        <v>70</v>
      </c>
    </row>
    <row r="230" spans="1:8" ht="12.75">
      <c r="A230" s="91">
        <v>246</v>
      </c>
      <c r="B230" s="102"/>
      <c r="C230" s="109">
        <f t="shared" si="11"/>
        <v>102.07</v>
      </c>
      <c r="D230" s="94"/>
      <c r="E230" s="95">
        <v>11200</v>
      </c>
      <c r="F230" s="100">
        <f t="shared" si="9"/>
        <v>1874</v>
      </c>
      <c r="G230" s="96">
        <f t="shared" si="10"/>
        <v>1317</v>
      </c>
      <c r="H230" s="95">
        <v>70</v>
      </c>
    </row>
    <row r="231" spans="1:8" ht="12.75">
      <c r="A231" s="91">
        <v>247</v>
      </c>
      <c r="B231" s="102"/>
      <c r="C231" s="109">
        <f t="shared" si="11"/>
        <v>102.16</v>
      </c>
      <c r="D231" s="94"/>
      <c r="E231" s="95">
        <v>11200</v>
      </c>
      <c r="F231" s="100">
        <f t="shared" si="9"/>
        <v>1872</v>
      </c>
      <c r="G231" s="96">
        <f t="shared" si="10"/>
        <v>1316</v>
      </c>
      <c r="H231" s="95">
        <v>70</v>
      </c>
    </row>
    <row r="232" spans="1:8" ht="12.75">
      <c r="A232" s="91">
        <v>248</v>
      </c>
      <c r="B232" s="102"/>
      <c r="C232" s="109">
        <f t="shared" si="11"/>
        <v>102.24</v>
      </c>
      <c r="D232" s="94"/>
      <c r="E232" s="95">
        <v>11200</v>
      </c>
      <c r="F232" s="100">
        <f t="shared" si="9"/>
        <v>1871</v>
      </c>
      <c r="G232" s="96">
        <f t="shared" si="10"/>
        <v>1315</v>
      </c>
      <c r="H232" s="95">
        <v>70</v>
      </c>
    </row>
    <row r="233" spans="1:8" ht="12.75">
      <c r="A233" s="91">
        <v>249</v>
      </c>
      <c r="B233" s="102"/>
      <c r="C233" s="109">
        <f t="shared" si="11"/>
        <v>102.32</v>
      </c>
      <c r="D233" s="94"/>
      <c r="E233" s="95">
        <v>11200</v>
      </c>
      <c r="F233" s="100">
        <f t="shared" si="9"/>
        <v>1870</v>
      </c>
      <c r="G233" s="96">
        <f t="shared" si="10"/>
        <v>1314</v>
      </c>
      <c r="H233" s="95">
        <v>70</v>
      </c>
    </row>
    <row r="234" spans="1:8" ht="12.75">
      <c r="A234" s="91">
        <v>250</v>
      </c>
      <c r="B234" s="102"/>
      <c r="C234" s="109">
        <f t="shared" si="11"/>
        <v>102.4</v>
      </c>
      <c r="D234" s="94"/>
      <c r="E234" s="95">
        <v>11200</v>
      </c>
      <c r="F234" s="100">
        <f t="shared" si="9"/>
        <v>1868</v>
      </c>
      <c r="G234" s="96">
        <f t="shared" si="10"/>
        <v>1313</v>
      </c>
      <c r="H234" s="95">
        <v>70</v>
      </c>
    </row>
    <row r="235" spans="1:8" ht="12.75">
      <c r="A235" s="91">
        <v>251</v>
      </c>
      <c r="B235" s="102"/>
      <c r="C235" s="109">
        <f t="shared" si="11"/>
        <v>102.48</v>
      </c>
      <c r="D235" s="94"/>
      <c r="E235" s="95">
        <v>11200</v>
      </c>
      <c r="F235" s="100">
        <f t="shared" si="9"/>
        <v>1867</v>
      </c>
      <c r="G235" s="96">
        <f t="shared" si="10"/>
        <v>1311</v>
      </c>
      <c r="H235" s="95">
        <v>70</v>
      </c>
    </row>
    <row r="236" spans="1:8" ht="12.75">
      <c r="A236" s="91">
        <v>252</v>
      </c>
      <c r="B236" s="102"/>
      <c r="C236" s="109">
        <f t="shared" si="11"/>
        <v>102.56</v>
      </c>
      <c r="D236" s="94"/>
      <c r="E236" s="95">
        <v>11200</v>
      </c>
      <c r="F236" s="100">
        <f t="shared" si="9"/>
        <v>1865</v>
      </c>
      <c r="G236" s="96">
        <f t="shared" si="10"/>
        <v>1310</v>
      </c>
      <c r="H236" s="95">
        <v>70</v>
      </c>
    </row>
    <row r="237" spans="1:8" ht="12.75">
      <c r="A237" s="91">
        <v>253</v>
      </c>
      <c r="B237" s="102"/>
      <c r="C237" s="109">
        <f t="shared" si="11"/>
        <v>102.64</v>
      </c>
      <c r="D237" s="94"/>
      <c r="E237" s="95">
        <v>11200</v>
      </c>
      <c r="F237" s="100">
        <f t="shared" si="9"/>
        <v>1864</v>
      </c>
      <c r="G237" s="96">
        <f t="shared" si="10"/>
        <v>1309</v>
      </c>
      <c r="H237" s="95">
        <v>70</v>
      </c>
    </row>
    <row r="238" spans="1:8" ht="12.75">
      <c r="A238" s="91">
        <v>254</v>
      </c>
      <c r="B238" s="102"/>
      <c r="C238" s="109">
        <f t="shared" si="11"/>
        <v>102.72</v>
      </c>
      <c r="D238" s="94"/>
      <c r="E238" s="95">
        <v>11200</v>
      </c>
      <c r="F238" s="100">
        <f t="shared" si="9"/>
        <v>1863</v>
      </c>
      <c r="G238" s="96">
        <f t="shared" si="10"/>
        <v>1308</v>
      </c>
      <c r="H238" s="95">
        <v>70</v>
      </c>
    </row>
    <row r="239" spans="1:8" ht="12.75">
      <c r="A239" s="91">
        <v>255</v>
      </c>
      <c r="B239" s="102"/>
      <c r="C239" s="109">
        <f t="shared" si="11"/>
        <v>102.8</v>
      </c>
      <c r="D239" s="94"/>
      <c r="E239" s="95">
        <v>11200</v>
      </c>
      <c r="F239" s="100">
        <f t="shared" si="9"/>
        <v>1861</v>
      </c>
      <c r="G239" s="96">
        <f t="shared" si="10"/>
        <v>1307</v>
      </c>
      <c r="H239" s="95">
        <v>70</v>
      </c>
    </row>
    <row r="240" spans="1:8" ht="12.75">
      <c r="A240" s="91">
        <v>256</v>
      </c>
      <c r="B240" s="102"/>
      <c r="C240" s="109">
        <f t="shared" si="11"/>
        <v>102.88</v>
      </c>
      <c r="D240" s="94"/>
      <c r="E240" s="95">
        <v>11200</v>
      </c>
      <c r="F240" s="100">
        <f t="shared" si="9"/>
        <v>1860</v>
      </c>
      <c r="G240" s="96">
        <f t="shared" si="10"/>
        <v>1306</v>
      </c>
      <c r="H240" s="95">
        <v>70</v>
      </c>
    </row>
    <row r="241" spans="1:8" ht="12.75">
      <c r="A241" s="91">
        <v>257</v>
      </c>
      <c r="B241" s="102"/>
      <c r="C241" s="109">
        <f t="shared" si="11"/>
        <v>102.96</v>
      </c>
      <c r="D241" s="94"/>
      <c r="E241" s="95">
        <v>11200</v>
      </c>
      <c r="F241" s="100">
        <f t="shared" si="9"/>
        <v>1858</v>
      </c>
      <c r="G241" s="96">
        <f t="shared" si="10"/>
        <v>1305</v>
      </c>
      <c r="H241" s="95">
        <v>70</v>
      </c>
    </row>
    <row r="242" spans="1:8" ht="12.75">
      <c r="A242" s="91">
        <v>258</v>
      </c>
      <c r="B242" s="102"/>
      <c r="C242" s="109">
        <f t="shared" si="11"/>
        <v>103.04</v>
      </c>
      <c r="D242" s="94"/>
      <c r="E242" s="95">
        <v>11200</v>
      </c>
      <c r="F242" s="100">
        <f t="shared" si="9"/>
        <v>1857</v>
      </c>
      <c r="G242" s="96">
        <f t="shared" si="10"/>
        <v>1304</v>
      </c>
      <c r="H242" s="95">
        <v>70</v>
      </c>
    </row>
    <row r="243" spans="1:8" ht="12.75">
      <c r="A243" s="91">
        <v>259</v>
      </c>
      <c r="B243" s="102"/>
      <c r="C243" s="109">
        <f t="shared" si="11"/>
        <v>103.12</v>
      </c>
      <c r="D243" s="94"/>
      <c r="E243" s="95">
        <v>11200</v>
      </c>
      <c r="F243" s="100">
        <f t="shared" si="9"/>
        <v>1856</v>
      </c>
      <c r="G243" s="96">
        <f t="shared" si="10"/>
        <v>1303</v>
      </c>
      <c r="H243" s="95">
        <v>70</v>
      </c>
    </row>
    <row r="244" spans="1:8" ht="12.75">
      <c r="A244" s="91">
        <v>260</v>
      </c>
      <c r="B244" s="102"/>
      <c r="C244" s="109">
        <f t="shared" si="11"/>
        <v>103.2</v>
      </c>
      <c r="D244" s="94"/>
      <c r="E244" s="95">
        <v>11200</v>
      </c>
      <c r="F244" s="100">
        <f t="shared" si="9"/>
        <v>1854</v>
      </c>
      <c r="G244" s="96">
        <f t="shared" si="10"/>
        <v>1302</v>
      </c>
      <c r="H244" s="95">
        <v>70</v>
      </c>
    </row>
    <row r="245" spans="1:8" ht="12.75">
      <c r="A245" s="91">
        <v>261</v>
      </c>
      <c r="B245" s="102"/>
      <c r="C245" s="109">
        <f t="shared" si="11"/>
        <v>103.28</v>
      </c>
      <c r="D245" s="94"/>
      <c r="E245" s="95">
        <v>11200</v>
      </c>
      <c r="F245" s="100">
        <f t="shared" si="9"/>
        <v>1853</v>
      </c>
      <c r="G245" s="96">
        <f t="shared" si="10"/>
        <v>1301</v>
      </c>
      <c r="H245" s="95">
        <v>70</v>
      </c>
    </row>
    <row r="246" spans="1:8" ht="12.75">
      <c r="A246" s="91">
        <v>262</v>
      </c>
      <c r="B246" s="102"/>
      <c r="C246" s="109">
        <f t="shared" si="11"/>
        <v>103.35</v>
      </c>
      <c r="D246" s="94"/>
      <c r="E246" s="95">
        <v>11200</v>
      </c>
      <c r="F246" s="100">
        <f t="shared" si="9"/>
        <v>1852</v>
      </c>
      <c r="G246" s="96">
        <f t="shared" si="10"/>
        <v>1300</v>
      </c>
      <c r="H246" s="95">
        <v>70</v>
      </c>
    </row>
    <row r="247" spans="1:8" ht="12.75">
      <c r="A247" s="91">
        <v>263</v>
      </c>
      <c r="B247" s="102"/>
      <c r="C247" s="109">
        <f t="shared" si="11"/>
        <v>103.43</v>
      </c>
      <c r="D247" s="94"/>
      <c r="E247" s="95">
        <v>11200</v>
      </c>
      <c r="F247" s="100">
        <f t="shared" si="9"/>
        <v>1850</v>
      </c>
      <c r="G247" s="96">
        <f t="shared" si="10"/>
        <v>1299</v>
      </c>
      <c r="H247" s="95">
        <v>70</v>
      </c>
    </row>
    <row r="248" spans="1:8" ht="12.75">
      <c r="A248" s="91">
        <v>264</v>
      </c>
      <c r="B248" s="102"/>
      <c r="C248" s="109">
        <f t="shared" si="11"/>
        <v>103.51</v>
      </c>
      <c r="D248" s="94"/>
      <c r="E248" s="95">
        <v>11200</v>
      </c>
      <c r="F248" s="100">
        <f t="shared" si="9"/>
        <v>1849</v>
      </c>
      <c r="G248" s="96">
        <f t="shared" si="10"/>
        <v>1298</v>
      </c>
      <c r="H248" s="95">
        <v>70</v>
      </c>
    </row>
    <row r="249" spans="1:8" ht="12.75">
      <c r="A249" s="91">
        <v>265</v>
      </c>
      <c r="B249" s="102"/>
      <c r="C249" s="109">
        <f t="shared" si="11"/>
        <v>103.58</v>
      </c>
      <c r="D249" s="94"/>
      <c r="E249" s="95">
        <v>11200</v>
      </c>
      <c r="F249" s="100">
        <f t="shared" si="9"/>
        <v>1848</v>
      </c>
      <c r="G249" s="96">
        <f t="shared" si="10"/>
        <v>1298</v>
      </c>
      <c r="H249" s="95">
        <v>70</v>
      </c>
    </row>
    <row r="250" spans="1:8" ht="12.75">
      <c r="A250" s="91">
        <v>266</v>
      </c>
      <c r="B250" s="102"/>
      <c r="C250" s="109">
        <f t="shared" si="11"/>
        <v>103.66</v>
      </c>
      <c r="D250" s="94"/>
      <c r="E250" s="95">
        <v>11200</v>
      </c>
      <c r="F250" s="100">
        <f t="shared" si="9"/>
        <v>1846</v>
      </c>
      <c r="G250" s="96">
        <f t="shared" si="10"/>
        <v>1297</v>
      </c>
      <c r="H250" s="95">
        <v>70</v>
      </c>
    </row>
    <row r="251" spans="1:8" ht="12.75">
      <c r="A251" s="91">
        <v>267</v>
      </c>
      <c r="B251" s="102"/>
      <c r="C251" s="109">
        <f t="shared" si="11"/>
        <v>103.74</v>
      </c>
      <c r="D251" s="94"/>
      <c r="E251" s="95">
        <v>11200</v>
      </c>
      <c r="F251" s="100">
        <f t="shared" si="9"/>
        <v>1845</v>
      </c>
      <c r="G251" s="96">
        <f t="shared" si="10"/>
        <v>1296</v>
      </c>
      <c r="H251" s="95">
        <v>70</v>
      </c>
    </row>
    <row r="252" spans="1:8" ht="12.75">
      <c r="A252" s="91">
        <v>268</v>
      </c>
      <c r="B252" s="102"/>
      <c r="C252" s="109">
        <f t="shared" si="11"/>
        <v>103.81</v>
      </c>
      <c r="D252" s="94"/>
      <c r="E252" s="95">
        <v>11200</v>
      </c>
      <c r="F252" s="100">
        <f t="shared" si="9"/>
        <v>1844</v>
      </c>
      <c r="G252" s="96">
        <f t="shared" si="10"/>
        <v>1295</v>
      </c>
      <c r="H252" s="95">
        <v>70</v>
      </c>
    </row>
    <row r="253" spans="1:8" ht="12.75">
      <c r="A253" s="91">
        <v>269</v>
      </c>
      <c r="B253" s="102"/>
      <c r="C253" s="109">
        <f t="shared" si="11"/>
        <v>103.89</v>
      </c>
      <c r="D253" s="94"/>
      <c r="E253" s="95">
        <v>11200</v>
      </c>
      <c r="F253" s="100">
        <f t="shared" si="9"/>
        <v>1842</v>
      </c>
      <c r="G253" s="96">
        <f t="shared" si="10"/>
        <v>1294</v>
      </c>
      <c r="H253" s="95">
        <v>70</v>
      </c>
    </row>
    <row r="254" spans="1:8" ht="12.75">
      <c r="A254" s="91">
        <v>270</v>
      </c>
      <c r="B254" s="102"/>
      <c r="C254" s="109">
        <f t="shared" si="11"/>
        <v>103.97</v>
      </c>
      <c r="D254" s="94"/>
      <c r="E254" s="95">
        <v>11200</v>
      </c>
      <c r="F254" s="100">
        <f t="shared" si="9"/>
        <v>1841</v>
      </c>
      <c r="G254" s="96">
        <f t="shared" si="10"/>
        <v>1293</v>
      </c>
      <c r="H254" s="95">
        <v>70</v>
      </c>
    </row>
    <row r="255" spans="1:8" ht="12.75">
      <c r="A255" s="91">
        <v>271</v>
      </c>
      <c r="B255" s="102"/>
      <c r="C255" s="109">
        <f t="shared" si="11"/>
        <v>104.04</v>
      </c>
      <c r="D255" s="94"/>
      <c r="E255" s="95">
        <v>11200</v>
      </c>
      <c r="F255" s="100">
        <f t="shared" si="9"/>
        <v>1840</v>
      </c>
      <c r="G255" s="96">
        <f t="shared" si="10"/>
        <v>1292</v>
      </c>
      <c r="H255" s="95">
        <v>70</v>
      </c>
    </row>
    <row r="256" spans="1:8" ht="12.75">
      <c r="A256" s="91">
        <v>272</v>
      </c>
      <c r="B256" s="102"/>
      <c r="C256" s="109">
        <f t="shared" si="11"/>
        <v>104.12</v>
      </c>
      <c r="D256" s="94"/>
      <c r="E256" s="95">
        <v>11200</v>
      </c>
      <c r="F256" s="100">
        <f t="shared" si="9"/>
        <v>1838</v>
      </c>
      <c r="G256" s="96">
        <f t="shared" si="10"/>
        <v>1291</v>
      </c>
      <c r="H256" s="95">
        <v>70</v>
      </c>
    </row>
    <row r="257" spans="1:8" ht="12.75">
      <c r="A257" s="91">
        <v>273</v>
      </c>
      <c r="B257" s="102"/>
      <c r="C257" s="109">
        <f t="shared" si="11"/>
        <v>104.19</v>
      </c>
      <c r="D257" s="94"/>
      <c r="E257" s="95">
        <v>11200</v>
      </c>
      <c r="F257" s="100">
        <f t="shared" si="9"/>
        <v>1837</v>
      </c>
      <c r="G257" s="96">
        <f t="shared" si="10"/>
        <v>1290</v>
      </c>
      <c r="H257" s="95">
        <v>70</v>
      </c>
    </row>
    <row r="258" spans="1:8" ht="12.75">
      <c r="A258" s="91">
        <v>274</v>
      </c>
      <c r="B258" s="102"/>
      <c r="C258" s="109">
        <f t="shared" si="11"/>
        <v>104.27</v>
      </c>
      <c r="D258" s="94"/>
      <c r="E258" s="95">
        <v>11200</v>
      </c>
      <c r="F258" s="100">
        <f t="shared" si="9"/>
        <v>1836</v>
      </c>
      <c r="G258" s="96">
        <f t="shared" si="10"/>
        <v>1289</v>
      </c>
      <c r="H258" s="95">
        <v>70</v>
      </c>
    </row>
    <row r="259" spans="1:8" ht="12.75">
      <c r="A259" s="91">
        <v>275</v>
      </c>
      <c r="B259" s="102"/>
      <c r="C259" s="109">
        <f t="shared" si="11"/>
        <v>104.34</v>
      </c>
      <c r="D259" s="94"/>
      <c r="E259" s="95">
        <v>11200</v>
      </c>
      <c r="F259" s="100">
        <f t="shared" si="9"/>
        <v>1835</v>
      </c>
      <c r="G259" s="96">
        <f t="shared" si="10"/>
        <v>1288</v>
      </c>
      <c r="H259" s="95">
        <v>70</v>
      </c>
    </row>
    <row r="260" spans="1:8" ht="12.75">
      <c r="A260" s="91">
        <v>276</v>
      </c>
      <c r="B260" s="102"/>
      <c r="C260" s="109">
        <f t="shared" si="11"/>
        <v>104.42</v>
      </c>
      <c r="D260" s="94"/>
      <c r="E260" s="95">
        <v>11200</v>
      </c>
      <c r="F260" s="100">
        <f t="shared" si="9"/>
        <v>1833</v>
      </c>
      <c r="G260" s="96">
        <f t="shared" si="10"/>
        <v>1287</v>
      </c>
      <c r="H260" s="95">
        <v>70</v>
      </c>
    </row>
    <row r="261" spans="1:8" ht="12.75">
      <c r="A261" s="91">
        <v>277</v>
      </c>
      <c r="B261" s="102"/>
      <c r="C261" s="109">
        <f t="shared" si="11"/>
        <v>104.49</v>
      </c>
      <c r="D261" s="94"/>
      <c r="E261" s="95">
        <v>11200</v>
      </c>
      <c r="F261" s="100">
        <f t="shared" si="9"/>
        <v>1832</v>
      </c>
      <c r="G261" s="96">
        <f t="shared" si="10"/>
        <v>1286</v>
      </c>
      <c r="H261" s="95">
        <v>70</v>
      </c>
    </row>
    <row r="262" spans="1:8" ht="12.75">
      <c r="A262" s="91">
        <v>278</v>
      </c>
      <c r="B262" s="102"/>
      <c r="C262" s="109">
        <f t="shared" si="11"/>
        <v>104.56</v>
      </c>
      <c r="D262" s="94"/>
      <c r="E262" s="95">
        <v>11200</v>
      </c>
      <c r="F262" s="100">
        <f t="shared" si="9"/>
        <v>1831</v>
      </c>
      <c r="G262" s="96">
        <f t="shared" si="10"/>
        <v>1285</v>
      </c>
      <c r="H262" s="95">
        <v>70</v>
      </c>
    </row>
    <row r="263" spans="1:8" ht="12.75">
      <c r="A263" s="91">
        <v>279</v>
      </c>
      <c r="B263" s="102"/>
      <c r="C263" s="109">
        <f t="shared" si="11"/>
        <v>104.64</v>
      </c>
      <c r="D263" s="94"/>
      <c r="E263" s="95">
        <v>11200</v>
      </c>
      <c r="F263" s="100">
        <f t="shared" si="9"/>
        <v>1830</v>
      </c>
      <c r="G263" s="96">
        <f t="shared" si="10"/>
        <v>1284</v>
      </c>
      <c r="H263" s="95">
        <v>70</v>
      </c>
    </row>
    <row r="264" spans="1:8" ht="12.75">
      <c r="A264" s="91">
        <v>280</v>
      </c>
      <c r="B264" s="102"/>
      <c r="C264" s="109">
        <f t="shared" si="11"/>
        <v>104.71</v>
      </c>
      <c r="D264" s="94"/>
      <c r="E264" s="95">
        <v>11200</v>
      </c>
      <c r="F264" s="100">
        <f t="shared" si="9"/>
        <v>1828</v>
      </c>
      <c r="G264" s="96">
        <f t="shared" si="10"/>
        <v>1284</v>
      </c>
      <c r="H264" s="95">
        <v>70</v>
      </c>
    </row>
    <row r="265" spans="1:8" ht="12.75">
      <c r="A265" s="91">
        <v>281</v>
      </c>
      <c r="B265" s="102"/>
      <c r="C265" s="109">
        <f t="shared" si="11"/>
        <v>104.78</v>
      </c>
      <c r="D265" s="94"/>
      <c r="E265" s="95">
        <v>11200</v>
      </c>
      <c r="F265" s="100">
        <f t="shared" si="9"/>
        <v>1827</v>
      </c>
      <c r="G265" s="96">
        <f t="shared" si="10"/>
        <v>1283</v>
      </c>
      <c r="H265" s="95">
        <v>70</v>
      </c>
    </row>
    <row r="266" spans="1:8" ht="12.75">
      <c r="A266" s="91">
        <v>282</v>
      </c>
      <c r="B266" s="102"/>
      <c r="C266" s="109">
        <f t="shared" si="11"/>
        <v>104.86</v>
      </c>
      <c r="D266" s="94"/>
      <c r="E266" s="95">
        <v>11200</v>
      </c>
      <c r="F266" s="100">
        <f t="shared" si="9"/>
        <v>1826</v>
      </c>
      <c r="G266" s="96">
        <f t="shared" si="10"/>
        <v>1282</v>
      </c>
      <c r="H266" s="95">
        <v>70</v>
      </c>
    </row>
    <row r="267" spans="1:8" ht="12.75">
      <c r="A267" s="91">
        <v>283</v>
      </c>
      <c r="B267" s="102"/>
      <c r="C267" s="109">
        <f t="shared" si="11"/>
        <v>104.93</v>
      </c>
      <c r="D267" s="94"/>
      <c r="E267" s="95">
        <v>11200</v>
      </c>
      <c r="F267" s="100">
        <f t="shared" si="9"/>
        <v>1825</v>
      </c>
      <c r="G267" s="96">
        <f t="shared" si="10"/>
        <v>1281</v>
      </c>
      <c r="H267" s="95">
        <v>70</v>
      </c>
    </row>
    <row r="268" spans="1:8" ht="12.75">
      <c r="A268" s="91">
        <v>284</v>
      </c>
      <c r="B268" s="102"/>
      <c r="C268" s="109">
        <f t="shared" si="11"/>
        <v>105</v>
      </c>
      <c r="D268" s="94"/>
      <c r="E268" s="95">
        <v>11200</v>
      </c>
      <c r="F268" s="100">
        <f t="shared" si="9"/>
        <v>1824</v>
      </c>
      <c r="G268" s="96">
        <f t="shared" si="10"/>
        <v>1280</v>
      </c>
      <c r="H268" s="95">
        <v>70</v>
      </c>
    </row>
    <row r="269" spans="1:8" ht="12.75">
      <c r="A269" s="91">
        <v>285</v>
      </c>
      <c r="B269" s="102"/>
      <c r="C269" s="109">
        <f t="shared" si="11"/>
        <v>105.07</v>
      </c>
      <c r="D269" s="94"/>
      <c r="E269" s="95">
        <v>11200</v>
      </c>
      <c r="F269" s="100">
        <f aca="true" t="shared" si="12" ref="F269:F332">ROUND(12*1.37*(1/C269*E269)+H269,0)</f>
        <v>1822</v>
      </c>
      <c r="G269" s="96">
        <f aca="true" t="shared" si="13" ref="G269:G332">ROUND(12*(1/C269*E269),0)</f>
        <v>1279</v>
      </c>
      <c r="H269" s="95">
        <v>70</v>
      </c>
    </row>
    <row r="270" spans="1:8" ht="12.75">
      <c r="A270" s="91">
        <v>286</v>
      </c>
      <c r="B270" s="102"/>
      <c r="C270" s="109">
        <f aca="true" t="shared" si="14" ref="C270:C333">ROUND((10.899*LN(A270)+A270/200)*1.667,2)</f>
        <v>105.15</v>
      </c>
      <c r="D270" s="94"/>
      <c r="E270" s="95">
        <v>11200</v>
      </c>
      <c r="F270" s="100">
        <f t="shared" si="12"/>
        <v>1821</v>
      </c>
      <c r="G270" s="96">
        <f t="shared" si="13"/>
        <v>1278</v>
      </c>
      <c r="H270" s="95">
        <v>70</v>
      </c>
    </row>
    <row r="271" spans="1:8" ht="12.75">
      <c r="A271" s="91">
        <v>287</v>
      </c>
      <c r="B271" s="102"/>
      <c r="C271" s="109">
        <f t="shared" si="14"/>
        <v>105.22</v>
      </c>
      <c r="D271" s="94"/>
      <c r="E271" s="95">
        <v>11200</v>
      </c>
      <c r="F271" s="100">
        <f t="shared" si="12"/>
        <v>1820</v>
      </c>
      <c r="G271" s="96">
        <f t="shared" si="13"/>
        <v>1277</v>
      </c>
      <c r="H271" s="95">
        <v>70</v>
      </c>
    </row>
    <row r="272" spans="1:8" ht="12.75">
      <c r="A272" s="91">
        <v>288</v>
      </c>
      <c r="B272" s="102"/>
      <c r="C272" s="109">
        <f t="shared" si="14"/>
        <v>105.29</v>
      </c>
      <c r="D272" s="94"/>
      <c r="E272" s="95">
        <v>11200</v>
      </c>
      <c r="F272" s="100">
        <f t="shared" si="12"/>
        <v>1819</v>
      </c>
      <c r="G272" s="96">
        <f t="shared" si="13"/>
        <v>1276</v>
      </c>
      <c r="H272" s="95">
        <v>70</v>
      </c>
    </row>
    <row r="273" spans="1:8" ht="12.75">
      <c r="A273" s="91">
        <v>289</v>
      </c>
      <c r="B273" s="102"/>
      <c r="C273" s="109">
        <f t="shared" si="14"/>
        <v>105.36</v>
      </c>
      <c r="D273" s="94"/>
      <c r="E273" s="95">
        <v>11200</v>
      </c>
      <c r="F273" s="100">
        <f t="shared" si="12"/>
        <v>1818</v>
      </c>
      <c r="G273" s="96">
        <f t="shared" si="13"/>
        <v>1276</v>
      </c>
      <c r="H273" s="95">
        <v>70</v>
      </c>
    </row>
    <row r="274" spans="1:8" ht="12.75">
      <c r="A274" s="91">
        <v>290</v>
      </c>
      <c r="B274" s="102"/>
      <c r="C274" s="109">
        <f t="shared" si="14"/>
        <v>105.43</v>
      </c>
      <c r="D274" s="94"/>
      <c r="E274" s="95">
        <v>11200</v>
      </c>
      <c r="F274" s="100">
        <f t="shared" si="12"/>
        <v>1816</v>
      </c>
      <c r="G274" s="96">
        <f t="shared" si="13"/>
        <v>1275</v>
      </c>
      <c r="H274" s="95">
        <v>70</v>
      </c>
    </row>
    <row r="275" spans="1:8" ht="12.75">
      <c r="A275" s="91">
        <v>291</v>
      </c>
      <c r="B275" s="102"/>
      <c r="C275" s="109">
        <f t="shared" si="14"/>
        <v>105.5</v>
      </c>
      <c r="D275" s="94"/>
      <c r="E275" s="95">
        <v>11200</v>
      </c>
      <c r="F275" s="100">
        <f t="shared" si="12"/>
        <v>1815</v>
      </c>
      <c r="G275" s="96">
        <f t="shared" si="13"/>
        <v>1274</v>
      </c>
      <c r="H275" s="95">
        <v>70</v>
      </c>
    </row>
    <row r="276" spans="1:8" ht="12.75">
      <c r="A276" s="91">
        <v>292</v>
      </c>
      <c r="B276" s="102"/>
      <c r="C276" s="109">
        <f t="shared" si="14"/>
        <v>105.57</v>
      </c>
      <c r="D276" s="94"/>
      <c r="E276" s="95">
        <v>11200</v>
      </c>
      <c r="F276" s="100">
        <f t="shared" si="12"/>
        <v>1814</v>
      </c>
      <c r="G276" s="96">
        <f t="shared" si="13"/>
        <v>1273</v>
      </c>
      <c r="H276" s="95">
        <v>70</v>
      </c>
    </row>
    <row r="277" spans="1:8" ht="12.75">
      <c r="A277" s="91">
        <v>293</v>
      </c>
      <c r="B277" s="102"/>
      <c r="C277" s="109">
        <f t="shared" si="14"/>
        <v>105.64</v>
      </c>
      <c r="D277" s="94"/>
      <c r="E277" s="95">
        <v>11200</v>
      </c>
      <c r="F277" s="100">
        <f t="shared" si="12"/>
        <v>1813</v>
      </c>
      <c r="G277" s="96">
        <f t="shared" si="13"/>
        <v>1272</v>
      </c>
      <c r="H277" s="95">
        <v>70</v>
      </c>
    </row>
    <row r="278" spans="1:8" ht="12.75">
      <c r="A278" s="91">
        <v>294</v>
      </c>
      <c r="B278" s="102"/>
      <c r="C278" s="109">
        <f t="shared" si="14"/>
        <v>105.71</v>
      </c>
      <c r="D278" s="94"/>
      <c r="E278" s="95">
        <v>11200</v>
      </c>
      <c r="F278" s="100">
        <f t="shared" si="12"/>
        <v>1812</v>
      </c>
      <c r="G278" s="96">
        <f t="shared" si="13"/>
        <v>1271</v>
      </c>
      <c r="H278" s="95">
        <v>70</v>
      </c>
    </row>
    <row r="279" spans="1:8" ht="12.75">
      <c r="A279" s="91">
        <v>295</v>
      </c>
      <c r="B279" s="102"/>
      <c r="C279" s="109">
        <f t="shared" si="14"/>
        <v>105.78</v>
      </c>
      <c r="D279" s="94"/>
      <c r="E279" s="95">
        <v>11200</v>
      </c>
      <c r="F279" s="100">
        <f t="shared" si="12"/>
        <v>1811</v>
      </c>
      <c r="G279" s="96">
        <f t="shared" si="13"/>
        <v>1271</v>
      </c>
      <c r="H279" s="95">
        <v>70</v>
      </c>
    </row>
    <row r="280" spans="1:8" ht="12.75">
      <c r="A280" s="91">
        <v>296</v>
      </c>
      <c r="B280" s="102"/>
      <c r="C280" s="109">
        <f t="shared" si="14"/>
        <v>105.85</v>
      </c>
      <c r="D280" s="94"/>
      <c r="E280" s="95">
        <v>11200</v>
      </c>
      <c r="F280" s="100">
        <f t="shared" si="12"/>
        <v>1810</v>
      </c>
      <c r="G280" s="96">
        <f t="shared" si="13"/>
        <v>1270</v>
      </c>
      <c r="H280" s="95">
        <v>70</v>
      </c>
    </row>
    <row r="281" spans="1:8" ht="12.75">
      <c r="A281" s="91">
        <v>297</v>
      </c>
      <c r="B281" s="102"/>
      <c r="C281" s="109">
        <f t="shared" si="14"/>
        <v>105.92</v>
      </c>
      <c r="D281" s="94"/>
      <c r="E281" s="95">
        <v>11200</v>
      </c>
      <c r="F281" s="100">
        <f t="shared" si="12"/>
        <v>1808</v>
      </c>
      <c r="G281" s="96">
        <f t="shared" si="13"/>
        <v>1269</v>
      </c>
      <c r="H281" s="95">
        <v>70</v>
      </c>
    </row>
    <row r="282" spans="1:8" ht="12.75">
      <c r="A282" s="91">
        <v>298</v>
      </c>
      <c r="B282" s="102"/>
      <c r="C282" s="109">
        <f t="shared" si="14"/>
        <v>105.99</v>
      </c>
      <c r="D282" s="94"/>
      <c r="E282" s="95">
        <v>11200</v>
      </c>
      <c r="F282" s="100">
        <f t="shared" si="12"/>
        <v>1807</v>
      </c>
      <c r="G282" s="96">
        <f t="shared" si="13"/>
        <v>1268</v>
      </c>
      <c r="H282" s="95">
        <v>70</v>
      </c>
    </row>
    <row r="283" spans="1:8" ht="12.75">
      <c r="A283" s="91">
        <v>299</v>
      </c>
      <c r="B283" s="102"/>
      <c r="C283" s="109">
        <f t="shared" si="14"/>
        <v>106.06</v>
      </c>
      <c r="D283" s="94"/>
      <c r="E283" s="95">
        <v>11200</v>
      </c>
      <c r="F283" s="100">
        <f t="shared" si="12"/>
        <v>1806</v>
      </c>
      <c r="G283" s="96">
        <f t="shared" si="13"/>
        <v>1267</v>
      </c>
      <c r="H283" s="95">
        <v>70</v>
      </c>
    </row>
    <row r="284" spans="1:8" ht="12.75">
      <c r="A284" s="91">
        <v>300</v>
      </c>
      <c r="B284" s="102"/>
      <c r="C284" s="109">
        <f t="shared" si="14"/>
        <v>106.13</v>
      </c>
      <c r="D284" s="94"/>
      <c r="E284" s="95">
        <v>11200</v>
      </c>
      <c r="F284" s="100">
        <f t="shared" si="12"/>
        <v>1805</v>
      </c>
      <c r="G284" s="96">
        <f t="shared" si="13"/>
        <v>1266</v>
      </c>
      <c r="H284" s="95">
        <v>70</v>
      </c>
    </row>
    <row r="285" spans="1:8" ht="12.75">
      <c r="A285" s="91">
        <v>301</v>
      </c>
      <c r="B285" s="102"/>
      <c r="C285" s="109">
        <f t="shared" si="14"/>
        <v>106.2</v>
      </c>
      <c r="D285" s="94"/>
      <c r="E285" s="95">
        <v>11200</v>
      </c>
      <c r="F285" s="100">
        <f t="shared" si="12"/>
        <v>1804</v>
      </c>
      <c r="G285" s="96">
        <f t="shared" si="13"/>
        <v>1266</v>
      </c>
      <c r="H285" s="95">
        <v>70</v>
      </c>
    </row>
    <row r="286" spans="1:8" ht="12.75">
      <c r="A286" s="91">
        <v>302</v>
      </c>
      <c r="B286" s="102"/>
      <c r="C286" s="109">
        <f t="shared" si="14"/>
        <v>106.27</v>
      </c>
      <c r="D286" s="94"/>
      <c r="E286" s="95">
        <v>11200</v>
      </c>
      <c r="F286" s="100">
        <f t="shared" si="12"/>
        <v>1803</v>
      </c>
      <c r="G286" s="96">
        <f t="shared" si="13"/>
        <v>1265</v>
      </c>
      <c r="H286" s="95">
        <v>70</v>
      </c>
    </row>
    <row r="287" spans="1:8" ht="12.75">
      <c r="A287" s="91">
        <v>303</v>
      </c>
      <c r="B287" s="102"/>
      <c r="C287" s="109">
        <f t="shared" si="14"/>
        <v>106.34</v>
      </c>
      <c r="D287" s="94"/>
      <c r="E287" s="95">
        <v>11200</v>
      </c>
      <c r="F287" s="100">
        <f t="shared" si="12"/>
        <v>1802</v>
      </c>
      <c r="G287" s="96">
        <f t="shared" si="13"/>
        <v>1264</v>
      </c>
      <c r="H287" s="95">
        <v>70</v>
      </c>
    </row>
    <row r="288" spans="1:8" ht="12.75">
      <c r="A288" s="91">
        <v>304</v>
      </c>
      <c r="B288" s="102"/>
      <c r="C288" s="109">
        <f t="shared" si="14"/>
        <v>106.4</v>
      </c>
      <c r="D288" s="94"/>
      <c r="E288" s="95">
        <v>11200</v>
      </c>
      <c r="F288" s="100">
        <f t="shared" si="12"/>
        <v>1801</v>
      </c>
      <c r="G288" s="96">
        <f t="shared" si="13"/>
        <v>1263</v>
      </c>
      <c r="H288" s="95">
        <v>70</v>
      </c>
    </row>
    <row r="289" spans="1:8" ht="12.75">
      <c r="A289" s="91">
        <v>305</v>
      </c>
      <c r="B289" s="102"/>
      <c r="C289" s="109">
        <f t="shared" si="14"/>
        <v>106.47</v>
      </c>
      <c r="D289" s="94"/>
      <c r="E289" s="95">
        <v>11200</v>
      </c>
      <c r="F289" s="100">
        <f t="shared" si="12"/>
        <v>1799</v>
      </c>
      <c r="G289" s="96">
        <f t="shared" si="13"/>
        <v>1262</v>
      </c>
      <c r="H289" s="95">
        <v>70</v>
      </c>
    </row>
    <row r="290" spans="1:8" ht="12.75">
      <c r="A290" s="91">
        <v>306</v>
      </c>
      <c r="B290" s="102"/>
      <c r="C290" s="109">
        <f t="shared" si="14"/>
        <v>106.54</v>
      </c>
      <c r="D290" s="94"/>
      <c r="E290" s="95">
        <v>11200</v>
      </c>
      <c r="F290" s="100">
        <f t="shared" si="12"/>
        <v>1798</v>
      </c>
      <c r="G290" s="96">
        <f t="shared" si="13"/>
        <v>1261</v>
      </c>
      <c r="H290" s="95">
        <v>70</v>
      </c>
    </row>
    <row r="291" spans="1:8" ht="12.75">
      <c r="A291" s="91">
        <v>307</v>
      </c>
      <c r="B291" s="102"/>
      <c r="C291" s="109">
        <f t="shared" si="14"/>
        <v>106.61</v>
      </c>
      <c r="D291" s="94"/>
      <c r="E291" s="95">
        <v>11200</v>
      </c>
      <c r="F291" s="100">
        <f t="shared" si="12"/>
        <v>1797</v>
      </c>
      <c r="G291" s="96">
        <f t="shared" si="13"/>
        <v>1261</v>
      </c>
      <c r="H291" s="95">
        <v>70</v>
      </c>
    </row>
    <row r="292" spans="1:8" ht="12.75">
      <c r="A292" s="91">
        <v>308</v>
      </c>
      <c r="B292" s="102"/>
      <c r="C292" s="109">
        <f t="shared" si="14"/>
        <v>106.68</v>
      </c>
      <c r="D292" s="94"/>
      <c r="E292" s="95">
        <v>11200</v>
      </c>
      <c r="F292" s="100">
        <f t="shared" si="12"/>
        <v>1796</v>
      </c>
      <c r="G292" s="96">
        <f t="shared" si="13"/>
        <v>1260</v>
      </c>
      <c r="H292" s="95">
        <v>70</v>
      </c>
    </row>
    <row r="293" spans="1:8" ht="12.75">
      <c r="A293" s="91">
        <v>309</v>
      </c>
      <c r="B293" s="102"/>
      <c r="C293" s="109">
        <f t="shared" si="14"/>
        <v>106.74</v>
      </c>
      <c r="D293" s="94"/>
      <c r="E293" s="95">
        <v>11200</v>
      </c>
      <c r="F293" s="100">
        <f t="shared" si="12"/>
        <v>1795</v>
      </c>
      <c r="G293" s="96">
        <f t="shared" si="13"/>
        <v>1259</v>
      </c>
      <c r="H293" s="95">
        <v>70</v>
      </c>
    </row>
    <row r="294" spans="1:8" ht="12.75">
      <c r="A294" s="91">
        <v>310</v>
      </c>
      <c r="B294" s="102"/>
      <c r="C294" s="109">
        <f t="shared" si="14"/>
        <v>106.81</v>
      </c>
      <c r="D294" s="94"/>
      <c r="E294" s="95">
        <v>11200</v>
      </c>
      <c r="F294" s="100">
        <f t="shared" si="12"/>
        <v>1794</v>
      </c>
      <c r="G294" s="96">
        <f t="shared" si="13"/>
        <v>1258</v>
      </c>
      <c r="H294" s="95">
        <v>70</v>
      </c>
    </row>
    <row r="295" spans="1:8" ht="12.75">
      <c r="A295" s="91">
        <v>311</v>
      </c>
      <c r="B295" s="102"/>
      <c r="C295" s="109">
        <f t="shared" si="14"/>
        <v>106.88</v>
      </c>
      <c r="D295" s="94"/>
      <c r="E295" s="95">
        <v>11200</v>
      </c>
      <c r="F295" s="100">
        <f t="shared" si="12"/>
        <v>1793</v>
      </c>
      <c r="G295" s="96">
        <f t="shared" si="13"/>
        <v>1257</v>
      </c>
      <c r="H295" s="95">
        <v>70</v>
      </c>
    </row>
    <row r="296" spans="1:8" ht="12.75">
      <c r="A296" s="91">
        <v>312</v>
      </c>
      <c r="B296" s="102"/>
      <c r="C296" s="109">
        <f t="shared" si="14"/>
        <v>106.94</v>
      </c>
      <c r="D296" s="94"/>
      <c r="E296" s="95">
        <v>11200</v>
      </c>
      <c r="F296" s="100">
        <f t="shared" si="12"/>
        <v>1792</v>
      </c>
      <c r="G296" s="96">
        <f t="shared" si="13"/>
        <v>1257</v>
      </c>
      <c r="H296" s="95">
        <v>70</v>
      </c>
    </row>
    <row r="297" spans="1:8" ht="12.75">
      <c r="A297" s="91">
        <v>313</v>
      </c>
      <c r="B297" s="102"/>
      <c r="C297" s="109">
        <f t="shared" si="14"/>
        <v>107.01</v>
      </c>
      <c r="D297" s="94"/>
      <c r="E297" s="95">
        <v>11200</v>
      </c>
      <c r="F297" s="100">
        <f t="shared" si="12"/>
        <v>1791</v>
      </c>
      <c r="G297" s="96">
        <f t="shared" si="13"/>
        <v>1256</v>
      </c>
      <c r="H297" s="95">
        <v>70</v>
      </c>
    </row>
    <row r="298" spans="1:8" ht="12.75">
      <c r="A298" s="91">
        <v>314</v>
      </c>
      <c r="B298" s="102"/>
      <c r="C298" s="109">
        <f t="shared" si="14"/>
        <v>107.08</v>
      </c>
      <c r="D298" s="94"/>
      <c r="E298" s="95">
        <v>11200</v>
      </c>
      <c r="F298" s="100">
        <f t="shared" si="12"/>
        <v>1790</v>
      </c>
      <c r="G298" s="96">
        <f t="shared" si="13"/>
        <v>1255</v>
      </c>
      <c r="H298" s="95">
        <v>70</v>
      </c>
    </row>
    <row r="299" spans="1:8" ht="12.75">
      <c r="A299" s="91">
        <v>315</v>
      </c>
      <c r="B299" s="102"/>
      <c r="C299" s="109">
        <f t="shared" si="14"/>
        <v>107.14</v>
      </c>
      <c r="D299" s="94"/>
      <c r="E299" s="95">
        <v>11200</v>
      </c>
      <c r="F299" s="100">
        <f t="shared" si="12"/>
        <v>1789</v>
      </c>
      <c r="G299" s="96">
        <f t="shared" si="13"/>
        <v>1254</v>
      </c>
      <c r="H299" s="95">
        <v>70</v>
      </c>
    </row>
    <row r="300" spans="1:8" ht="12.75">
      <c r="A300" s="91">
        <v>316</v>
      </c>
      <c r="B300" s="102"/>
      <c r="C300" s="109">
        <f t="shared" si="14"/>
        <v>107.21</v>
      </c>
      <c r="D300" s="94"/>
      <c r="E300" s="95">
        <v>11200</v>
      </c>
      <c r="F300" s="100">
        <f t="shared" si="12"/>
        <v>1787</v>
      </c>
      <c r="G300" s="96">
        <f t="shared" si="13"/>
        <v>1254</v>
      </c>
      <c r="H300" s="95">
        <v>70</v>
      </c>
    </row>
    <row r="301" spans="1:8" ht="12.75">
      <c r="A301" s="91">
        <v>317</v>
      </c>
      <c r="B301" s="102"/>
      <c r="C301" s="109">
        <f t="shared" si="14"/>
        <v>107.27</v>
      </c>
      <c r="D301" s="94"/>
      <c r="E301" s="95">
        <v>11200</v>
      </c>
      <c r="F301" s="100">
        <f t="shared" si="12"/>
        <v>1786</v>
      </c>
      <c r="G301" s="96">
        <f t="shared" si="13"/>
        <v>1253</v>
      </c>
      <c r="H301" s="95">
        <v>70</v>
      </c>
    </row>
    <row r="302" spans="1:8" ht="12.75">
      <c r="A302" s="91">
        <v>318</v>
      </c>
      <c r="B302" s="102"/>
      <c r="C302" s="109">
        <f t="shared" si="14"/>
        <v>107.34</v>
      </c>
      <c r="D302" s="94"/>
      <c r="E302" s="95">
        <v>11200</v>
      </c>
      <c r="F302" s="100">
        <f t="shared" si="12"/>
        <v>1785</v>
      </c>
      <c r="G302" s="96">
        <f t="shared" si="13"/>
        <v>1252</v>
      </c>
      <c r="H302" s="95">
        <v>70</v>
      </c>
    </row>
    <row r="303" spans="1:8" ht="12.75">
      <c r="A303" s="91">
        <v>319</v>
      </c>
      <c r="B303" s="102"/>
      <c r="C303" s="109">
        <f t="shared" si="14"/>
        <v>107.4</v>
      </c>
      <c r="D303" s="94"/>
      <c r="E303" s="95">
        <v>11200</v>
      </c>
      <c r="F303" s="100">
        <f t="shared" si="12"/>
        <v>1784</v>
      </c>
      <c r="G303" s="96">
        <f t="shared" si="13"/>
        <v>1251</v>
      </c>
      <c r="H303" s="95">
        <v>70</v>
      </c>
    </row>
    <row r="304" spans="1:8" ht="12.75">
      <c r="A304" s="91">
        <v>320</v>
      </c>
      <c r="B304" s="102"/>
      <c r="C304" s="109">
        <f t="shared" si="14"/>
        <v>107.47</v>
      </c>
      <c r="D304" s="94"/>
      <c r="E304" s="95">
        <v>11200</v>
      </c>
      <c r="F304" s="100">
        <f t="shared" si="12"/>
        <v>1783</v>
      </c>
      <c r="G304" s="96">
        <f t="shared" si="13"/>
        <v>1251</v>
      </c>
      <c r="H304" s="95">
        <v>70</v>
      </c>
    </row>
    <row r="305" spans="1:8" ht="12.75">
      <c r="A305" s="91">
        <v>321</v>
      </c>
      <c r="B305" s="102"/>
      <c r="C305" s="109">
        <f t="shared" si="14"/>
        <v>107.53</v>
      </c>
      <c r="D305" s="94"/>
      <c r="E305" s="95">
        <v>11200</v>
      </c>
      <c r="F305" s="100">
        <f t="shared" si="12"/>
        <v>1782</v>
      </c>
      <c r="G305" s="96">
        <f t="shared" si="13"/>
        <v>1250</v>
      </c>
      <c r="H305" s="95">
        <v>70</v>
      </c>
    </row>
    <row r="306" spans="1:8" ht="12.75">
      <c r="A306" s="91">
        <v>322</v>
      </c>
      <c r="B306" s="102"/>
      <c r="C306" s="109">
        <f t="shared" si="14"/>
        <v>107.6</v>
      </c>
      <c r="D306" s="94"/>
      <c r="E306" s="95">
        <v>11200</v>
      </c>
      <c r="F306" s="100">
        <f t="shared" si="12"/>
        <v>1781</v>
      </c>
      <c r="G306" s="96">
        <f t="shared" si="13"/>
        <v>1249</v>
      </c>
      <c r="H306" s="95">
        <v>70</v>
      </c>
    </row>
    <row r="307" spans="1:8" ht="12.75">
      <c r="A307" s="91">
        <v>323</v>
      </c>
      <c r="B307" s="102"/>
      <c r="C307" s="109">
        <f t="shared" si="14"/>
        <v>107.66</v>
      </c>
      <c r="D307" s="94"/>
      <c r="E307" s="95">
        <v>11200</v>
      </c>
      <c r="F307" s="100">
        <f t="shared" si="12"/>
        <v>1780</v>
      </c>
      <c r="G307" s="96">
        <f t="shared" si="13"/>
        <v>1248</v>
      </c>
      <c r="H307" s="95">
        <v>70</v>
      </c>
    </row>
    <row r="308" spans="1:8" ht="12.75">
      <c r="A308" s="91">
        <v>324</v>
      </c>
      <c r="B308" s="102"/>
      <c r="C308" s="109">
        <f t="shared" si="14"/>
        <v>107.73</v>
      </c>
      <c r="D308" s="94"/>
      <c r="E308" s="95">
        <v>11200</v>
      </c>
      <c r="F308" s="100">
        <f t="shared" si="12"/>
        <v>1779</v>
      </c>
      <c r="G308" s="96">
        <f t="shared" si="13"/>
        <v>1248</v>
      </c>
      <c r="H308" s="95">
        <v>70</v>
      </c>
    </row>
    <row r="309" spans="1:8" ht="12.75">
      <c r="A309" s="91">
        <v>325</v>
      </c>
      <c r="B309" s="102"/>
      <c r="C309" s="109">
        <f t="shared" si="14"/>
        <v>107.79</v>
      </c>
      <c r="D309" s="94"/>
      <c r="E309" s="95">
        <v>11200</v>
      </c>
      <c r="F309" s="100">
        <f t="shared" si="12"/>
        <v>1778</v>
      </c>
      <c r="G309" s="96">
        <f t="shared" si="13"/>
        <v>1247</v>
      </c>
      <c r="H309" s="95">
        <v>70</v>
      </c>
    </row>
    <row r="310" spans="1:8" ht="12.75">
      <c r="A310" s="91">
        <v>326</v>
      </c>
      <c r="B310" s="102"/>
      <c r="C310" s="109">
        <f t="shared" si="14"/>
        <v>107.86</v>
      </c>
      <c r="D310" s="94"/>
      <c r="E310" s="95">
        <v>11200</v>
      </c>
      <c r="F310" s="100">
        <f t="shared" si="12"/>
        <v>1777</v>
      </c>
      <c r="G310" s="96">
        <f t="shared" si="13"/>
        <v>1246</v>
      </c>
      <c r="H310" s="95">
        <v>70</v>
      </c>
    </row>
    <row r="311" spans="1:8" ht="12.75">
      <c r="A311" s="91">
        <v>327</v>
      </c>
      <c r="B311" s="102"/>
      <c r="C311" s="109">
        <f t="shared" si="14"/>
        <v>107.92</v>
      </c>
      <c r="D311" s="94"/>
      <c r="E311" s="95">
        <v>11200</v>
      </c>
      <c r="F311" s="100">
        <f t="shared" si="12"/>
        <v>1776</v>
      </c>
      <c r="G311" s="96">
        <f t="shared" si="13"/>
        <v>1245</v>
      </c>
      <c r="H311" s="95">
        <v>70</v>
      </c>
    </row>
    <row r="312" spans="1:8" ht="12.75">
      <c r="A312" s="91">
        <v>328</v>
      </c>
      <c r="B312" s="102"/>
      <c r="C312" s="109">
        <f t="shared" si="14"/>
        <v>107.99</v>
      </c>
      <c r="D312" s="94"/>
      <c r="E312" s="95">
        <v>11200</v>
      </c>
      <c r="F312" s="100">
        <f t="shared" si="12"/>
        <v>1775</v>
      </c>
      <c r="G312" s="96">
        <f t="shared" si="13"/>
        <v>1245</v>
      </c>
      <c r="H312" s="95">
        <v>70</v>
      </c>
    </row>
    <row r="313" spans="1:8" ht="12.75">
      <c r="A313" s="91">
        <v>329</v>
      </c>
      <c r="B313" s="102"/>
      <c r="C313" s="109">
        <f t="shared" si="14"/>
        <v>108.05</v>
      </c>
      <c r="D313" s="94"/>
      <c r="E313" s="95">
        <v>11200</v>
      </c>
      <c r="F313" s="100">
        <f t="shared" si="12"/>
        <v>1774</v>
      </c>
      <c r="G313" s="96">
        <f t="shared" si="13"/>
        <v>1244</v>
      </c>
      <c r="H313" s="95">
        <v>70</v>
      </c>
    </row>
    <row r="314" spans="1:8" ht="12.75">
      <c r="A314" s="91">
        <v>330</v>
      </c>
      <c r="B314" s="102"/>
      <c r="C314" s="109">
        <f t="shared" si="14"/>
        <v>108.11</v>
      </c>
      <c r="D314" s="94"/>
      <c r="E314" s="95">
        <v>11200</v>
      </c>
      <c r="F314" s="100">
        <f t="shared" si="12"/>
        <v>1773</v>
      </c>
      <c r="G314" s="96">
        <f t="shared" si="13"/>
        <v>1243</v>
      </c>
      <c r="H314" s="95">
        <v>70</v>
      </c>
    </row>
    <row r="315" spans="1:8" ht="12.75">
      <c r="A315" s="91">
        <v>331</v>
      </c>
      <c r="B315" s="102"/>
      <c r="C315" s="109">
        <f t="shared" si="14"/>
        <v>108.18</v>
      </c>
      <c r="D315" s="94"/>
      <c r="E315" s="95">
        <v>11200</v>
      </c>
      <c r="F315" s="100">
        <f t="shared" si="12"/>
        <v>1772</v>
      </c>
      <c r="G315" s="96">
        <f t="shared" si="13"/>
        <v>1242</v>
      </c>
      <c r="H315" s="95">
        <v>70</v>
      </c>
    </row>
    <row r="316" spans="1:8" ht="12.75">
      <c r="A316" s="91">
        <v>332</v>
      </c>
      <c r="B316" s="102"/>
      <c r="C316" s="109">
        <f t="shared" si="14"/>
        <v>108.24</v>
      </c>
      <c r="D316" s="94"/>
      <c r="E316" s="95">
        <v>11200</v>
      </c>
      <c r="F316" s="100">
        <f t="shared" si="12"/>
        <v>1771</v>
      </c>
      <c r="G316" s="96">
        <f t="shared" si="13"/>
        <v>1242</v>
      </c>
      <c r="H316" s="95">
        <v>70</v>
      </c>
    </row>
    <row r="317" spans="1:8" ht="12.75">
      <c r="A317" s="91">
        <v>333</v>
      </c>
      <c r="B317" s="102"/>
      <c r="C317" s="109">
        <f t="shared" si="14"/>
        <v>108.3</v>
      </c>
      <c r="D317" s="94"/>
      <c r="E317" s="95">
        <v>11200</v>
      </c>
      <c r="F317" s="100">
        <f t="shared" si="12"/>
        <v>1770</v>
      </c>
      <c r="G317" s="96">
        <f t="shared" si="13"/>
        <v>1241</v>
      </c>
      <c r="H317" s="95">
        <v>70</v>
      </c>
    </row>
    <row r="318" spans="1:8" ht="12.75">
      <c r="A318" s="91">
        <v>334</v>
      </c>
      <c r="B318" s="102"/>
      <c r="C318" s="109">
        <f t="shared" si="14"/>
        <v>108.36</v>
      </c>
      <c r="D318" s="94"/>
      <c r="E318" s="95">
        <v>11200</v>
      </c>
      <c r="F318" s="100">
        <f t="shared" si="12"/>
        <v>1769</v>
      </c>
      <c r="G318" s="96">
        <f t="shared" si="13"/>
        <v>1240</v>
      </c>
      <c r="H318" s="95">
        <v>70</v>
      </c>
    </row>
    <row r="319" spans="1:8" ht="12.75">
      <c r="A319" s="91">
        <v>335</v>
      </c>
      <c r="B319" s="102"/>
      <c r="C319" s="109">
        <f t="shared" si="14"/>
        <v>108.43</v>
      </c>
      <c r="D319" s="94"/>
      <c r="E319" s="95">
        <v>11200</v>
      </c>
      <c r="F319" s="100">
        <f t="shared" si="12"/>
        <v>1768</v>
      </c>
      <c r="G319" s="96">
        <f t="shared" si="13"/>
        <v>1240</v>
      </c>
      <c r="H319" s="95">
        <v>70</v>
      </c>
    </row>
    <row r="320" spans="1:8" ht="12.75">
      <c r="A320" s="91">
        <v>336</v>
      </c>
      <c r="B320" s="102"/>
      <c r="C320" s="109">
        <f t="shared" si="14"/>
        <v>108.49</v>
      </c>
      <c r="D320" s="94"/>
      <c r="E320" s="95">
        <v>11200</v>
      </c>
      <c r="F320" s="100">
        <f t="shared" si="12"/>
        <v>1767</v>
      </c>
      <c r="G320" s="96">
        <f t="shared" si="13"/>
        <v>1239</v>
      </c>
      <c r="H320" s="95">
        <v>70</v>
      </c>
    </row>
    <row r="321" spans="1:8" ht="12.75">
      <c r="A321" s="91">
        <v>337</v>
      </c>
      <c r="B321" s="102"/>
      <c r="C321" s="109">
        <f t="shared" si="14"/>
        <v>108.55</v>
      </c>
      <c r="D321" s="94"/>
      <c r="E321" s="95">
        <v>11200</v>
      </c>
      <c r="F321" s="100">
        <f t="shared" si="12"/>
        <v>1766</v>
      </c>
      <c r="G321" s="96">
        <f t="shared" si="13"/>
        <v>1238</v>
      </c>
      <c r="H321" s="95">
        <v>70</v>
      </c>
    </row>
    <row r="322" spans="1:8" ht="12.75">
      <c r="A322" s="91">
        <v>338</v>
      </c>
      <c r="B322" s="102"/>
      <c r="C322" s="109">
        <f t="shared" si="14"/>
        <v>108.61</v>
      </c>
      <c r="D322" s="94"/>
      <c r="E322" s="95">
        <v>11200</v>
      </c>
      <c r="F322" s="100">
        <f t="shared" si="12"/>
        <v>1765</v>
      </c>
      <c r="G322" s="96">
        <f t="shared" si="13"/>
        <v>1237</v>
      </c>
      <c r="H322" s="95">
        <v>70</v>
      </c>
    </row>
    <row r="323" spans="1:8" ht="12.75">
      <c r="A323" s="91">
        <v>339</v>
      </c>
      <c r="B323" s="102"/>
      <c r="C323" s="109">
        <f t="shared" si="14"/>
        <v>108.68</v>
      </c>
      <c r="D323" s="94"/>
      <c r="E323" s="95">
        <v>11200</v>
      </c>
      <c r="F323" s="100">
        <f t="shared" si="12"/>
        <v>1764</v>
      </c>
      <c r="G323" s="96">
        <f t="shared" si="13"/>
        <v>1237</v>
      </c>
      <c r="H323" s="95">
        <v>70</v>
      </c>
    </row>
    <row r="324" spans="1:8" ht="12.75">
      <c r="A324" s="91">
        <v>340</v>
      </c>
      <c r="B324" s="102"/>
      <c r="C324" s="109">
        <f t="shared" si="14"/>
        <v>108.74</v>
      </c>
      <c r="D324" s="94"/>
      <c r="E324" s="95">
        <v>11200</v>
      </c>
      <c r="F324" s="100">
        <f t="shared" si="12"/>
        <v>1763</v>
      </c>
      <c r="G324" s="96">
        <f t="shared" si="13"/>
        <v>1236</v>
      </c>
      <c r="H324" s="95">
        <v>70</v>
      </c>
    </row>
    <row r="325" spans="1:8" ht="12.75">
      <c r="A325" s="91">
        <v>341</v>
      </c>
      <c r="B325" s="102"/>
      <c r="C325" s="109">
        <f t="shared" si="14"/>
        <v>108.8</v>
      </c>
      <c r="D325" s="94"/>
      <c r="E325" s="95">
        <v>11200</v>
      </c>
      <c r="F325" s="100">
        <f t="shared" si="12"/>
        <v>1762</v>
      </c>
      <c r="G325" s="96">
        <f t="shared" si="13"/>
        <v>1235</v>
      </c>
      <c r="H325" s="95">
        <v>70</v>
      </c>
    </row>
    <row r="326" spans="1:8" ht="12.75">
      <c r="A326" s="91">
        <v>342</v>
      </c>
      <c r="B326" s="102"/>
      <c r="C326" s="109">
        <f t="shared" si="14"/>
        <v>108.86</v>
      </c>
      <c r="D326" s="94"/>
      <c r="E326" s="95">
        <v>11200</v>
      </c>
      <c r="F326" s="100">
        <f t="shared" si="12"/>
        <v>1761</v>
      </c>
      <c r="G326" s="96">
        <f t="shared" si="13"/>
        <v>1235</v>
      </c>
      <c r="H326" s="95">
        <v>70</v>
      </c>
    </row>
    <row r="327" spans="1:8" ht="12.75">
      <c r="A327" s="91">
        <v>343</v>
      </c>
      <c r="B327" s="102"/>
      <c r="C327" s="109">
        <f t="shared" si="14"/>
        <v>108.92</v>
      </c>
      <c r="D327" s="94"/>
      <c r="E327" s="95">
        <v>11200</v>
      </c>
      <c r="F327" s="100">
        <f t="shared" si="12"/>
        <v>1760</v>
      </c>
      <c r="G327" s="96">
        <f t="shared" si="13"/>
        <v>1234</v>
      </c>
      <c r="H327" s="95">
        <v>70</v>
      </c>
    </row>
    <row r="328" spans="1:8" ht="12.75">
      <c r="A328" s="91">
        <v>344</v>
      </c>
      <c r="B328" s="102"/>
      <c r="C328" s="109">
        <f t="shared" si="14"/>
        <v>108.98</v>
      </c>
      <c r="D328" s="94"/>
      <c r="E328" s="95">
        <v>11200</v>
      </c>
      <c r="F328" s="100">
        <f t="shared" si="12"/>
        <v>1760</v>
      </c>
      <c r="G328" s="96">
        <f t="shared" si="13"/>
        <v>1233</v>
      </c>
      <c r="H328" s="95">
        <v>70</v>
      </c>
    </row>
    <row r="329" spans="1:8" ht="12.75">
      <c r="A329" s="91">
        <v>345</v>
      </c>
      <c r="B329" s="102"/>
      <c r="C329" s="109">
        <f t="shared" si="14"/>
        <v>109.04</v>
      </c>
      <c r="D329" s="94"/>
      <c r="E329" s="95">
        <v>11200</v>
      </c>
      <c r="F329" s="100">
        <f t="shared" si="12"/>
        <v>1759</v>
      </c>
      <c r="G329" s="96">
        <f t="shared" si="13"/>
        <v>1233</v>
      </c>
      <c r="H329" s="95">
        <v>70</v>
      </c>
    </row>
    <row r="330" spans="1:8" ht="12.75">
      <c r="A330" s="91">
        <v>346</v>
      </c>
      <c r="B330" s="102"/>
      <c r="C330" s="109">
        <f t="shared" si="14"/>
        <v>109.11</v>
      </c>
      <c r="D330" s="94"/>
      <c r="E330" s="95">
        <v>11200</v>
      </c>
      <c r="F330" s="100">
        <f t="shared" si="12"/>
        <v>1758</v>
      </c>
      <c r="G330" s="96">
        <f t="shared" si="13"/>
        <v>1232</v>
      </c>
      <c r="H330" s="95">
        <v>70</v>
      </c>
    </row>
    <row r="331" spans="1:8" ht="12.75">
      <c r="A331" s="91">
        <v>347</v>
      </c>
      <c r="B331" s="102"/>
      <c r="C331" s="109">
        <f t="shared" si="14"/>
        <v>109.17</v>
      </c>
      <c r="D331" s="94"/>
      <c r="E331" s="95">
        <v>11200</v>
      </c>
      <c r="F331" s="100">
        <f t="shared" si="12"/>
        <v>1757</v>
      </c>
      <c r="G331" s="96">
        <f t="shared" si="13"/>
        <v>1231</v>
      </c>
      <c r="H331" s="95">
        <v>70</v>
      </c>
    </row>
    <row r="332" spans="1:8" ht="12.75">
      <c r="A332" s="91">
        <v>348</v>
      </c>
      <c r="B332" s="102"/>
      <c r="C332" s="109">
        <f t="shared" si="14"/>
        <v>109.23</v>
      </c>
      <c r="D332" s="94"/>
      <c r="E332" s="95">
        <v>11200</v>
      </c>
      <c r="F332" s="100">
        <f t="shared" si="12"/>
        <v>1756</v>
      </c>
      <c r="G332" s="96">
        <f t="shared" si="13"/>
        <v>1230</v>
      </c>
      <c r="H332" s="95">
        <v>70</v>
      </c>
    </row>
    <row r="333" spans="1:8" ht="12.75">
      <c r="A333" s="91">
        <v>349</v>
      </c>
      <c r="B333" s="102"/>
      <c r="C333" s="109">
        <f t="shared" si="14"/>
        <v>109.29</v>
      </c>
      <c r="D333" s="94"/>
      <c r="E333" s="95">
        <v>11200</v>
      </c>
      <c r="F333" s="100">
        <f aca="true" t="shared" si="15" ref="F333:F396">ROUND(12*1.37*(1/C333*E333)+H333,0)</f>
        <v>1755</v>
      </c>
      <c r="G333" s="96">
        <f aca="true" t="shared" si="16" ref="G333:G396">ROUND(12*(1/C333*E333),0)</f>
        <v>1230</v>
      </c>
      <c r="H333" s="95">
        <v>70</v>
      </c>
    </row>
    <row r="334" spans="1:8" ht="12.75">
      <c r="A334" s="91">
        <v>350</v>
      </c>
      <c r="B334" s="102"/>
      <c r="C334" s="109">
        <f aca="true" t="shared" si="17" ref="C334:C397">ROUND((10.899*LN(A334)+A334/200)*1.667,2)</f>
        <v>109.35</v>
      </c>
      <c r="D334" s="94"/>
      <c r="E334" s="95">
        <v>11200</v>
      </c>
      <c r="F334" s="100">
        <f t="shared" si="15"/>
        <v>1754</v>
      </c>
      <c r="G334" s="96">
        <f t="shared" si="16"/>
        <v>1229</v>
      </c>
      <c r="H334" s="95">
        <v>70</v>
      </c>
    </row>
    <row r="335" spans="1:8" ht="12.75">
      <c r="A335" s="91">
        <v>351</v>
      </c>
      <c r="B335" s="102"/>
      <c r="C335" s="109">
        <f t="shared" si="17"/>
        <v>109.41</v>
      </c>
      <c r="D335" s="94"/>
      <c r="E335" s="95">
        <v>11200</v>
      </c>
      <c r="F335" s="100">
        <f t="shared" si="15"/>
        <v>1753</v>
      </c>
      <c r="G335" s="96">
        <f t="shared" si="16"/>
        <v>1228</v>
      </c>
      <c r="H335" s="95">
        <v>70</v>
      </c>
    </row>
    <row r="336" spans="1:8" ht="12.75">
      <c r="A336" s="91">
        <v>352</v>
      </c>
      <c r="B336" s="102"/>
      <c r="C336" s="109">
        <f t="shared" si="17"/>
        <v>109.47</v>
      </c>
      <c r="D336" s="94"/>
      <c r="E336" s="95">
        <v>11200</v>
      </c>
      <c r="F336" s="100">
        <f t="shared" si="15"/>
        <v>1752</v>
      </c>
      <c r="G336" s="96">
        <f t="shared" si="16"/>
        <v>1228</v>
      </c>
      <c r="H336" s="95">
        <v>70</v>
      </c>
    </row>
    <row r="337" spans="1:8" ht="12.75">
      <c r="A337" s="91">
        <v>353</v>
      </c>
      <c r="B337" s="102"/>
      <c r="C337" s="109">
        <f t="shared" si="17"/>
        <v>109.53</v>
      </c>
      <c r="D337" s="94"/>
      <c r="E337" s="95">
        <v>11200</v>
      </c>
      <c r="F337" s="100">
        <f t="shared" si="15"/>
        <v>1751</v>
      </c>
      <c r="G337" s="96">
        <f t="shared" si="16"/>
        <v>1227</v>
      </c>
      <c r="H337" s="95">
        <v>70</v>
      </c>
    </row>
    <row r="338" spans="1:8" ht="12.75">
      <c r="A338" s="91">
        <v>354</v>
      </c>
      <c r="B338" s="102"/>
      <c r="C338" s="109">
        <f t="shared" si="17"/>
        <v>109.59</v>
      </c>
      <c r="D338" s="94"/>
      <c r="E338" s="95">
        <v>11200</v>
      </c>
      <c r="F338" s="100">
        <f t="shared" si="15"/>
        <v>1750</v>
      </c>
      <c r="G338" s="96">
        <f t="shared" si="16"/>
        <v>1226</v>
      </c>
      <c r="H338" s="95">
        <v>70</v>
      </c>
    </row>
    <row r="339" spans="1:8" ht="12.75">
      <c r="A339" s="91">
        <v>355</v>
      </c>
      <c r="B339" s="102"/>
      <c r="C339" s="109">
        <f t="shared" si="17"/>
        <v>109.65</v>
      </c>
      <c r="D339" s="94"/>
      <c r="E339" s="95">
        <v>11200</v>
      </c>
      <c r="F339" s="100">
        <f t="shared" si="15"/>
        <v>1749</v>
      </c>
      <c r="G339" s="96">
        <f t="shared" si="16"/>
        <v>1226</v>
      </c>
      <c r="H339" s="95">
        <v>70</v>
      </c>
    </row>
    <row r="340" spans="1:8" ht="12.75">
      <c r="A340" s="91">
        <v>356</v>
      </c>
      <c r="B340" s="102"/>
      <c r="C340" s="109">
        <f t="shared" si="17"/>
        <v>109.71</v>
      </c>
      <c r="D340" s="94"/>
      <c r="E340" s="95">
        <v>11200</v>
      </c>
      <c r="F340" s="100">
        <f t="shared" si="15"/>
        <v>1748</v>
      </c>
      <c r="G340" s="96">
        <f t="shared" si="16"/>
        <v>1225</v>
      </c>
      <c r="H340" s="95">
        <v>70</v>
      </c>
    </row>
    <row r="341" spans="1:8" ht="12.75">
      <c r="A341" s="91">
        <v>357</v>
      </c>
      <c r="B341" s="102"/>
      <c r="C341" s="109">
        <f t="shared" si="17"/>
        <v>109.77</v>
      </c>
      <c r="D341" s="94"/>
      <c r="E341" s="95">
        <v>11200</v>
      </c>
      <c r="F341" s="100">
        <f t="shared" si="15"/>
        <v>1747</v>
      </c>
      <c r="G341" s="96">
        <f t="shared" si="16"/>
        <v>1224</v>
      </c>
      <c r="H341" s="95">
        <v>70</v>
      </c>
    </row>
    <row r="342" spans="1:8" ht="12.75">
      <c r="A342" s="91">
        <v>358</v>
      </c>
      <c r="B342" s="102"/>
      <c r="C342" s="109">
        <f t="shared" si="17"/>
        <v>109.83</v>
      </c>
      <c r="D342" s="94"/>
      <c r="E342" s="95">
        <v>11200</v>
      </c>
      <c r="F342" s="100">
        <f t="shared" si="15"/>
        <v>1746</v>
      </c>
      <c r="G342" s="96">
        <f t="shared" si="16"/>
        <v>1224</v>
      </c>
      <c r="H342" s="95">
        <v>70</v>
      </c>
    </row>
    <row r="343" spans="1:8" ht="12.75">
      <c r="A343" s="91">
        <v>359</v>
      </c>
      <c r="B343" s="102"/>
      <c r="C343" s="109">
        <f t="shared" si="17"/>
        <v>109.88</v>
      </c>
      <c r="D343" s="94"/>
      <c r="E343" s="95">
        <v>11200</v>
      </c>
      <c r="F343" s="100">
        <f t="shared" si="15"/>
        <v>1746</v>
      </c>
      <c r="G343" s="96">
        <f t="shared" si="16"/>
        <v>1223</v>
      </c>
      <c r="H343" s="95">
        <v>70</v>
      </c>
    </row>
    <row r="344" spans="1:8" ht="12.75">
      <c r="A344" s="91">
        <v>360</v>
      </c>
      <c r="B344" s="102"/>
      <c r="C344" s="109">
        <f t="shared" si="17"/>
        <v>109.94</v>
      </c>
      <c r="D344" s="94"/>
      <c r="E344" s="95">
        <v>11200</v>
      </c>
      <c r="F344" s="100">
        <f t="shared" si="15"/>
        <v>1745</v>
      </c>
      <c r="G344" s="96">
        <f t="shared" si="16"/>
        <v>1222</v>
      </c>
      <c r="H344" s="95">
        <v>70</v>
      </c>
    </row>
    <row r="345" spans="1:8" ht="12.75">
      <c r="A345" s="91">
        <v>361</v>
      </c>
      <c r="B345" s="102"/>
      <c r="C345" s="109">
        <f t="shared" si="17"/>
        <v>110</v>
      </c>
      <c r="D345" s="94"/>
      <c r="E345" s="95">
        <v>11200</v>
      </c>
      <c r="F345" s="100">
        <f t="shared" si="15"/>
        <v>1744</v>
      </c>
      <c r="G345" s="96">
        <f t="shared" si="16"/>
        <v>1222</v>
      </c>
      <c r="H345" s="95">
        <v>70</v>
      </c>
    </row>
    <row r="346" spans="1:8" ht="12.75">
      <c r="A346" s="91">
        <v>362</v>
      </c>
      <c r="B346" s="102"/>
      <c r="C346" s="109">
        <f t="shared" si="17"/>
        <v>110.06</v>
      </c>
      <c r="D346" s="94"/>
      <c r="E346" s="95">
        <v>11200</v>
      </c>
      <c r="F346" s="100">
        <f t="shared" si="15"/>
        <v>1743</v>
      </c>
      <c r="G346" s="96">
        <f t="shared" si="16"/>
        <v>1221</v>
      </c>
      <c r="H346" s="95">
        <v>70</v>
      </c>
    </row>
    <row r="347" spans="1:8" ht="12.75">
      <c r="A347" s="91">
        <v>363</v>
      </c>
      <c r="B347" s="102"/>
      <c r="C347" s="109">
        <f t="shared" si="17"/>
        <v>110.12</v>
      </c>
      <c r="D347" s="94"/>
      <c r="E347" s="95">
        <v>11200</v>
      </c>
      <c r="F347" s="100">
        <f t="shared" si="15"/>
        <v>1742</v>
      </c>
      <c r="G347" s="96">
        <f t="shared" si="16"/>
        <v>1220</v>
      </c>
      <c r="H347" s="95">
        <v>70</v>
      </c>
    </row>
    <row r="348" spans="1:8" ht="12.75">
      <c r="A348" s="91">
        <v>364</v>
      </c>
      <c r="B348" s="102"/>
      <c r="C348" s="109">
        <f t="shared" si="17"/>
        <v>110.18</v>
      </c>
      <c r="D348" s="94"/>
      <c r="E348" s="95">
        <v>11200</v>
      </c>
      <c r="F348" s="100">
        <f t="shared" si="15"/>
        <v>1741</v>
      </c>
      <c r="G348" s="96">
        <f t="shared" si="16"/>
        <v>1220</v>
      </c>
      <c r="H348" s="95">
        <v>70</v>
      </c>
    </row>
    <row r="349" spans="1:8" ht="12.75">
      <c r="A349" s="91">
        <v>365</v>
      </c>
      <c r="B349" s="102"/>
      <c r="C349" s="109">
        <f t="shared" si="17"/>
        <v>110.24</v>
      </c>
      <c r="D349" s="94"/>
      <c r="E349" s="95">
        <v>11200</v>
      </c>
      <c r="F349" s="100">
        <f t="shared" si="15"/>
        <v>1740</v>
      </c>
      <c r="G349" s="96">
        <f t="shared" si="16"/>
        <v>1219</v>
      </c>
      <c r="H349" s="95">
        <v>70</v>
      </c>
    </row>
    <row r="350" spans="1:8" ht="12.75">
      <c r="A350" s="91">
        <v>366</v>
      </c>
      <c r="B350" s="102"/>
      <c r="C350" s="109">
        <f t="shared" si="17"/>
        <v>110.29</v>
      </c>
      <c r="D350" s="94"/>
      <c r="E350" s="95">
        <v>11200</v>
      </c>
      <c r="F350" s="100">
        <f t="shared" si="15"/>
        <v>1739</v>
      </c>
      <c r="G350" s="96">
        <f t="shared" si="16"/>
        <v>1219</v>
      </c>
      <c r="H350" s="95">
        <v>70</v>
      </c>
    </row>
    <row r="351" spans="1:8" ht="12.75">
      <c r="A351" s="91">
        <v>367</v>
      </c>
      <c r="B351" s="102"/>
      <c r="C351" s="109">
        <f t="shared" si="17"/>
        <v>110.35</v>
      </c>
      <c r="D351" s="94"/>
      <c r="E351" s="95">
        <v>11200</v>
      </c>
      <c r="F351" s="100">
        <f t="shared" si="15"/>
        <v>1739</v>
      </c>
      <c r="G351" s="96">
        <f t="shared" si="16"/>
        <v>1218</v>
      </c>
      <c r="H351" s="95">
        <v>70</v>
      </c>
    </row>
    <row r="352" spans="1:8" ht="12.75">
      <c r="A352" s="91">
        <v>368</v>
      </c>
      <c r="B352" s="102"/>
      <c r="C352" s="109">
        <f t="shared" si="17"/>
        <v>110.41</v>
      </c>
      <c r="D352" s="94"/>
      <c r="E352" s="95">
        <v>11200</v>
      </c>
      <c r="F352" s="100">
        <f t="shared" si="15"/>
        <v>1738</v>
      </c>
      <c r="G352" s="96">
        <f t="shared" si="16"/>
        <v>1217</v>
      </c>
      <c r="H352" s="95">
        <v>70</v>
      </c>
    </row>
    <row r="353" spans="1:8" ht="12.75">
      <c r="A353" s="91">
        <v>369</v>
      </c>
      <c r="B353" s="102"/>
      <c r="C353" s="109">
        <f t="shared" si="17"/>
        <v>110.47</v>
      </c>
      <c r="D353" s="94"/>
      <c r="E353" s="95">
        <v>11200</v>
      </c>
      <c r="F353" s="100">
        <f t="shared" si="15"/>
        <v>1737</v>
      </c>
      <c r="G353" s="96">
        <f t="shared" si="16"/>
        <v>1217</v>
      </c>
      <c r="H353" s="95">
        <v>70</v>
      </c>
    </row>
    <row r="354" spans="1:8" ht="12.75">
      <c r="A354" s="91">
        <v>370</v>
      </c>
      <c r="B354" s="102"/>
      <c r="C354" s="109">
        <f t="shared" si="17"/>
        <v>110.52</v>
      </c>
      <c r="D354" s="94"/>
      <c r="E354" s="95">
        <v>11200</v>
      </c>
      <c r="F354" s="100">
        <f t="shared" si="15"/>
        <v>1736</v>
      </c>
      <c r="G354" s="96">
        <f t="shared" si="16"/>
        <v>1216</v>
      </c>
      <c r="H354" s="95">
        <v>70</v>
      </c>
    </row>
    <row r="355" spans="1:8" ht="12.75">
      <c r="A355" s="91">
        <v>371</v>
      </c>
      <c r="B355" s="102"/>
      <c r="C355" s="109">
        <f t="shared" si="17"/>
        <v>110.58</v>
      </c>
      <c r="D355" s="94"/>
      <c r="E355" s="95">
        <v>11200</v>
      </c>
      <c r="F355" s="100">
        <f t="shared" si="15"/>
        <v>1735</v>
      </c>
      <c r="G355" s="96">
        <f t="shared" si="16"/>
        <v>1215</v>
      </c>
      <c r="H355" s="95">
        <v>70</v>
      </c>
    </row>
    <row r="356" spans="1:8" ht="12.75">
      <c r="A356" s="91">
        <v>372</v>
      </c>
      <c r="B356" s="102"/>
      <c r="C356" s="109">
        <f t="shared" si="17"/>
        <v>110.64</v>
      </c>
      <c r="D356" s="94"/>
      <c r="E356" s="95">
        <v>11200</v>
      </c>
      <c r="F356" s="100">
        <f t="shared" si="15"/>
        <v>1734</v>
      </c>
      <c r="G356" s="96">
        <f t="shared" si="16"/>
        <v>1215</v>
      </c>
      <c r="H356" s="95">
        <v>70</v>
      </c>
    </row>
    <row r="357" spans="1:8" ht="12.75">
      <c r="A357" s="91">
        <v>373</v>
      </c>
      <c r="B357" s="102"/>
      <c r="C357" s="109">
        <f t="shared" si="17"/>
        <v>110.7</v>
      </c>
      <c r="D357" s="94"/>
      <c r="E357" s="95">
        <v>11200</v>
      </c>
      <c r="F357" s="100">
        <f t="shared" si="15"/>
        <v>1733</v>
      </c>
      <c r="G357" s="96">
        <f t="shared" si="16"/>
        <v>1214</v>
      </c>
      <c r="H357" s="95">
        <v>70</v>
      </c>
    </row>
    <row r="358" spans="1:8" ht="12.75">
      <c r="A358" s="91">
        <v>374</v>
      </c>
      <c r="B358" s="102"/>
      <c r="C358" s="109">
        <f t="shared" si="17"/>
        <v>110.75</v>
      </c>
      <c r="D358" s="94"/>
      <c r="E358" s="95">
        <v>11200</v>
      </c>
      <c r="F358" s="100">
        <f t="shared" si="15"/>
        <v>1733</v>
      </c>
      <c r="G358" s="96">
        <f t="shared" si="16"/>
        <v>1214</v>
      </c>
      <c r="H358" s="95">
        <v>70</v>
      </c>
    </row>
    <row r="359" spans="1:8" ht="12.75">
      <c r="A359" s="91">
        <v>375</v>
      </c>
      <c r="B359" s="102"/>
      <c r="C359" s="109">
        <f t="shared" si="17"/>
        <v>110.81</v>
      </c>
      <c r="D359" s="94"/>
      <c r="E359" s="95">
        <v>11200</v>
      </c>
      <c r="F359" s="100">
        <f t="shared" si="15"/>
        <v>1732</v>
      </c>
      <c r="G359" s="96">
        <f t="shared" si="16"/>
        <v>1213</v>
      </c>
      <c r="H359" s="95">
        <v>70</v>
      </c>
    </row>
    <row r="360" spans="1:8" ht="12.75">
      <c r="A360" s="91">
        <v>376</v>
      </c>
      <c r="B360" s="102"/>
      <c r="C360" s="109">
        <f t="shared" si="17"/>
        <v>110.87</v>
      </c>
      <c r="D360" s="94"/>
      <c r="E360" s="95">
        <v>11200</v>
      </c>
      <c r="F360" s="100">
        <f t="shared" si="15"/>
        <v>1731</v>
      </c>
      <c r="G360" s="96">
        <f t="shared" si="16"/>
        <v>1212</v>
      </c>
      <c r="H360" s="95">
        <v>70</v>
      </c>
    </row>
    <row r="361" spans="1:8" ht="12.75">
      <c r="A361" s="91">
        <v>377</v>
      </c>
      <c r="B361" s="102"/>
      <c r="C361" s="109">
        <f t="shared" si="17"/>
        <v>110.92</v>
      </c>
      <c r="D361" s="94"/>
      <c r="E361" s="95">
        <v>11200</v>
      </c>
      <c r="F361" s="100">
        <f t="shared" si="15"/>
        <v>1730</v>
      </c>
      <c r="G361" s="96">
        <f t="shared" si="16"/>
        <v>1212</v>
      </c>
      <c r="H361" s="95">
        <v>70</v>
      </c>
    </row>
    <row r="362" spans="1:8" ht="12.75">
      <c r="A362" s="91">
        <v>378</v>
      </c>
      <c r="B362" s="102"/>
      <c r="C362" s="109">
        <f t="shared" si="17"/>
        <v>110.98</v>
      </c>
      <c r="D362" s="94"/>
      <c r="E362" s="95">
        <v>11200</v>
      </c>
      <c r="F362" s="100">
        <f t="shared" si="15"/>
        <v>1729</v>
      </c>
      <c r="G362" s="96">
        <f t="shared" si="16"/>
        <v>1211</v>
      </c>
      <c r="H362" s="95">
        <v>70</v>
      </c>
    </row>
    <row r="363" spans="1:8" ht="12.75">
      <c r="A363" s="91">
        <v>379</v>
      </c>
      <c r="B363" s="102"/>
      <c r="C363" s="109">
        <f t="shared" si="17"/>
        <v>111.04</v>
      </c>
      <c r="D363" s="94"/>
      <c r="E363" s="95">
        <v>11200</v>
      </c>
      <c r="F363" s="100">
        <f t="shared" si="15"/>
        <v>1728</v>
      </c>
      <c r="G363" s="96">
        <f t="shared" si="16"/>
        <v>1210</v>
      </c>
      <c r="H363" s="95">
        <v>70</v>
      </c>
    </row>
    <row r="364" spans="1:8" ht="12.75">
      <c r="A364" s="91">
        <v>380</v>
      </c>
      <c r="B364" s="102"/>
      <c r="C364" s="109">
        <f t="shared" si="17"/>
        <v>111.09</v>
      </c>
      <c r="D364" s="94"/>
      <c r="E364" s="95">
        <v>11200</v>
      </c>
      <c r="F364" s="100">
        <f t="shared" si="15"/>
        <v>1727</v>
      </c>
      <c r="G364" s="96">
        <f t="shared" si="16"/>
        <v>1210</v>
      </c>
      <c r="H364" s="95">
        <v>70</v>
      </c>
    </row>
    <row r="365" spans="1:8" ht="12.75">
      <c r="A365" s="91">
        <v>381</v>
      </c>
      <c r="B365" s="102"/>
      <c r="C365" s="109">
        <f t="shared" si="17"/>
        <v>111.15</v>
      </c>
      <c r="D365" s="94"/>
      <c r="E365" s="95">
        <v>11200</v>
      </c>
      <c r="F365" s="100">
        <f t="shared" si="15"/>
        <v>1727</v>
      </c>
      <c r="G365" s="96">
        <f t="shared" si="16"/>
        <v>1209</v>
      </c>
      <c r="H365" s="95">
        <v>70</v>
      </c>
    </row>
    <row r="366" spans="1:8" ht="12.75">
      <c r="A366" s="91">
        <v>382</v>
      </c>
      <c r="B366" s="102"/>
      <c r="C366" s="109">
        <f t="shared" si="17"/>
        <v>111.2</v>
      </c>
      <c r="D366" s="94"/>
      <c r="E366" s="95">
        <v>11200</v>
      </c>
      <c r="F366" s="100">
        <f t="shared" si="15"/>
        <v>1726</v>
      </c>
      <c r="G366" s="96">
        <f t="shared" si="16"/>
        <v>1209</v>
      </c>
      <c r="H366" s="95">
        <v>70</v>
      </c>
    </row>
    <row r="367" spans="1:8" ht="12.75">
      <c r="A367" s="91">
        <v>383</v>
      </c>
      <c r="B367" s="102"/>
      <c r="C367" s="109">
        <f t="shared" si="17"/>
        <v>111.26</v>
      </c>
      <c r="D367" s="94"/>
      <c r="E367" s="95">
        <v>11200</v>
      </c>
      <c r="F367" s="100">
        <f t="shared" si="15"/>
        <v>1725</v>
      </c>
      <c r="G367" s="96">
        <f t="shared" si="16"/>
        <v>1208</v>
      </c>
      <c r="H367" s="95">
        <v>70</v>
      </c>
    </row>
    <row r="368" spans="1:8" ht="12.75">
      <c r="A368" s="91">
        <v>384</v>
      </c>
      <c r="B368" s="102"/>
      <c r="C368" s="109">
        <f t="shared" si="17"/>
        <v>111.32</v>
      </c>
      <c r="D368" s="94"/>
      <c r="E368" s="95">
        <v>11200</v>
      </c>
      <c r="F368" s="100">
        <f t="shared" si="15"/>
        <v>1724</v>
      </c>
      <c r="G368" s="96">
        <f t="shared" si="16"/>
        <v>1207</v>
      </c>
      <c r="H368" s="95">
        <v>70</v>
      </c>
    </row>
    <row r="369" spans="1:8" ht="12.75">
      <c r="A369" s="91">
        <v>385</v>
      </c>
      <c r="B369" s="102"/>
      <c r="C369" s="109">
        <f t="shared" si="17"/>
        <v>111.37</v>
      </c>
      <c r="D369" s="94"/>
      <c r="E369" s="95">
        <v>11200</v>
      </c>
      <c r="F369" s="100">
        <f t="shared" si="15"/>
        <v>1723</v>
      </c>
      <c r="G369" s="96">
        <f t="shared" si="16"/>
        <v>1207</v>
      </c>
      <c r="H369" s="95">
        <v>70</v>
      </c>
    </row>
    <row r="370" spans="1:8" ht="12.75">
      <c r="A370" s="91">
        <v>386</v>
      </c>
      <c r="B370" s="102"/>
      <c r="C370" s="109">
        <f t="shared" si="17"/>
        <v>111.43</v>
      </c>
      <c r="D370" s="94"/>
      <c r="E370" s="95">
        <v>11200</v>
      </c>
      <c r="F370" s="100">
        <f t="shared" si="15"/>
        <v>1722</v>
      </c>
      <c r="G370" s="96">
        <f t="shared" si="16"/>
        <v>1206</v>
      </c>
      <c r="H370" s="95">
        <v>70</v>
      </c>
    </row>
    <row r="371" spans="1:8" ht="12.75">
      <c r="A371" s="91">
        <v>387</v>
      </c>
      <c r="B371" s="102"/>
      <c r="C371" s="109">
        <f t="shared" si="17"/>
        <v>111.48</v>
      </c>
      <c r="D371" s="94"/>
      <c r="E371" s="95">
        <v>11200</v>
      </c>
      <c r="F371" s="100">
        <f t="shared" si="15"/>
        <v>1722</v>
      </c>
      <c r="G371" s="96">
        <f t="shared" si="16"/>
        <v>1206</v>
      </c>
      <c r="H371" s="95">
        <v>70</v>
      </c>
    </row>
    <row r="372" spans="1:8" ht="12.75">
      <c r="A372" s="91">
        <v>388</v>
      </c>
      <c r="B372" s="102"/>
      <c r="C372" s="109">
        <f t="shared" si="17"/>
        <v>111.54</v>
      </c>
      <c r="D372" s="94"/>
      <c r="E372" s="95">
        <v>11200</v>
      </c>
      <c r="F372" s="100">
        <f t="shared" si="15"/>
        <v>1721</v>
      </c>
      <c r="G372" s="96">
        <f t="shared" si="16"/>
        <v>1205</v>
      </c>
      <c r="H372" s="95">
        <v>70</v>
      </c>
    </row>
    <row r="373" spans="1:8" ht="12.75">
      <c r="A373" s="91">
        <v>389</v>
      </c>
      <c r="B373" s="102"/>
      <c r="C373" s="109">
        <f t="shared" si="17"/>
        <v>111.59</v>
      </c>
      <c r="D373" s="94"/>
      <c r="E373" s="95">
        <v>11200</v>
      </c>
      <c r="F373" s="100">
        <f t="shared" si="15"/>
        <v>1720</v>
      </c>
      <c r="G373" s="96">
        <f t="shared" si="16"/>
        <v>1204</v>
      </c>
      <c r="H373" s="95">
        <v>70</v>
      </c>
    </row>
    <row r="374" spans="1:8" ht="12.75">
      <c r="A374" s="91">
        <v>390</v>
      </c>
      <c r="B374" s="102"/>
      <c r="C374" s="109">
        <f t="shared" si="17"/>
        <v>111.65</v>
      </c>
      <c r="D374" s="94"/>
      <c r="E374" s="95">
        <v>11200</v>
      </c>
      <c r="F374" s="100">
        <f t="shared" si="15"/>
        <v>1719</v>
      </c>
      <c r="G374" s="96">
        <f t="shared" si="16"/>
        <v>1204</v>
      </c>
      <c r="H374" s="95">
        <v>70</v>
      </c>
    </row>
    <row r="375" spans="1:8" ht="12.75">
      <c r="A375" s="91">
        <v>391</v>
      </c>
      <c r="B375" s="102"/>
      <c r="C375" s="109">
        <f t="shared" si="17"/>
        <v>111.7</v>
      </c>
      <c r="D375" s="94"/>
      <c r="E375" s="95">
        <v>11200</v>
      </c>
      <c r="F375" s="100">
        <f t="shared" si="15"/>
        <v>1718</v>
      </c>
      <c r="G375" s="96">
        <f t="shared" si="16"/>
        <v>1203</v>
      </c>
      <c r="H375" s="95">
        <v>70</v>
      </c>
    </row>
    <row r="376" spans="1:8" ht="12.75">
      <c r="A376" s="91">
        <v>392</v>
      </c>
      <c r="B376" s="102"/>
      <c r="C376" s="109">
        <f t="shared" si="17"/>
        <v>111.76</v>
      </c>
      <c r="D376" s="94"/>
      <c r="E376" s="95">
        <v>11200</v>
      </c>
      <c r="F376" s="100">
        <f t="shared" si="15"/>
        <v>1718</v>
      </c>
      <c r="G376" s="96">
        <f t="shared" si="16"/>
        <v>1203</v>
      </c>
      <c r="H376" s="95">
        <v>70</v>
      </c>
    </row>
    <row r="377" spans="1:8" ht="12.75">
      <c r="A377" s="91">
        <v>393</v>
      </c>
      <c r="B377" s="102"/>
      <c r="C377" s="109">
        <f t="shared" si="17"/>
        <v>111.81</v>
      </c>
      <c r="D377" s="94"/>
      <c r="E377" s="95">
        <v>11200</v>
      </c>
      <c r="F377" s="100">
        <f t="shared" si="15"/>
        <v>1717</v>
      </c>
      <c r="G377" s="96">
        <f t="shared" si="16"/>
        <v>1202</v>
      </c>
      <c r="H377" s="95">
        <v>70</v>
      </c>
    </row>
    <row r="378" spans="1:8" ht="12.75">
      <c r="A378" s="91">
        <v>394</v>
      </c>
      <c r="B378" s="102"/>
      <c r="C378" s="109">
        <f t="shared" si="17"/>
        <v>111.87</v>
      </c>
      <c r="D378" s="94"/>
      <c r="E378" s="95">
        <v>11200</v>
      </c>
      <c r="F378" s="100">
        <f t="shared" si="15"/>
        <v>1716</v>
      </c>
      <c r="G378" s="96">
        <f t="shared" si="16"/>
        <v>1201</v>
      </c>
      <c r="H378" s="95">
        <v>70</v>
      </c>
    </row>
    <row r="379" spans="1:8" ht="12.75">
      <c r="A379" s="91">
        <v>395</v>
      </c>
      <c r="B379" s="102"/>
      <c r="C379" s="109">
        <f t="shared" si="17"/>
        <v>111.92</v>
      </c>
      <c r="D379" s="94"/>
      <c r="E379" s="95">
        <v>11200</v>
      </c>
      <c r="F379" s="100">
        <f t="shared" si="15"/>
        <v>1715</v>
      </c>
      <c r="G379" s="96">
        <f t="shared" si="16"/>
        <v>1201</v>
      </c>
      <c r="H379" s="95">
        <v>70</v>
      </c>
    </row>
    <row r="380" spans="1:8" ht="12.75">
      <c r="A380" s="91">
        <v>396</v>
      </c>
      <c r="B380" s="102"/>
      <c r="C380" s="109">
        <f t="shared" si="17"/>
        <v>111.97</v>
      </c>
      <c r="D380" s="94"/>
      <c r="E380" s="95">
        <v>11200</v>
      </c>
      <c r="F380" s="100">
        <f t="shared" si="15"/>
        <v>1714</v>
      </c>
      <c r="G380" s="96">
        <f t="shared" si="16"/>
        <v>1200</v>
      </c>
      <c r="H380" s="95">
        <v>70</v>
      </c>
    </row>
    <row r="381" spans="1:8" ht="12.75">
      <c r="A381" s="91">
        <v>397</v>
      </c>
      <c r="B381" s="102"/>
      <c r="C381" s="109">
        <f t="shared" si="17"/>
        <v>112.03</v>
      </c>
      <c r="D381" s="94"/>
      <c r="E381" s="95">
        <v>11200</v>
      </c>
      <c r="F381" s="100">
        <f t="shared" si="15"/>
        <v>1714</v>
      </c>
      <c r="G381" s="96">
        <f t="shared" si="16"/>
        <v>1200</v>
      </c>
      <c r="H381" s="95">
        <v>70</v>
      </c>
    </row>
    <row r="382" spans="1:8" ht="12.75">
      <c r="A382" s="91">
        <v>398</v>
      </c>
      <c r="B382" s="102"/>
      <c r="C382" s="109">
        <f t="shared" si="17"/>
        <v>112.08</v>
      </c>
      <c r="D382" s="94"/>
      <c r="E382" s="95">
        <v>11200</v>
      </c>
      <c r="F382" s="100">
        <f t="shared" si="15"/>
        <v>1713</v>
      </c>
      <c r="G382" s="96">
        <f t="shared" si="16"/>
        <v>1199</v>
      </c>
      <c r="H382" s="95">
        <v>70</v>
      </c>
    </row>
    <row r="383" spans="1:8" ht="12.75">
      <c r="A383" s="91">
        <v>399</v>
      </c>
      <c r="B383" s="102"/>
      <c r="C383" s="109">
        <f t="shared" si="17"/>
        <v>112.14</v>
      </c>
      <c r="D383" s="94"/>
      <c r="E383" s="95">
        <v>11200</v>
      </c>
      <c r="F383" s="100">
        <f t="shared" si="15"/>
        <v>1712</v>
      </c>
      <c r="G383" s="96">
        <f t="shared" si="16"/>
        <v>1199</v>
      </c>
      <c r="H383" s="95">
        <v>70</v>
      </c>
    </row>
    <row r="384" spans="1:8" ht="12.75">
      <c r="A384" s="91">
        <v>400</v>
      </c>
      <c r="B384" s="102"/>
      <c r="C384" s="109">
        <f t="shared" si="17"/>
        <v>112.19</v>
      </c>
      <c r="D384" s="94"/>
      <c r="E384" s="95">
        <v>11200</v>
      </c>
      <c r="F384" s="100">
        <f t="shared" si="15"/>
        <v>1711</v>
      </c>
      <c r="G384" s="96">
        <f t="shared" si="16"/>
        <v>1198</v>
      </c>
      <c r="H384" s="95">
        <v>70</v>
      </c>
    </row>
    <row r="385" spans="1:8" ht="12.75">
      <c r="A385" s="91">
        <v>401</v>
      </c>
      <c r="B385" s="102"/>
      <c r="C385" s="109">
        <f t="shared" si="17"/>
        <v>112.24</v>
      </c>
      <c r="D385" s="94"/>
      <c r="E385" s="95">
        <v>11200</v>
      </c>
      <c r="F385" s="100">
        <f t="shared" si="15"/>
        <v>1710</v>
      </c>
      <c r="G385" s="96">
        <f t="shared" si="16"/>
        <v>1197</v>
      </c>
      <c r="H385" s="95">
        <v>70</v>
      </c>
    </row>
    <row r="386" spans="1:8" ht="12.75">
      <c r="A386" s="91">
        <v>402</v>
      </c>
      <c r="B386" s="102"/>
      <c r="C386" s="109">
        <f t="shared" si="17"/>
        <v>112.3</v>
      </c>
      <c r="D386" s="94"/>
      <c r="E386" s="95">
        <v>11200</v>
      </c>
      <c r="F386" s="100">
        <f t="shared" si="15"/>
        <v>1710</v>
      </c>
      <c r="G386" s="96">
        <f t="shared" si="16"/>
        <v>1197</v>
      </c>
      <c r="H386" s="95">
        <v>70</v>
      </c>
    </row>
    <row r="387" spans="1:8" ht="12.75">
      <c r="A387" s="91">
        <v>403</v>
      </c>
      <c r="B387" s="102"/>
      <c r="C387" s="109">
        <f t="shared" si="17"/>
        <v>112.35</v>
      </c>
      <c r="D387" s="94"/>
      <c r="E387" s="95">
        <v>11200</v>
      </c>
      <c r="F387" s="100">
        <f t="shared" si="15"/>
        <v>1709</v>
      </c>
      <c r="G387" s="96">
        <f t="shared" si="16"/>
        <v>1196</v>
      </c>
      <c r="H387" s="95">
        <v>70</v>
      </c>
    </row>
    <row r="388" spans="1:8" ht="12.75">
      <c r="A388" s="91">
        <v>404</v>
      </c>
      <c r="B388" s="102"/>
      <c r="C388" s="109">
        <f t="shared" si="17"/>
        <v>112.4</v>
      </c>
      <c r="D388" s="94"/>
      <c r="E388" s="95">
        <v>11200</v>
      </c>
      <c r="F388" s="100">
        <f t="shared" si="15"/>
        <v>1708</v>
      </c>
      <c r="G388" s="96">
        <f t="shared" si="16"/>
        <v>1196</v>
      </c>
      <c r="H388" s="95">
        <v>70</v>
      </c>
    </row>
    <row r="389" spans="1:8" ht="12.75">
      <c r="A389" s="91">
        <v>405</v>
      </c>
      <c r="B389" s="102"/>
      <c r="C389" s="109">
        <f t="shared" si="17"/>
        <v>112.46</v>
      </c>
      <c r="D389" s="94"/>
      <c r="E389" s="95">
        <v>11200</v>
      </c>
      <c r="F389" s="100">
        <f t="shared" si="15"/>
        <v>1707</v>
      </c>
      <c r="G389" s="96">
        <f t="shared" si="16"/>
        <v>1195</v>
      </c>
      <c r="H389" s="95">
        <v>70</v>
      </c>
    </row>
    <row r="390" spans="1:8" ht="12.75">
      <c r="A390" s="91">
        <v>406</v>
      </c>
      <c r="B390" s="102"/>
      <c r="C390" s="109">
        <f t="shared" si="17"/>
        <v>112.51</v>
      </c>
      <c r="D390" s="94"/>
      <c r="E390" s="95">
        <v>11200</v>
      </c>
      <c r="F390" s="100">
        <f t="shared" si="15"/>
        <v>1707</v>
      </c>
      <c r="G390" s="96">
        <f t="shared" si="16"/>
        <v>1195</v>
      </c>
      <c r="H390" s="95">
        <v>70</v>
      </c>
    </row>
    <row r="391" spans="1:8" ht="12.75">
      <c r="A391" s="91">
        <v>407</v>
      </c>
      <c r="B391" s="102"/>
      <c r="C391" s="109">
        <f t="shared" si="17"/>
        <v>112.56</v>
      </c>
      <c r="D391" s="94"/>
      <c r="E391" s="95">
        <v>11200</v>
      </c>
      <c r="F391" s="100">
        <f t="shared" si="15"/>
        <v>1706</v>
      </c>
      <c r="G391" s="96">
        <f t="shared" si="16"/>
        <v>1194</v>
      </c>
      <c r="H391" s="95">
        <v>70</v>
      </c>
    </row>
    <row r="392" spans="1:8" ht="12.75">
      <c r="A392" s="91">
        <v>408</v>
      </c>
      <c r="B392" s="102"/>
      <c r="C392" s="109">
        <f t="shared" si="17"/>
        <v>112.62</v>
      </c>
      <c r="D392" s="94"/>
      <c r="E392" s="95">
        <v>11200</v>
      </c>
      <c r="F392" s="100">
        <f t="shared" si="15"/>
        <v>1705</v>
      </c>
      <c r="G392" s="96">
        <f t="shared" si="16"/>
        <v>1193</v>
      </c>
      <c r="H392" s="95">
        <v>70</v>
      </c>
    </row>
    <row r="393" spans="1:8" ht="12.75">
      <c r="A393" s="91">
        <v>409</v>
      </c>
      <c r="B393" s="102"/>
      <c r="C393" s="109">
        <f t="shared" si="17"/>
        <v>112.67</v>
      </c>
      <c r="D393" s="94"/>
      <c r="E393" s="95">
        <v>11200</v>
      </c>
      <c r="F393" s="100">
        <f t="shared" si="15"/>
        <v>1704</v>
      </c>
      <c r="G393" s="96">
        <f t="shared" si="16"/>
        <v>1193</v>
      </c>
      <c r="H393" s="95">
        <v>70</v>
      </c>
    </row>
    <row r="394" spans="1:8" ht="12.75">
      <c r="A394" s="91">
        <v>410</v>
      </c>
      <c r="B394" s="102"/>
      <c r="C394" s="109">
        <f t="shared" si="17"/>
        <v>112.72</v>
      </c>
      <c r="D394" s="94"/>
      <c r="E394" s="95">
        <v>11200</v>
      </c>
      <c r="F394" s="100">
        <f t="shared" si="15"/>
        <v>1703</v>
      </c>
      <c r="G394" s="96">
        <f t="shared" si="16"/>
        <v>1192</v>
      </c>
      <c r="H394" s="95">
        <v>70</v>
      </c>
    </row>
    <row r="395" spans="1:8" ht="12.75">
      <c r="A395" s="91">
        <v>411</v>
      </c>
      <c r="B395" s="102"/>
      <c r="C395" s="109">
        <f t="shared" si="17"/>
        <v>112.78</v>
      </c>
      <c r="D395" s="94"/>
      <c r="E395" s="95">
        <v>11200</v>
      </c>
      <c r="F395" s="100">
        <f t="shared" si="15"/>
        <v>1703</v>
      </c>
      <c r="G395" s="96">
        <f t="shared" si="16"/>
        <v>1192</v>
      </c>
      <c r="H395" s="95">
        <v>70</v>
      </c>
    </row>
    <row r="396" spans="1:8" ht="12.75">
      <c r="A396" s="91">
        <v>412</v>
      </c>
      <c r="B396" s="102"/>
      <c r="C396" s="109">
        <f t="shared" si="17"/>
        <v>112.83</v>
      </c>
      <c r="D396" s="94"/>
      <c r="E396" s="95">
        <v>11200</v>
      </c>
      <c r="F396" s="100">
        <f t="shared" si="15"/>
        <v>1702</v>
      </c>
      <c r="G396" s="96">
        <f t="shared" si="16"/>
        <v>1191</v>
      </c>
      <c r="H396" s="95">
        <v>70</v>
      </c>
    </row>
    <row r="397" spans="1:8" ht="12.75">
      <c r="A397" s="91">
        <v>413</v>
      </c>
      <c r="B397" s="102"/>
      <c r="C397" s="109">
        <f t="shared" si="17"/>
        <v>112.88</v>
      </c>
      <c r="D397" s="94"/>
      <c r="E397" s="95">
        <v>11200</v>
      </c>
      <c r="F397" s="100">
        <f aca="true" t="shared" si="18" ref="F397:F428">ROUND(12*1.37*(1/C397*E397)+H397,0)</f>
        <v>1701</v>
      </c>
      <c r="G397" s="96">
        <f aca="true" t="shared" si="19" ref="G397:G428">ROUND(12*(1/C397*E397),0)</f>
        <v>1191</v>
      </c>
      <c r="H397" s="95">
        <v>70</v>
      </c>
    </row>
    <row r="398" spans="1:8" ht="12.75">
      <c r="A398" s="91">
        <v>414</v>
      </c>
      <c r="B398" s="102"/>
      <c r="C398" s="109">
        <f aca="true" t="shared" si="20" ref="C398:C428">ROUND((10.899*LN(A398)+A398/200)*1.667,2)</f>
        <v>112.93</v>
      </c>
      <c r="D398" s="94"/>
      <c r="E398" s="95">
        <v>11200</v>
      </c>
      <c r="F398" s="100">
        <f t="shared" si="18"/>
        <v>1700</v>
      </c>
      <c r="G398" s="96">
        <f t="shared" si="19"/>
        <v>1190</v>
      </c>
      <c r="H398" s="95">
        <v>70</v>
      </c>
    </row>
    <row r="399" spans="1:8" ht="12.75">
      <c r="A399" s="91">
        <v>415</v>
      </c>
      <c r="B399" s="102"/>
      <c r="C399" s="109">
        <f t="shared" si="20"/>
        <v>112.98</v>
      </c>
      <c r="D399" s="94"/>
      <c r="E399" s="95">
        <v>11200</v>
      </c>
      <c r="F399" s="100">
        <f t="shared" si="18"/>
        <v>1700</v>
      </c>
      <c r="G399" s="96">
        <f t="shared" si="19"/>
        <v>1190</v>
      </c>
      <c r="H399" s="95">
        <v>70</v>
      </c>
    </row>
    <row r="400" spans="1:8" ht="12.75">
      <c r="A400" s="91">
        <v>416</v>
      </c>
      <c r="B400" s="102"/>
      <c r="C400" s="109">
        <f t="shared" si="20"/>
        <v>113.04</v>
      </c>
      <c r="D400" s="94"/>
      <c r="E400" s="95">
        <v>11200</v>
      </c>
      <c r="F400" s="100">
        <f t="shared" si="18"/>
        <v>1699</v>
      </c>
      <c r="G400" s="96">
        <f t="shared" si="19"/>
        <v>1189</v>
      </c>
      <c r="H400" s="95">
        <v>70</v>
      </c>
    </row>
    <row r="401" spans="1:8" ht="12.75">
      <c r="A401" s="91">
        <v>417</v>
      </c>
      <c r="B401" s="102"/>
      <c r="C401" s="109">
        <f t="shared" si="20"/>
        <v>113.09</v>
      </c>
      <c r="D401" s="94"/>
      <c r="E401" s="95">
        <v>11200</v>
      </c>
      <c r="F401" s="100">
        <f t="shared" si="18"/>
        <v>1698</v>
      </c>
      <c r="G401" s="96">
        <f t="shared" si="19"/>
        <v>1188</v>
      </c>
      <c r="H401" s="95">
        <v>70</v>
      </c>
    </row>
    <row r="402" spans="1:8" ht="12.75">
      <c r="A402" s="91">
        <v>418</v>
      </c>
      <c r="B402" s="102"/>
      <c r="C402" s="109">
        <f t="shared" si="20"/>
        <v>113.14</v>
      </c>
      <c r="D402" s="94"/>
      <c r="E402" s="95">
        <v>11200</v>
      </c>
      <c r="F402" s="100">
        <f t="shared" si="18"/>
        <v>1697</v>
      </c>
      <c r="G402" s="96">
        <f t="shared" si="19"/>
        <v>1188</v>
      </c>
      <c r="H402" s="95">
        <v>70</v>
      </c>
    </row>
    <row r="403" spans="1:8" ht="12.75">
      <c r="A403" s="91">
        <v>419</v>
      </c>
      <c r="B403" s="102"/>
      <c r="C403" s="109">
        <f t="shared" si="20"/>
        <v>113.19</v>
      </c>
      <c r="D403" s="94"/>
      <c r="E403" s="95">
        <v>11200</v>
      </c>
      <c r="F403" s="100">
        <f t="shared" si="18"/>
        <v>1697</v>
      </c>
      <c r="G403" s="96">
        <f t="shared" si="19"/>
        <v>1187</v>
      </c>
      <c r="H403" s="95">
        <v>70</v>
      </c>
    </row>
    <row r="404" spans="1:8" ht="12.75">
      <c r="A404" s="91">
        <v>420</v>
      </c>
      <c r="B404" s="102"/>
      <c r="C404" s="109">
        <f t="shared" si="20"/>
        <v>113.24</v>
      </c>
      <c r="D404" s="94"/>
      <c r="E404" s="95">
        <v>11200</v>
      </c>
      <c r="F404" s="100">
        <f t="shared" si="18"/>
        <v>1696</v>
      </c>
      <c r="G404" s="96">
        <f t="shared" si="19"/>
        <v>1187</v>
      </c>
      <c r="H404" s="95">
        <v>70</v>
      </c>
    </row>
    <row r="405" spans="1:8" ht="12.75">
      <c r="A405" s="91">
        <v>421</v>
      </c>
      <c r="B405" s="102"/>
      <c r="C405" s="109">
        <f t="shared" si="20"/>
        <v>113.3</v>
      </c>
      <c r="D405" s="94"/>
      <c r="E405" s="95">
        <v>11200</v>
      </c>
      <c r="F405" s="100">
        <f t="shared" si="18"/>
        <v>1695</v>
      </c>
      <c r="G405" s="96">
        <f t="shared" si="19"/>
        <v>1186</v>
      </c>
      <c r="H405" s="95">
        <v>70</v>
      </c>
    </row>
    <row r="406" spans="1:8" ht="12.75">
      <c r="A406" s="91">
        <v>422</v>
      </c>
      <c r="B406" s="102"/>
      <c r="C406" s="109">
        <f t="shared" si="20"/>
        <v>113.35</v>
      </c>
      <c r="D406" s="94"/>
      <c r="E406" s="95">
        <v>11200</v>
      </c>
      <c r="F406" s="100">
        <f t="shared" si="18"/>
        <v>1694</v>
      </c>
      <c r="G406" s="96">
        <f t="shared" si="19"/>
        <v>1186</v>
      </c>
      <c r="H406" s="95">
        <v>70</v>
      </c>
    </row>
    <row r="407" spans="1:8" ht="12.75">
      <c r="A407" s="91">
        <v>423</v>
      </c>
      <c r="B407" s="102"/>
      <c r="C407" s="109">
        <f t="shared" si="20"/>
        <v>113.4</v>
      </c>
      <c r="D407" s="94"/>
      <c r="E407" s="95">
        <v>11200</v>
      </c>
      <c r="F407" s="100">
        <f t="shared" si="18"/>
        <v>1694</v>
      </c>
      <c r="G407" s="96">
        <f t="shared" si="19"/>
        <v>1185</v>
      </c>
      <c r="H407" s="95">
        <v>70</v>
      </c>
    </row>
    <row r="408" spans="1:8" ht="12.75">
      <c r="A408" s="91">
        <v>424</v>
      </c>
      <c r="B408" s="102"/>
      <c r="C408" s="109">
        <f t="shared" si="20"/>
        <v>113.45</v>
      </c>
      <c r="D408" s="94"/>
      <c r="E408" s="95">
        <v>11200</v>
      </c>
      <c r="F408" s="100">
        <f t="shared" si="18"/>
        <v>1693</v>
      </c>
      <c r="G408" s="96">
        <f t="shared" si="19"/>
        <v>1185</v>
      </c>
      <c r="H408" s="95">
        <v>70</v>
      </c>
    </row>
    <row r="409" spans="1:8" ht="12.75">
      <c r="A409" s="91">
        <v>425</v>
      </c>
      <c r="B409" s="102"/>
      <c r="C409" s="109">
        <f t="shared" si="20"/>
        <v>113.5</v>
      </c>
      <c r="D409" s="94"/>
      <c r="E409" s="95">
        <v>11200</v>
      </c>
      <c r="F409" s="100">
        <f t="shared" si="18"/>
        <v>1692</v>
      </c>
      <c r="G409" s="96">
        <f t="shared" si="19"/>
        <v>1184</v>
      </c>
      <c r="H409" s="95">
        <v>70</v>
      </c>
    </row>
    <row r="410" spans="1:8" ht="12.75">
      <c r="A410" s="91">
        <v>426</v>
      </c>
      <c r="B410" s="102"/>
      <c r="C410" s="109">
        <f t="shared" si="20"/>
        <v>113.55</v>
      </c>
      <c r="D410" s="94"/>
      <c r="E410" s="95">
        <v>11200</v>
      </c>
      <c r="F410" s="100">
        <f t="shared" si="18"/>
        <v>1692</v>
      </c>
      <c r="G410" s="96">
        <f t="shared" si="19"/>
        <v>1184</v>
      </c>
      <c r="H410" s="95">
        <v>70</v>
      </c>
    </row>
    <row r="411" spans="1:8" ht="12.75">
      <c r="A411" s="91">
        <v>427</v>
      </c>
      <c r="B411" s="102"/>
      <c r="C411" s="109">
        <f t="shared" si="20"/>
        <v>113.6</v>
      </c>
      <c r="D411" s="94"/>
      <c r="E411" s="95">
        <v>11200</v>
      </c>
      <c r="F411" s="100">
        <f t="shared" si="18"/>
        <v>1691</v>
      </c>
      <c r="G411" s="96">
        <f t="shared" si="19"/>
        <v>1183</v>
      </c>
      <c r="H411" s="95">
        <v>70</v>
      </c>
    </row>
    <row r="412" spans="1:8" ht="12.75">
      <c r="A412" s="91">
        <v>428</v>
      </c>
      <c r="B412" s="102"/>
      <c r="C412" s="109">
        <f t="shared" si="20"/>
        <v>113.65</v>
      </c>
      <c r="D412" s="94"/>
      <c r="E412" s="95">
        <v>11200</v>
      </c>
      <c r="F412" s="100">
        <f t="shared" si="18"/>
        <v>1690</v>
      </c>
      <c r="G412" s="96">
        <f t="shared" si="19"/>
        <v>1183</v>
      </c>
      <c r="H412" s="95">
        <v>70</v>
      </c>
    </row>
    <row r="413" spans="1:8" ht="12.75">
      <c r="A413" s="91">
        <v>429</v>
      </c>
      <c r="B413" s="102"/>
      <c r="C413" s="109">
        <f t="shared" si="20"/>
        <v>113.7</v>
      </c>
      <c r="D413" s="94"/>
      <c r="E413" s="95">
        <v>11200</v>
      </c>
      <c r="F413" s="100">
        <f t="shared" si="18"/>
        <v>1689</v>
      </c>
      <c r="G413" s="96">
        <f t="shared" si="19"/>
        <v>1182</v>
      </c>
      <c r="H413" s="95">
        <v>70</v>
      </c>
    </row>
    <row r="414" spans="1:8" ht="12.75">
      <c r="A414" s="91">
        <v>430</v>
      </c>
      <c r="B414" s="102"/>
      <c r="C414" s="109">
        <f t="shared" si="20"/>
        <v>113.75</v>
      </c>
      <c r="D414" s="94"/>
      <c r="E414" s="95">
        <v>11200</v>
      </c>
      <c r="F414" s="100">
        <f t="shared" si="18"/>
        <v>1689</v>
      </c>
      <c r="G414" s="96">
        <f t="shared" si="19"/>
        <v>1182</v>
      </c>
      <c r="H414" s="95">
        <v>70</v>
      </c>
    </row>
    <row r="415" spans="1:8" ht="12.75">
      <c r="A415" s="91">
        <v>431</v>
      </c>
      <c r="B415" s="102"/>
      <c r="C415" s="109">
        <f t="shared" si="20"/>
        <v>113.81</v>
      </c>
      <c r="D415" s="94"/>
      <c r="E415" s="95">
        <v>11200</v>
      </c>
      <c r="F415" s="100">
        <f t="shared" si="18"/>
        <v>1688</v>
      </c>
      <c r="G415" s="96">
        <f t="shared" si="19"/>
        <v>1181</v>
      </c>
      <c r="H415" s="95">
        <v>70</v>
      </c>
    </row>
    <row r="416" spans="1:8" ht="12.75">
      <c r="A416" s="91">
        <v>432</v>
      </c>
      <c r="B416" s="102"/>
      <c r="C416" s="109">
        <f t="shared" si="20"/>
        <v>113.86</v>
      </c>
      <c r="D416" s="94"/>
      <c r="E416" s="95">
        <v>11200</v>
      </c>
      <c r="F416" s="100">
        <f t="shared" si="18"/>
        <v>1687</v>
      </c>
      <c r="G416" s="96">
        <f t="shared" si="19"/>
        <v>1180</v>
      </c>
      <c r="H416" s="95">
        <v>70</v>
      </c>
    </row>
    <row r="417" spans="1:8" ht="12.75">
      <c r="A417" s="91">
        <v>433</v>
      </c>
      <c r="B417" s="102"/>
      <c r="C417" s="109">
        <f t="shared" si="20"/>
        <v>113.91</v>
      </c>
      <c r="D417" s="94"/>
      <c r="E417" s="95">
        <v>11200</v>
      </c>
      <c r="F417" s="100">
        <f t="shared" si="18"/>
        <v>1686</v>
      </c>
      <c r="G417" s="96">
        <f t="shared" si="19"/>
        <v>1180</v>
      </c>
      <c r="H417" s="95">
        <v>70</v>
      </c>
    </row>
    <row r="418" spans="1:8" ht="12.75">
      <c r="A418" s="91">
        <v>434</v>
      </c>
      <c r="B418" s="102"/>
      <c r="C418" s="109">
        <f t="shared" si="20"/>
        <v>113.96</v>
      </c>
      <c r="D418" s="94"/>
      <c r="E418" s="95">
        <v>11200</v>
      </c>
      <c r="F418" s="100">
        <f t="shared" si="18"/>
        <v>1686</v>
      </c>
      <c r="G418" s="96">
        <f t="shared" si="19"/>
        <v>1179</v>
      </c>
      <c r="H418" s="95">
        <v>70</v>
      </c>
    </row>
    <row r="419" spans="1:8" ht="12.75">
      <c r="A419" s="91">
        <v>435</v>
      </c>
      <c r="B419" s="102"/>
      <c r="C419" s="109">
        <f t="shared" si="20"/>
        <v>114.01</v>
      </c>
      <c r="D419" s="94"/>
      <c r="E419" s="95">
        <v>11200</v>
      </c>
      <c r="F419" s="100">
        <f t="shared" si="18"/>
        <v>1685</v>
      </c>
      <c r="G419" s="96">
        <f t="shared" si="19"/>
        <v>1179</v>
      </c>
      <c r="H419" s="95">
        <v>70</v>
      </c>
    </row>
    <row r="420" spans="1:8" ht="12.75">
      <c r="A420" s="91">
        <v>436</v>
      </c>
      <c r="B420" s="102"/>
      <c r="C420" s="109">
        <f t="shared" si="20"/>
        <v>114.06</v>
      </c>
      <c r="D420" s="94"/>
      <c r="E420" s="95">
        <v>11200</v>
      </c>
      <c r="F420" s="100">
        <f t="shared" si="18"/>
        <v>1684</v>
      </c>
      <c r="G420" s="96">
        <f t="shared" si="19"/>
        <v>1178</v>
      </c>
      <c r="H420" s="95">
        <v>70</v>
      </c>
    </row>
    <row r="421" spans="1:8" ht="12.75">
      <c r="A421" s="91">
        <v>437</v>
      </c>
      <c r="B421" s="102"/>
      <c r="C421" s="109">
        <f t="shared" si="20"/>
        <v>114.11</v>
      </c>
      <c r="D421" s="94"/>
      <c r="E421" s="95">
        <v>11200</v>
      </c>
      <c r="F421" s="100">
        <f t="shared" si="18"/>
        <v>1684</v>
      </c>
      <c r="G421" s="96">
        <f t="shared" si="19"/>
        <v>1178</v>
      </c>
      <c r="H421" s="95">
        <v>70</v>
      </c>
    </row>
    <row r="422" spans="1:8" ht="12.75">
      <c r="A422" s="91">
        <v>438</v>
      </c>
      <c r="B422" s="102"/>
      <c r="C422" s="109">
        <f t="shared" si="20"/>
        <v>114.16</v>
      </c>
      <c r="D422" s="94"/>
      <c r="E422" s="95">
        <v>11200</v>
      </c>
      <c r="F422" s="100">
        <f t="shared" si="18"/>
        <v>1683</v>
      </c>
      <c r="G422" s="96">
        <f t="shared" si="19"/>
        <v>1177</v>
      </c>
      <c r="H422" s="95">
        <v>70</v>
      </c>
    </row>
    <row r="423" spans="1:8" ht="12.75">
      <c r="A423" s="91">
        <v>439</v>
      </c>
      <c r="B423" s="102"/>
      <c r="C423" s="109">
        <f t="shared" si="20"/>
        <v>114.21</v>
      </c>
      <c r="D423" s="94"/>
      <c r="E423" s="95">
        <v>11200</v>
      </c>
      <c r="F423" s="100">
        <f t="shared" si="18"/>
        <v>1682</v>
      </c>
      <c r="G423" s="96">
        <f t="shared" si="19"/>
        <v>1177</v>
      </c>
      <c r="H423" s="95">
        <v>70</v>
      </c>
    </row>
    <row r="424" spans="1:8" ht="12.75">
      <c r="A424" s="91">
        <v>440</v>
      </c>
      <c r="B424" s="102"/>
      <c r="C424" s="109">
        <f t="shared" si="20"/>
        <v>114.26</v>
      </c>
      <c r="D424" s="94"/>
      <c r="E424" s="95">
        <v>11200</v>
      </c>
      <c r="F424" s="100">
        <f t="shared" si="18"/>
        <v>1681</v>
      </c>
      <c r="G424" s="96">
        <f t="shared" si="19"/>
        <v>1176</v>
      </c>
      <c r="H424" s="95">
        <v>70</v>
      </c>
    </row>
    <row r="425" spans="1:8" ht="12.75">
      <c r="A425" s="91">
        <v>441</v>
      </c>
      <c r="B425" s="102"/>
      <c r="C425" s="109">
        <f t="shared" si="20"/>
        <v>114.31</v>
      </c>
      <c r="D425" s="94"/>
      <c r="E425" s="95">
        <v>11200</v>
      </c>
      <c r="F425" s="100">
        <f t="shared" si="18"/>
        <v>1681</v>
      </c>
      <c r="G425" s="96">
        <f t="shared" si="19"/>
        <v>1176</v>
      </c>
      <c r="H425" s="95">
        <v>70</v>
      </c>
    </row>
    <row r="426" spans="1:8" ht="12.75">
      <c r="A426" s="91">
        <v>442</v>
      </c>
      <c r="B426" s="102"/>
      <c r="C426" s="109">
        <f t="shared" si="20"/>
        <v>114.35</v>
      </c>
      <c r="D426" s="94"/>
      <c r="E426" s="95">
        <v>11200</v>
      </c>
      <c r="F426" s="100">
        <f t="shared" si="18"/>
        <v>1680</v>
      </c>
      <c r="G426" s="96">
        <f t="shared" si="19"/>
        <v>1175</v>
      </c>
      <c r="H426" s="95">
        <v>70</v>
      </c>
    </row>
    <row r="427" spans="1:8" ht="12.75">
      <c r="A427" s="91">
        <v>443</v>
      </c>
      <c r="B427" s="102"/>
      <c r="C427" s="109">
        <f t="shared" si="20"/>
        <v>114.4</v>
      </c>
      <c r="D427" s="94"/>
      <c r="E427" s="95">
        <v>11200</v>
      </c>
      <c r="F427" s="100">
        <f t="shared" si="18"/>
        <v>1680</v>
      </c>
      <c r="G427" s="96">
        <f t="shared" si="19"/>
        <v>1175</v>
      </c>
      <c r="H427" s="95">
        <v>70</v>
      </c>
    </row>
    <row r="428" spans="1:8" ht="13.5" thickBot="1">
      <c r="A428" s="91">
        <v>444</v>
      </c>
      <c r="B428" s="111"/>
      <c r="C428" s="109">
        <f t="shared" si="20"/>
        <v>114.45</v>
      </c>
      <c r="D428" s="113"/>
      <c r="E428" s="95">
        <v>11200</v>
      </c>
      <c r="F428" s="100">
        <f t="shared" si="18"/>
        <v>1679</v>
      </c>
      <c r="G428" s="96">
        <f t="shared" si="19"/>
        <v>1174</v>
      </c>
      <c r="H428" s="95">
        <v>70</v>
      </c>
    </row>
  </sheetData>
  <mergeCells count="1">
    <mergeCell ref="A10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F8" sqref="F8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64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2.75">
      <c r="A4" s="118" t="s">
        <v>587</v>
      </c>
      <c r="B4" s="64"/>
      <c r="C4" s="64"/>
      <c r="D4" s="64"/>
      <c r="E4" s="64"/>
      <c r="F4" s="64"/>
      <c r="G4" s="64"/>
      <c r="I4" s="58"/>
    </row>
    <row r="5" spans="1:9" ht="6.7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F6" s="68" t="s">
        <v>393</v>
      </c>
      <c r="G6" s="68"/>
      <c r="I6" s="58"/>
    </row>
    <row r="7" spans="1:9" ht="15.75">
      <c r="A7" s="69"/>
      <c r="B7" s="66"/>
      <c r="C7" s="104" t="s">
        <v>588</v>
      </c>
      <c r="D7" s="105"/>
      <c r="E7" s="106"/>
      <c r="F7" s="107">
        <v>31.28</v>
      </c>
      <c r="G7" s="107"/>
      <c r="I7" s="58"/>
    </row>
    <row r="8" spans="1:9" ht="6" customHeight="1" thickBot="1">
      <c r="A8" s="337"/>
      <c r="B8" s="337"/>
      <c r="C8" s="78"/>
      <c r="D8" s="79"/>
      <c r="E8" s="80"/>
      <c r="F8" s="80"/>
      <c r="G8" s="80"/>
      <c r="I8" s="58"/>
    </row>
    <row r="9" spans="1:8" ht="15.75">
      <c r="A9" s="59"/>
      <c r="B9" s="81" t="s">
        <v>605</v>
      </c>
      <c r="C9" s="82"/>
      <c r="D9" s="81" t="s">
        <v>606</v>
      </c>
      <c r="E9" s="82"/>
      <c r="F9" s="83" t="s">
        <v>607</v>
      </c>
      <c r="G9" s="84" t="s">
        <v>608</v>
      </c>
      <c r="H9" s="82"/>
    </row>
    <row r="10" spans="1:8" ht="45.75" thickBot="1">
      <c r="A10" s="85" t="s">
        <v>36</v>
      </c>
      <c r="B10" s="86" t="s">
        <v>392</v>
      </c>
      <c r="C10" s="87" t="s">
        <v>393</v>
      </c>
      <c r="D10" s="88" t="s">
        <v>609</v>
      </c>
      <c r="E10" s="89" t="s">
        <v>610</v>
      </c>
      <c r="F10" s="88" t="s">
        <v>607</v>
      </c>
      <c r="G10" s="90" t="s">
        <v>612</v>
      </c>
      <c r="H10" s="89" t="s">
        <v>613</v>
      </c>
    </row>
    <row r="11" spans="1:8" ht="12.75">
      <c r="A11" s="91">
        <v>1</v>
      </c>
      <c r="B11" s="116">
        <f aca="true" t="shared" si="0" ref="B11:B42">ROUND(1.1233*LN(A11)+17,2)</f>
        <v>17</v>
      </c>
      <c r="C11" s="93">
        <v>31.28</v>
      </c>
      <c r="D11" s="94">
        <v>18700</v>
      </c>
      <c r="E11" s="95">
        <v>11500</v>
      </c>
      <c r="F11" s="94">
        <v>37655</v>
      </c>
      <c r="G11" s="96">
        <f aca="true" t="shared" si="1" ref="G11:G42">ROUND(12*(1/B11*D11+1/C11*E11),0)</f>
        <v>17612</v>
      </c>
      <c r="H11" s="95">
        <v>200</v>
      </c>
    </row>
    <row r="12" spans="1:8" ht="12.75">
      <c r="A12" s="97">
        <v>2</v>
      </c>
      <c r="B12" s="116">
        <f t="shared" si="0"/>
        <v>17.78</v>
      </c>
      <c r="C12" s="93">
        <v>31.28</v>
      </c>
      <c r="D12" s="94">
        <v>18700</v>
      </c>
      <c r="E12" s="95">
        <v>11500</v>
      </c>
      <c r="F12" s="100">
        <f aca="true" t="shared" si="2" ref="F12:F43">ROUND(12*1.37*(1/B12*D12+1/C12*E12)+H12,0)</f>
        <v>23535</v>
      </c>
      <c r="G12" s="96">
        <f t="shared" si="1"/>
        <v>17033</v>
      </c>
      <c r="H12" s="95">
        <v>200</v>
      </c>
    </row>
    <row r="13" spans="1:8" ht="12.75">
      <c r="A13" s="97">
        <v>3</v>
      </c>
      <c r="B13" s="116">
        <f t="shared" si="0"/>
        <v>18.23</v>
      </c>
      <c r="C13" s="93">
        <v>31.28</v>
      </c>
      <c r="D13" s="94">
        <v>18700</v>
      </c>
      <c r="E13" s="95">
        <v>11500</v>
      </c>
      <c r="F13" s="100">
        <f t="shared" si="2"/>
        <v>23108</v>
      </c>
      <c r="G13" s="96">
        <f t="shared" si="1"/>
        <v>16721</v>
      </c>
      <c r="H13" s="95">
        <v>200</v>
      </c>
    </row>
    <row r="14" spans="1:8" ht="12.75">
      <c r="A14" s="91">
        <v>4</v>
      </c>
      <c r="B14" s="116">
        <f t="shared" si="0"/>
        <v>18.56</v>
      </c>
      <c r="C14" s="93">
        <v>31.28</v>
      </c>
      <c r="D14" s="94">
        <v>18700</v>
      </c>
      <c r="E14" s="95">
        <v>11500</v>
      </c>
      <c r="F14" s="100">
        <f t="shared" si="2"/>
        <v>22808</v>
      </c>
      <c r="G14" s="96">
        <f t="shared" si="1"/>
        <v>16502</v>
      </c>
      <c r="H14" s="95">
        <v>200</v>
      </c>
    </row>
    <row r="15" spans="1:8" ht="12.75">
      <c r="A15" s="97">
        <v>5</v>
      </c>
      <c r="B15" s="116">
        <f t="shared" si="0"/>
        <v>18.81</v>
      </c>
      <c r="C15" s="93">
        <v>31.28</v>
      </c>
      <c r="D15" s="94">
        <v>18700</v>
      </c>
      <c r="E15" s="95">
        <v>11500</v>
      </c>
      <c r="F15" s="100">
        <f t="shared" si="2"/>
        <v>22588</v>
      </c>
      <c r="G15" s="96">
        <f t="shared" si="1"/>
        <v>16342</v>
      </c>
      <c r="H15" s="95">
        <v>200</v>
      </c>
    </row>
    <row r="16" spans="1:8" ht="12.75">
      <c r="A16" s="97">
        <v>6</v>
      </c>
      <c r="B16" s="116">
        <f t="shared" si="0"/>
        <v>19.01</v>
      </c>
      <c r="C16" s="93">
        <v>31.28</v>
      </c>
      <c r="D16" s="94">
        <v>18700</v>
      </c>
      <c r="E16" s="95">
        <v>11500</v>
      </c>
      <c r="F16" s="100">
        <f t="shared" si="2"/>
        <v>22416</v>
      </c>
      <c r="G16" s="96">
        <f t="shared" si="1"/>
        <v>16216</v>
      </c>
      <c r="H16" s="95">
        <v>200</v>
      </c>
    </row>
    <row r="17" spans="1:8" ht="12.75">
      <c r="A17" s="91">
        <v>7</v>
      </c>
      <c r="B17" s="116">
        <f t="shared" si="0"/>
        <v>19.19</v>
      </c>
      <c r="C17" s="93">
        <v>31.28</v>
      </c>
      <c r="D17" s="94">
        <v>18700</v>
      </c>
      <c r="E17" s="95">
        <v>11500</v>
      </c>
      <c r="F17" s="100">
        <f t="shared" si="2"/>
        <v>22264</v>
      </c>
      <c r="G17" s="96">
        <f t="shared" si="1"/>
        <v>16105</v>
      </c>
      <c r="H17" s="95">
        <v>200</v>
      </c>
    </row>
    <row r="18" spans="1:8" ht="12.75">
      <c r="A18" s="97">
        <v>8</v>
      </c>
      <c r="B18" s="116">
        <f t="shared" si="0"/>
        <v>19.34</v>
      </c>
      <c r="C18" s="93">
        <v>31.28</v>
      </c>
      <c r="D18" s="94">
        <v>18700</v>
      </c>
      <c r="E18" s="95">
        <v>11500</v>
      </c>
      <c r="F18" s="100">
        <f t="shared" si="2"/>
        <v>22140</v>
      </c>
      <c r="G18" s="96">
        <f t="shared" si="1"/>
        <v>16015</v>
      </c>
      <c r="H18" s="95">
        <v>200</v>
      </c>
    </row>
    <row r="19" spans="1:8" ht="12.75">
      <c r="A19" s="97">
        <v>9</v>
      </c>
      <c r="B19" s="116">
        <f t="shared" si="0"/>
        <v>19.47</v>
      </c>
      <c r="C19" s="93">
        <v>31.28</v>
      </c>
      <c r="D19" s="94">
        <v>18700</v>
      </c>
      <c r="E19" s="95">
        <v>11500</v>
      </c>
      <c r="F19" s="100">
        <f t="shared" si="2"/>
        <v>22034</v>
      </c>
      <c r="G19" s="96">
        <f t="shared" si="1"/>
        <v>15937</v>
      </c>
      <c r="H19" s="95">
        <v>200</v>
      </c>
    </row>
    <row r="20" spans="1:8" ht="12.75">
      <c r="A20" s="91">
        <v>10</v>
      </c>
      <c r="B20" s="116">
        <f t="shared" si="0"/>
        <v>19.59</v>
      </c>
      <c r="C20" s="93">
        <v>31.28</v>
      </c>
      <c r="D20" s="94">
        <v>18700</v>
      </c>
      <c r="E20" s="95">
        <v>11500</v>
      </c>
      <c r="F20" s="100">
        <f t="shared" si="2"/>
        <v>21937</v>
      </c>
      <c r="G20" s="96">
        <f t="shared" si="1"/>
        <v>15867</v>
      </c>
      <c r="H20" s="95">
        <v>200</v>
      </c>
    </row>
    <row r="21" spans="1:8" ht="12.75">
      <c r="A21" s="97">
        <v>11</v>
      </c>
      <c r="B21" s="116">
        <f t="shared" si="0"/>
        <v>19.69</v>
      </c>
      <c r="C21" s="93">
        <v>31.28</v>
      </c>
      <c r="D21" s="94">
        <v>18700</v>
      </c>
      <c r="E21" s="95">
        <v>11500</v>
      </c>
      <c r="F21" s="100">
        <f t="shared" si="2"/>
        <v>21858</v>
      </c>
      <c r="G21" s="96">
        <f t="shared" si="1"/>
        <v>15808</v>
      </c>
      <c r="H21" s="95">
        <v>200</v>
      </c>
    </row>
    <row r="22" spans="1:8" ht="12.75">
      <c r="A22" s="97">
        <v>12</v>
      </c>
      <c r="B22" s="116">
        <f t="shared" si="0"/>
        <v>19.79</v>
      </c>
      <c r="C22" s="93">
        <v>31.28</v>
      </c>
      <c r="D22" s="94">
        <v>18700</v>
      </c>
      <c r="E22" s="95">
        <v>11500</v>
      </c>
      <c r="F22" s="100">
        <f t="shared" si="2"/>
        <v>21779</v>
      </c>
      <c r="G22" s="96">
        <f t="shared" si="1"/>
        <v>15751</v>
      </c>
      <c r="H22" s="95">
        <v>200</v>
      </c>
    </row>
    <row r="23" spans="1:8" ht="12.75">
      <c r="A23" s="91">
        <v>13</v>
      </c>
      <c r="B23" s="116">
        <f t="shared" si="0"/>
        <v>19.88</v>
      </c>
      <c r="C23" s="93">
        <v>31.28</v>
      </c>
      <c r="D23" s="94">
        <v>18700</v>
      </c>
      <c r="E23" s="95">
        <v>11500</v>
      </c>
      <c r="F23" s="100">
        <f t="shared" si="2"/>
        <v>21708</v>
      </c>
      <c r="G23" s="96">
        <f t="shared" si="1"/>
        <v>15699</v>
      </c>
      <c r="H23" s="95">
        <v>200</v>
      </c>
    </row>
    <row r="24" spans="1:8" ht="12.75">
      <c r="A24" s="97">
        <v>14</v>
      </c>
      <c r="B24" s="116">
        <f t="shared" si="0"/>
        <v>19.96</v>
      </c>
      <c r="C24" s="93">
        <v>31.28</v>
      </c>
      <c r="D24" s="94">
        <v>18700</v>
      </c>
      <c r="E24" s="95">
        <v>11500</v>
      </c>
      <c r="F24" s="100">
        <f t="shared" si="2"/>
        <v>21646</v>
      </c>
      <c r="G24" s="96">
        <f t="shared" si="1"/>
        <v>15654</v>
      </c>
      <c r="H24" s="95">
        <v>200</v>
      </c>
    </row>
    <row r="25" spans="1:8" ht="12.75">
      <c r="A25" s="97">
        <v>15</v>
      </c>
      <c r="B25" s="116">
        <f t="shared" si="0"/>
        <v>20.04</v>
      </c>
      <c r="C25" s="93">
        <v>31.28</v>
      </c>
      <c r="D25" s="94">
        <v>18700</v>
      </c>
      <c r="E25" s="95">
        <v>11500</v>
      </c>
      <c r="F25" s="100">
        <f t="shared" si="2"/>
        <v>21585</v>
      </c>
      <c r="G25" s="96">
        <f t="shared" si="1"/>
        <v>15609</v>
      </c>
      <c r="H25" s="95">
        <v>200</v>
      </c>
    </row>
    <row r="26" spans="1:8" ht="12.75">
      <c r="A26" s="91">
        <v>16</v>
      </c>
      <c r="B26" s="116">
        <f t="shared" si="0"/>
        <v>20.11</v>
      </c>
      <c r="C26" s="93">
        <v>31.28</v>
      </c>
      <c r="D26" s="94">
        <v>18700</v>
      </c>
      <c r="E26" s="95">
        <v>11500</v>
      </c>
      <c r="F26" s="100">
        <f t="shared" si="2"/>
        <v>21531</v>
      </c>
      <c r="G26" s="96">
        <f t="shared" si="1"/>
        <v>15570</v>
      </c>
      <c r="H26" s="95">
        <v>200</v>
      </c>
    </row>
    <row r="27" spans="1:8" ht="12.75">
      <c r="A27" s="97">
        <v>17</v>
      </c>
      <c r="B27" s="116">
        <f t="shared" si="0"/>
        <v>20.18</v>
      </c>
      <c r="C27" s="93">
        <v>31.28</v>
      </c>
      <c r="D27" s="94">
        <v>18700</v>
      </c>
      <c r="E27" s="95">
        <v>11500</v>
      </c>
      <c r="F27" s="100">
        <f t="shared" si="2"/>
        <v>21478</v>
      </c>
      <c r="G27" s="96">
        <f t="shared" si="1"/>
        <v>15532</v>
      </c>
      <c r="H27" s="95">
        <v>200</v>
      </c>
    </row>
    <row r="28" spans="1:8" ht="12.75">
      <c r="A28" s="97">
        <v>18</v>
      </c>
      <c r="B28" s="116">
        <f t="shared" si="0"/>
        <v>20.25</v>
      </c>
      <c r="C28" s="93">
        <v>31.28</v>
      </c>
      <c r="D28" s="94">
        <v>18700</v>
      </c>
      <c r="E28" s="95">
        <v>11500</v>
      </c>
      <c r="F28" s="100">
        <f t="shared" si="2"/>
        <v>21426</v>
      </c>
      <c r="G28" s="96">
        <f t="shared" si="1"/>
        <v>15493</v>
      </c>
      <c r="H28" s="95">
        <v>200</v>
      </c>
    </row>
    <row r="29" spans="1:8" ht="12.75">
      <c r="A29" s="91">
        <v>19</v>
      </c>
      <c r="B29" s="116">
        <f t="shared" si="0"/>
        <v>20.31</v>
      </c>
      <c r="C29" s="93">
        <v>31.28</v>
      </c>
      <c r="D29" s="94">
        <v>18700</v>
      </c>
      <c r="E29" s="95">
        <v>11500</v>
      </c>
      <c r="F29" s="100">
        <f t="shared" si="2"/>
        <v>21381</v>
      </c>
      <c r="G29" s="96">
        <f t="shared" si="1"/>
        <v>15461</v>
      </c>
      <c r="H29" s="95">
        <v>200</v>
      </c>
    </row>
    <row r="30" spans="1:8" ht="12.75">
      <c r="A30" s="97">
        <v>20</v>
      </c>
      <c r="B30" s="116">
        <f t="shared" si="0"/>
        <v>20.37</v>
      </c>
      <c r="C30" s="93">
        <v>31.28</v>
      </c>
      <c r="D30" s="94">
        <v>18700</v>
      </c>
      <c r="E30" s="95">
        <v>11500</v>
      </c>
      <c r="F30" s="100">
        <f t="shared" si="2"/>
        <v>21336</v>
      </c>
      <c r="G30" s="96">
        <f t="shared" si="1"/>
        <v>15428</v>
      </c>
      <c r="H30" s="95">
        <v>200</v>
      </c>
    </row>
    <row r="31" spans="1:8" ht="12.75">
      <c r="A31" s="97">
        <v>21</v>
      </c>
      <c r="B31" s="116">
        <f t="shared" si="0"/>
        <v>20.42</v>
      </c>
      <c r="C31" s="93">
        <v>31.28</v>
      </c>
      <c r="D31" s="94">
        <v>18700</v>
      </c>
      <c r="E31" s="95">
        <v>11500</v>
      </c>
      <c r="F31" s="100">
        <f t="shared" si="2"/>
        <v>21299</v>
      </c>
      <c r="G31" s="96">
        <f t="shared" si="1"/>
        <v>15401</v>
      </c>
      <c r="H31" s="95">
        <v>200</v>
      </c>
    </row>
    <row r="32" spans="1:8" ht="12.75">
      <c r="A32" s="91">
        <v>22</v>
      </c>
      <c r="B32" s="116">
        <f t="shared" si="0"/>
        <v>20.47</v>
      </c>
      <c r="C32" s="93">
        <v>31.28</v>
      </c>
      <c r="D32" s="94">
        <v>18700</v>
      </c>
      <c r="E32" s="95">
        <v>11500</v>
      </c>
      <c r="F32" s="100">
        <f t="shared" si="2"/>
        <v>21263</v>
      </c>
      <c r="G32" s="96">
        <f t="shared" si="1"/>
        <v>15374</v>
      </c>
      <c r="H32" s="95">
        <v>200</v>
      </c>
    </row>
    <row r="33" spans="1:8" ht="12.75">
      <c r="A33" s="97">
        <v>23</v>
      </c>
      <c r="B33" s="116">
        <f t="shared" si="0"/>
        <v>20.52</v>
      </c>
      <c r="C33" s="93">
        <v>31.28</v>
      </c>
      <c r="D33" s="94">
        <v>18700</v>
      </c>
      <c r="E33" s="95">
        <v>11500</v>
      </c>
      <c r="F33" s="100">
        <f t="shared" si="2"/>
        <v>21226</v>
      </c>
      <c r="G33" s="96">
        <f t="shared" si="1"/>
        <v>15347</v>
      </c>
      <c r="H33" s="95">
        <v>200</v>
      </c>
    </row>
    <row r="34" spans="1:8" ht="12.75">
      <c r="A34" s="97">
        <v>24</v>
      </c>
      <c r="B34" s="116">
        <f t="shared" si="0"/>
        <v>20.57</v>
      </c>
      <c r="C34" s="93">
        <v>31.28</v>
      </c>
      <c r="D34" s="94">
        <v>18700</v>
      </c>
      <c r="E34" s="95">
        <v>11500</v>
      </c>
      <c r="F34" s="100">
        <f t="shared" si="2"/>
        <v>21190</v>
      </c>
      <c r="G34" s="96">
        <f t="shared" si="1"/>
        <v>15321</v>
      </c>
      <c r="H34" s="95">
        <v>200</v>
      </c>
    </row>
    <row r="35" spans="1:8" ht="12.75">
      <c r="A35" s="91">
        <v>25</v>
      </c>
      <c r="B35" s="116">
        <f t="shared" si="0"/>
        <v>20.62</v>
      </c>
      <c r="C35" s="93">
        <v>31.28</v>
      </c>
      <c r="D35" s="94">
        <v>18700</v>
      </c>
      <c r="E35" s="95">
        <v>11500</v>
      </c>
      <c r="F35" s="100">
        <f t="shared" si="2"/>
        <v>21153</v>
      </c>
      <c r="G35" s="96">
        <f t="shared" si="1"/>
        <v>15294</v>
      </c>
      <c r="H35" s="95">
        <v>200</v>
      </c>
    </row>
    <row r="36" spans="1:8" ht="12.75">
      <c r="A36" s="97">
        <v>26</v>
      </c>
      <c r="B36" s="116">
        <f t="shared" si="0"/>
        <v>20.66</v>
      </c>
      <c r="C36" s="93">
        <v>31.28</v>
      </c>
      <c r="D36" s="94">
        <v>18700</v>
      </c>
      <c r="E36" s="95">
        <v>11500</v>
      </c>
      <c r="F36" s="100">
        <f t="shared" si="2"/>
        <v>21124</v>
      </c>
      <c r="G36" s="96">
        <f t="shared" si="1"/>
        <v>15273</v>
      </c>
      <c r="H36" s="95">
        <v>200</v>
      </c>
    </row>
    <row r="37" spans="1:8" ht="12.75">
      <c r="A37" s="97">
        <v>27</v>
      </c>
      <c r="B37" s="116">
        <f t="shared" si="0"/>
        <v>20.7</v>
      </c>
      <c r="C37" s="93">
        <v>31.28</v>
      </c>
      <c r="D37" s="94">
        <v>18700</v>
      </c>
      <c r="E37" s="95">
        <v>11500</v>
      </c>
      <c r="F37" s="100">
        <f t="shared" si="2"/>
        <v>21096</v>
      </c>
      <c r="G37" s="96">
        <f t="shared" si="1"/>
        <v>15252</v>
      </c>
      <c r="H37" s="95">
        <v>200</v>
      </c>
    </row>
    <row r="38" spans="1:8" ht="12.75">
      <c r="A38" s="91">
        <v>28</v>
      </c>
      <c r="B38" s="116">
        <f t="shared" si="0"/>
        <v>20.74</v>
      </c>
      <c r="C38" s="93">
        <v>31.28</v>
      </c>
      <c r="D38" s="94">
        <v>18700</v>
      </c>
      <c r="E38" s="95">
        <v>11500</v>
      </c>
      <c r="F38" s="100">
        <f t="shared" si="2"/>
        <v>21067</v>
      </c>
      <c r="G38" s="96">
        <f t="shared" si="1"/>
        <v>15231</v>
      </c>
      <c r="H38" s="95">
        <v>200</v>
      </c>
    </row>
    <row r="39" spans="1:8" ht="12.75">
      <c r="A39" s="97">
        <v>29</v>
      </c>
      <c r="B39" s="116">
        <f t="shared" si="0"/>
        <v>20.78</v>
      </c>
      <c r="C39" s="93">
        <v>31.28</v>
      </c>
      <c r="D39" s="94">
        <v>18700</v>
      </c>
      <c r="E39" s="95">
        <v>11500</v>
      </c>
      <c r="F39" s="100">
        <f t="shared" si="2"/>
        <v>21039</v>
      </c>
      <c r="G39" s="96">
        <f t="shared" si="1"/>
        <v>15211</v>
      </c>
      <c r="H39" s="95">
        <v>200</v>
      </c>
    </row>
    <row r="40" spans="1:8" ht="12.75">
      <c r="A40" s="97">
        <v>30</v>
      </c>
      <c r="B40" s="116">
        <f t="shared" si="0"/>
        <v>20.82</v>
      </c>
      <c r="C40" s="93">
        <v>31.28</v>
      </c>
      <c r="D40" s="94">
        <v>18700</v>
      </c>
      <c r="E40" s="95">
        <v>11500</v>
      </c>
      <c r="F40" s="100">
        <f t="shared" si="2"/>
        <v>21010</v>
      </c>
      <c r="G40" s="96">
        <f t="shared" si="1"/>
        <v>15190</v>
      </c>
      <c r="H40" s="95">
        <v>200</v>
      </c>
    </row>
    <row r="41" spans="1:8" ht="12.75">
      <c r="A41" s="91">
        <v>31</v>
      </c>
      <c r="B41" s="116">
        <f t="shared" si="0"/>
        <v>20.86</v>
      </c>
      <c r="C41" s="93">
        <v>31.28</v>
      </c>
      <c r="D41" s="94">
        <v>18700</v>
      </c>
      <c r="E41" s="95">
        <v>11500</v>
      </c>
      <c r="F41" s="100">
        <f t="shared" si="2"/>
        <v>20982</v>
      </c>
      <c r="G41" s="96">
        <f t="shared" si="1"/>
        <v>15169</v>
      </c>
      <c r="H41" s="95">
        <v>200</v>
      </c>
    </row>
    <row r="42" spans="1:8" ht="12.75">
      <c r="A42" s="97">
        <v>32</v>
      </c>
      <c r="B42" s="116">
        <f t="shared" si="0"/>
        <v>20.89</v>
      </c>
      <c r="C42" s="93">
        <v>31.28</v>
      </c>
      <c r="D42" s="94">
        <v>18700</v>
      </c>
      <c r="E42" s="95">
        <v>11500</v>
      </c>
      <c r="F42" s="100">
        <f t="shared" si="2"/>
        <v>20961</v>
      </c>
      <c r="G42" s="96">
        <f t="shared" si="1"/>
        <v>15154</v>
      </c>
      <c r="H42" s="95">
        <v>200</v>
      </c>
    </row>
    <row r="43" spans="1:8" ht="12.75">
      <c r="A43" s="97">
        <v>33</v>
      </c>
      <c r="B43" s="116">
        <f aca="true" t="shared" si="3" ref="B43:B74">ROUND(1.1233*LN(A43)+17,2)</f>
        <v>20.93</v>
      </c>
      <c r="C43" s="93">
        <v>31.28</v>
      </c>
      <c r="D43" s="94">
        <v>18700</v>
      </c>
      <c r="E43" s="95">
        <v>11500</v>
      </c>
      <c r="F43" s="100">
        <f t="shared" si="2"/>
        <v>20933</v>
      </c>
      <c r="G43" s="96">
        <f aca="true" t="shared" si="4" ref="G43:G74">ROUND(12*(1/B43*D43+1/C43*E43),0)</f>
        <v>15133</v>
      </c>
      <c r="H43" s="95">
        <v>200</v>
      </c>
    </row>
    <row r="44" spans="1:8" ht="12.75">
      <c r="A44" s="91">
        <v>34</v>
      </c>
      <c r="B44" s="116">
        <f t="shared" si="3"/>
        <v>20.96</v>
      </c>
      <c r="C44" s="93">
        <v>31.28</v>
      </c>
      <c r="D44" s="94">
        <v>18700</v>
      </c>
      <c r="E44" s="95">
        <v>11500</v>
      </c>
      <c r="F44" s="100">
        <f aca="true" t="shared" si="5" ref="F44:F75">ROUND(12*1.37*(1/B44*D44+1/C44*E44)+H44,0)</f>
        <v>20911</v>
      </c>
      <c r="G44" s="96">
        <f t="shared" si="4"/>
        <v>15118</v>
      </c>
      <c r="H44" s="95">
        <v>200</v>
      </c>
    </row>
    <row r="45" spans="1:8" ht="12.75">
      <c r="A45" s="97">
        <v>35</v>
      </c>
      <c r="B45" s="116">
        <f t="shared" si="3"/>
        <v>20.99</v>
      </c>
      <c r="C45" s="93">
        <v>31.28</v>
      </c>
      <c r="D45" s="94">
        <v>18700</v>
      </c>
      <c r="E45" s="95">
        <v>11500</v>
      </c>
      <c r="F45" s="100">
        <f t="shared" si="5"/>
        <v>20891</v>
      </c>
      <c r="G45" s="96">
        <f t="shared" si="4"/>
        <v>15103</v>
      </c>
      <c r="H45" s="95">
        <v>200</v>
      </c>
    </row>
    <row r="46" spans="1:8" ht="12.75">
      <c r="A46" s="97">
        <v>36</v>
      </c>
      <c r="B46" s="116">
        <f t="shared" si="3"/>
        <v>21.03</v>
      </c>
      <c r="C46" s="93">
        <v>31.28</v>
      </c>
      <c r="D46" s="94">
        <v>18700</v>
      </c>
      <c r="E46" s="95">
        <v>11500</v>
      </c>
      <c r="F46" s="100">
        <f t="shared" si="5"/>
        <v>20863</v>
      </c>
      <c r="G46" s="96">
        <f t="shared" si="4"/>
        <v>15082</v>
      </c>
      <c r="H46" s="95">
        <v>200</v>
      </c>
    </row>
    <row r="47" spans="1:8" ht="12.75">
      <c r="A47" s="91">
        <v>37</v>
      </c>
      <c r="B47" s="116">
        <f t="shared" si="3"/>
        <v>21.06</v>
      </c>
      <c r="C47" s="93">
        <v>31.28</v>
      </c>
      <c r="D47" s="94">
        <v>18700</v>
      </c>
      <c r="E47" s="95">
        <v>11500</v>
      </c>
      <c r="F47" s="100">
        <f t="shared" si="5"/>
        <v>20842</v>
      </c>
      <c r="G47" s="96">
        <f t="shared" si="4"/>
        <v>15067</v>
      </c>
      <c r="H47" s="95">
        <v>200</v>
      </c>
    </row>
    <row r="48" spans="1:8" ht="12.75">
      <c r="A48" s="97">
        <v>38</v>
      </c>
      <c r="B48" s="116">
        <f t="shared" si="3"/>
        <v>21.09</v>
      </c>
      <c r="C48" s="93">
        <v>31.28</v>
      </c>
      <c r="D48" s="94">
        <v>18700</v>
      </c>
      <c r="E48" s="95">
        <v>11500</v>
      </c>
      <c r="F48" s="100">
        <f t="shared" si="5"/>
        <v>20821</v>
      </c>
      <c r="G48" s="96">
        <f t="shared" si="4"/>
        <v>15052</v>
      </c>
      <c r="H48" s="95">
        <v>200</v>
      </c>
    </row>
    <row r="49" spans="1:8" ht="12.75">
      <c r="A49" s="97">
        <v>39</v>
      </c>
      <c r="B49" s="116">
        <f t="shared" si="3"/>
        <v>21.12</v>
      </c>
      <c r="C49" s="93">
        <v>31.28</v>
      </c>
      <c r="D49" s="94">
        <v>18700</v>
      </c>
      <c r="E49" s="95">
        <v>11500</v>
      </c>
      <c r="F49" s="100">
        <f t="shared" si="5"/>
        <v>20800</v>
      </c>
      <c r="G49" s="96">
        <f t="shared" si="4"/>
        <v>15037</v>
      </c>
      <c r="H49" s="95">
        <v>200</v>
      </c>
    </row>
    <row r="50" spans="1:8" ht="12.75">
      <c r="A50" s="91">
        <v>40</v>
      </c>
      <c r="B50" s="116">
        <f t="shared" si="3"/>
        <v>21.14</v>
      </c>
      <c r="C50" s="93">
        <v>31.28</v>
      </c>
      <c r="D50" s="94">
        <v>18700</v>
      </c>
      <c r="E50" s="95">
        <v>11500</v>
      </c>
      <c r="F50" s="100">
        <f t="shared" si="5"/>
        <v>20787</v>
      </c>
      <c r="G50" s="96">
        <f t="shared" si="4"/>
        <v>15027</v>
      </c>
      <c r="H50" s="95">
        <v>200</v>
      </c>
    </row>
    <row r="51" spans="1:8" ht="12.75">
      <c r="A51" s="97">
        <v>41</v>
      </c>
      <c r="B51" s="116">
        <f t="shared" si="3"/>
        <v>21.17</v>
      </c>
      <c r="C51" s="93">
        <v>31.28</v>
      </c>
      <c r="D51" s="94">
        <v>18700</v>
      </c>
      <c r="E51" s="95">
        <v>11500</v>
      </c>
      <c r="F51" s="100">
        <f t="shared" si="5"/>
        <v>20766</v>
      </c>
      <c r="G51" s="96">
        <f t="shared" si="4"/>
        <v>15012</v>
      </c>
      <c r="H51" s="95">
        <v>200</v>
      </c>
    </row>
    <row r="52" spans="1:8" ht="12.75">
      <c r="A52" s="97">
        <v>42</v>
      </c>
      <c r="B52" s="116">
        <f t="shared" si="3"/>
        <v>21.2</v>
      </c>
      <c r="C52" s="93">
        <v>31.28</v>
      </c>
      <c r="D52" s="94">
        <v>18700</v>
      </c>
      <c r="E52" s="95">
        <v>11500</v>
      </c>
      <c r="F52" s="100">
        <f t="shared" si="5"/>
        <v>20745</v>
      </c>
      <c r="G52" s="96">
        <f t="shared" si="4"/>
        <v>14997</v>
      </c>
      <c r="H52" s="95">
        <v>200</v>
      </c>
    </row>
    <row r="53" spans="1:8" ht="12.75">
      <c r="A53" s="91">
        <v>43</v>
      </c>
      <c r="B53" s="116">
        <f t="shared" si="3"/>
        <v>21.22</v>
      </c>
      <c r="C53" s="93">
        <v>31.28</v>
      </c>
      <c r="D53" s="94">
        <v>18700</v>
      </c>
      <c r="E53" s="95">
        <v>11500</v>
      </c>
      <c r="F53" s="100">
        <f t="shared" si="5"/>
        <v>20732</v>
      </c>
      <c r="G53" s="96">
        <f t="shared" si="4"/>
        <v>14987</v>
      </c>
      <c r="H53" s="95">
        <v>200</v>
      </c>
    </row>
    <row r="54" spans="1:8" ht="12.75">
      <c r="A54" s="97">
        <v>44</v>
      </c>
      <c r="B54" s="116">
        <f t="shared" si="3"/>
        <v>21.25</v>
      </c>
      <c r="C54" s="93">
        <v>31.28</v>
      </c>
      <c r="D54" s="94">
        <v>18700</v>
      </c>
      <c r="E54" s="95">
        <v>11500</v>
      </c>
      <c r="F54" s="100">
        <f t="shared" si="5"/>
        <v>20711</v>
      </c>
      <c r="G54" s="96">
        <f t="shared" si="4"/>
        <v>14972</v>
      </c>
      <c r="H54" s="95">
        <v>200</v>
      </c>
    </row>
    <row r="55" spans="1:8" ht="12.75">
      <c r="A55" s="97">
        <v>45</v>
      </c>
      <c r="B55" s="116">
        <f t="shared" si="3"/>
        <v>21.28</v>
      </c>
      <c r="C55" s="93">
        <v>31.28</v>
      </c>
      <c r="D55" s="94">
        <v>18700</v>
      </c>
      <c r="E55" s="95">
        <v>11500</v>
      </c>
      <c r="F55" s="100">
        <f t="shared" si="5"/>
        <v>20691</v>
      </c>
      <c r="G55" s="96">
        <f t="shared" si="4"/>
        <v>14957</v>
      </c>
      <c r="H55" s="95">
        <v>200</v>
      </c>
    </row>
    <row r="56" spans="1:8" ht="12.75">
      <c r="A56" s="91">
        <v>46</v>
      </c>
      <c r="B56" s="116">
        <f t="shared" si="3"/>
        <v>21.3</v>
      </c>
      <c r="C56" s="93">
        <v>31.28</v>
      </c>
      <c r="D56" s="94">
        <v>18700</v>
      </c>
      <c r="E56" s="95">
        <v>11500</v>
      </c>
      <c r="F56" s="100">
        <f t="shared" si="5"/>
        <v>20677</v>
      </c>
      <c r="G56" s="96">
        <f t="shared" si="4"/>
        <v>14947</v>
      </c>
      <c r="H56" s="95">
        <v>200</v>
      </c>
    </row>
    <row r="57" spans="1:8" ht="12.75">
      <c r="A57" s="97">
        <v>47</v>
      </c>
      <c r="B57" s="116">
        <f t="shared" si="3"/>
        <v>21.32</v>
      </c>
      <c r="C57" s="93">
        <v>31.28</v>
      </c>
      <c r="D57" s="94">
        <v>18700</v>
      </c>
      <c r="E57" s="95">
        <v>11500</v>
      </c>
      <c r="F57" s="100">
        <f t="shared" si="5"/>
        <v>20664</v>
      </c>
      <c r="G57" s="96">
        <f t="shared" si="4"/>
        <v>14937</v>
      </c>
      <c r="H57" s="95">
        <v>200</v>
      </c>
    </row>
    <row r="58" spans="1:8" ht="12.75">
      <c r="A58" s="97">
        <v>48</v>
      </c>
      <c r="B58" s="116">
        <f t="shared" si="3"/>
        <v>21.35</v>
      </c>
      <c r="C58" s="93">
        <v>31.28</v>
      </c>
      <c r="D58" s="94">
        <v>18700</v>
      </c>
      <c r="E58" s="95">
        <v>11500</v>
      </c>
      <c r="F58" s="100">
        <f t="shared" si="5"/>
        <v>20644</v>
      </c>
      <c r="G58" s="96">
        <f t="shared" si="4"/>
        <v>14922</v>
      </c>
      <c r="H58" s="95">
        <v>200</v>
      </c>
    </row>
    <row r="59" spans="1:8" ht="12.75">
      <c r="A59" s="91">
        <v>49</v>
      </c>
      <c r="B59" s="116">
        <f t="shared" si="3"/>
        <v>21.37</v>
      </c>
      <c r="C59" s="93">
        <v>31.28</v>
      </c>
      <c r="D59" s="94">
        <v>18700</v>
      </c>
      <c r="E59" s="95">
        <v>11500</v>
      </c>
      <c r="F59" s="100">
        <f t="shared" si="5"/>
        <v>20630</v>
      </c>
      <c r="G59" s="96">
        <f t="shared" si="4"/>
        <v>14912</v>
      </c>
      <c r="H59" s="95">
        <v>200</v>
      </c>
    </row>
    <row r="60" spans="1:8" ht="12.75">
      <c r="A60" s="97">
        <v>50</v>
      </c>
      <c r="B60" s="116">
        <f t="shared" si="3"/>
        <v>21.39</v>
      </c>
      <c r="C60" s="93">
        <v>31.28</v>
      </c>
      <c r="D60" s="94">
        <v>18700</v>
      </c>
      <c r="E60" s="95">
        <v>11500</v>
      </c>
      <c r="F60" s="100">
        <f t="shared" si="5"/>
        <v>20617</v>
      </c>
      <c r="G60" s="96">
        <f t="shared" si="4"/>
        <v>14903</v>
      </c>
      <c r="H60" s="95">
        <v>200</v>
      </c>
    </row>
    <row r="61" spans="1:8" ht="12.75">
      <c r="A61" s="97">
        <v>51</v>
      </c>
      <c r="B61" s="116">
        <f t="shared" si="3"/>
        <v>21.42</v>
      </c>
      <c r="C61" s="93">
        <v>31.28</v>
      </c>
      <c r="D61" s="94">
        <v>18700</v>
      </c>
      <c r="E61" s="95">
        <v>11500</v>
      </c>
      <c r="F61" s="100">
        <f t="shared" si="5"/>
        <v>20596</v>
      </c>
      <c r="G61" s="96">
        <f t="shared" si="4"/>
        <v>14888</v>
      </c>
      <c r="H61" s="95">
        <v>200</v>
      </c>
    </row>
    <row r="62" spans="1:8" ht="12.75">
      <c r="A62" s="91">
        <v>52</v>
      </c>
      <c r="B62" s="116">
        <f t="shared" si="3"/>
        <v>21.44</v>
      </c>
      <c r="C62" s="93">
        <v>31.28</v>
      </c>
      <c r="D62" s="94">
        <v>18700</v>
      </c>
      <c r="E62" s="95">
        <v>11500</v>
      </c>
      <c r="F62" s="100">
        <f t="shared" si="5"/>
        <v>20583</v>
      </c>
      <c r="G62" s="96">
        <f t="shared" si="4"/>
        <v>14878</v>
      </c>
      <c r="H62" s="95">
        <v>200</v>
      </c>
    </row>
    <row r="63" spans="1:8" ht="12.75">
      <c r="A63" s="97">
        <v>53</v>
      </c>
      <c r="B63" s="116">
        <f t="shared" si="3"/>
        <v>21.46</v>
      </c>
      <c r="C63" s="93">
        <v>31.28</v>
      </c>
      <c r="D63" s="94">
        <v>18700</v>
      </c>
      <c r="E63" s="95">
        <v>11500</v>
      </c>
      <c r="F63" s="100">
        <f t="shared" si="5"/>
        <v>20570</v>
      </c>
      <c r="G63" s="96">
        <f t="shared" si="4"/>
        <v>14868</v>
      </c>
      <c r="H63" s="95">
        <v>200</v>
      </c>
    </row>
    <row r="64" spans="1:8" ht="12.75">
      <c r="A64" s="97">
        <v>54</v>
      </c>
      <c r="B64" s="116">
        <f t="shared" si="3"/>
        <v>21.48</v>
      </c>
      <c r="C64" s="93">
        <v>31.28</v>
      </c>
      <c r="D64" s="94">
        <v>18700</v>
      </c>
      <c r="E64" s="95">
        <v>11500</v>
      </c>
      <c r="F64" s="100">
        <f t="shared" si="5"/>
        <v>20556</v>
      </c>
      <c r="G64" s="96">
        <f t="shared" si="4"/>
        <v>14859</v>
      </c>
      <c r="H64" s="95">
        <v>200</v>
      </c>
    </row>
    <row r="65" spans="1:8" ht="12.75">
      <c r="A65" s="91">
        <v>55</v>
      </c>
      <c r="B65" s="116">
        <f t="shared" si="3"/>
        <v>21.5</v>
      </c>
      <c r="C65" s="93">
        <v>31.28</v>
      </c>
      <c r="D65" s="94">
        <v>18700</v>
      </c>
      <c r="E65" s="95">
        <v>11500</v>
      </c>
      <c r="F65" s="100">
        <f t="shared" si="5"/>
        <v>20543</v>
      </c>
      <c r="G65" s="96">
        <f t="shared" si="4"/>
        <v>14849</v>
      </c>
      <c r="H65" s="95">
        <v>200</v>
      </c>
    </row>
    <row r="66" spans="1:8" ht="12.75">
      <c r="A66" s="97">
        <v>56</v>
      </c>
      <c r="B66" s="116">
        <f t="shared" si="3"/>
        <v>21.52</v>
      </c>
      <c r="C66" s="93">
        <v>31.28</v>
      </c>
      <c r="D66" s="94">
        <v>18700</v>
      </c>
      <c r="E66" s="95">
        <v>11500</v>
      </c>
      <c r="F66" s="100">
        <f t="shared" si="5"/>
        <v>20530</v>
      </c>
      <c r="G66" s="96">
        <f t="shared" si="4"/>
        <v>14839</v>
      </c>
      <c r="H66" s="95">
        <v>200</v>
      </c>
    </row>
    <row r="67" spans="1:8" ht="12.75">
      <c r="A67" s="97">
        <v>57</v>
      </c>
      <c r="B67" s="116">
        <f t="shared" si="3"/>
        <v>21.54</v>
      </c>
      <c r="C67" s="93">
        <v>31.28</v>
      </c>
      <c r="D67" s="94">
        <v>18700</v>
      </c>
      <c r="E67" s="95">
        <v>11500</v>
      </c>
      <c r="F67" s="100">
        <f t="shared" si="5"/>
        <v>20517</v>
      </c>
      <c r="G67" s="96">
        <f t="shared" si="4"/>
        <v>14830</v>
      </c>
      <c r="H67" s="95">
        <v>200</v>
      </c>
    </row>
    <row r="68" spans="1:8" ht="12.75">
      <c r="A68" s="91">
        <v>58</v>
      </c>
      <c r="B68" s="116">
        <f t="shared" si="3"/>
        <v>21.56</v>
      </c>
      <c r="C68" s="93">
        <v>31.28</v>
      </c>
      <c r="D68" s="94">
        <v>18700</v>
      </c>
      <c r="E68" s="95">
        <v>11500</v>
      </c>
      <c r="F68" s="100">
        <f t="shared" si="5"/>
        <v>20503</v>
      </c>
      <c r="G68" s="96">
        <f t="shared" si="4"/>
        <v>14820</v>
      </c>
      <c r="H68" s="95">
        <v>200</v>
      </c>
    </row>
    <row r="69" spans="1:8" ht="12.75">
      <c r="A69" s="97">
        <v>59</v>
      </c>
      <c r="B69" s="116">
        <f t="shared" si="3"/>
        <v>21.58</v>
      </c>
      <c r="C69" s="93">
        <v>31.28</v>
      </c>
      <c r="D69" s="94">
        <v>18700</v>
      </c>
      <c r="E69" s="95">
        <v>11500</v>
      </c>
      <c r="F69" s="100">
        <f t="shared" si="5"/>
        <v>20490</v>
      </c>
      <c r="G69" s="96">
        <f t="shared" si="4"/>
        <v>14810</v>
      </c>
      <c r="H69" s="95">
        <v>200</v>
      </c>
    </row>
    <row r="70" spans="1:8" ht="12.75">
      <c r="A70" s="97">
        <v>60</v>
      </c>
      <c r="B70" s="116">
        <f t="shared" si="3"/>
        <v>21.6</v>
      </c>
      <c r="C70" s="93">
        <v>31.28</v>
      </c>
      <c r="D70" s="94">
        <v>18700</v>
      </c>
      <c r="E70" s="95">
        <v>11500</v>
      </c>
      <c r="F70" s="100">
        <f t="shared" si="5"/>
        <v>20477</v>
      </c>
      <c r="G70" s="96">
        <f t="shared" si="4"/>
        <v>14801</v>
      </c>
      <c r="H70" s="95">
        <v>200</v>
      </c>
    </row>
    <row r="71" spans="1:8" ht="12.75">
      <c r="A71" s="91">
        <v>61</v>
      </c>
      <c r="B71" s="116">
        <f t="shared" si="3"/>
        <v>21.62</v>
      </c>
      <c r="C71" s="93">
        <v>31.28</v>
      </c>
      <c r="D71" s="94">
        <v>18700</v>
      </c>
      <c r="E71" s="95">
        <v>11500</v>
      </c>
      <c r="F71" s="100">
        <f t="shared" si="5"/>
        <v>20464</v>
      </c>
      <c r="G71" s="96">
        <f t="shared" si="4"/>
        <v>14791</v>
      </c>
      <c r="H71" s="95">
        <v>200</v>
      </c>
    </row>
    <row r="72" spans="1:8" ht="12.75">
      <c r="A72" s="97">
        <v>62</v>
      </c>
      <c r="B72" s="116">
        <f t="shared" si="3"/>
        <v>21.64</v>
      </c>
      <c r="C72" s="93">
        <v>31.28</v>
      </c>
      <c r="D72" s="94">
        <v>18700</v>
      </c>
      <c r="E72" s="95">
        <v>11500</v>
      </c>
      <c r="F72" s="100">
        <f t="shared" si="5"/>
        <v>20451</v>
      </c>
      <c r="G72" s="96">
        <f t="shared" si="4"/>
        <v>14781</v>
      </c>
      <c r="H72" s="95">
        <v>200</v>
      </c>
    </row>
    <row r="73" spans="1:8" ht="12.75">
      <c r="A73" s="97">
        <v>63</v>
      </c>
      <c r="B73" s="116">
        <f t="shared" si="3"/>
        <v>21.65</v>
      </c>
      <c r="C73" s="93">
        <v>31.28</v>
      </c>
      <c r="D73" s="94">
        <v>18700</v>
      </c>
      <c r="E73" s="95">
        <v>11500</v>
      </c>
      <c r="F73" s="100">
        <f t="shared" si="5"/>
        <v>20444</v>
      </c>
      <c r="G73" s="96">
        <f t="shared" si="4"/>
        <v>14777</v>
      </c>
      <c r="H73" s="95">
        <v>200</v>
      </c>
    </row>
    <row r="74" spans="1:8" ht="12.75">
      <c r="A74" s="91">
        <v>64</v>
      </c>
      <c r="B74" s="116">
        <f t="shared" si="3"/>
        <v>21.67</v>
      </c>
      <c r="C74" s="93">
        <v>31.28</v>
      </c>
      <c r="D74" s="94">
        <v>18700</v>
      </c>
      <c r="E74" s="95">
        <v>11500</v>
      </c>
      <c r="F74" s="100">
        <f t="shared" si="5"/>
        <v>20431</v>
      </c>
      <c r="G74" s="96">
        <f t="shared" si="4"/>
        <v>14767</v>
      </c>
      <c r="H74" s="95">
        <v>200</v>
      </c>
    </row>
    <row r="75" spans="1:8" ht="12.75">
      <c r="A75" s="97">
        <v>65</v>
      </c>
      <c r="B75" s="116">
        <f aca="true" t="shared" si="6" ref="B75:B106">ROUND(1.1233*LN(A75)+17,2)</f>
        <v>21.69</v>
      </c>
      <c r="C75" s="93">
        <v>31.28</v>
      </c>
      <c r="D75" s="94">
        <v>18700</v>
      </c>
      <c r="E75" s="95">
        <v>11500</v>
      </c>
      <c r="F75" s="100">
        <f t="shared" si="5"/>
        <v>20418</v>
      </c>
      <c r="G75" s="96">
        <f aca="true" t="shared" si="7" ref="G75:G106">ROUND(12*(1/B75*D75+1/C75*E75),0)</f>
        <v>14758</v>
      </c>
      <c r="H75" s="95">
        <v>200</v>
      </c>
    </row>
    <row r="76" spans="1:8" ht="12.75">
      <c r="A76" s="97">
        <v>66</v>
      </c>
      <c r="B76" s="116">
        <f t="shared" si="6"/>
        <v>21.71</v>
      </c>
      <c r="C76" s="93">
        <v>31.28</v>
      </c>
      <c r="D76" s="94">
        <v>18700</v>
      </c>
      <c r="E76" s="95">
        <v>11500</v>
      </c>
      <c r="F76" s="100">
        <f aca="true" t="shared" si="8" ref="F76:F107">ROUND(12*1.37*(1/B76*D76+1/C76*E76)+H76,0)</f>
        <v>20405</v>
      </c>
      <c r="G76" s="96">
        <f t="shared" si="7"/>
        <v>14748</v>
      </c>
      <c r="H76" s="95">
        <v>200</v>
      </c>
    </row>
    <row r="77" spans="1:8" ht="12.75">
      <c r="A77" s="91">
        <v>67</v>
      </c>
      <c r="B77" s="116">
        <f t="shared" si="6"/>
        <v>21.72</v>
      </c>
      <c r="C77" s="93">
        <v>31.28</v>
      </c>
      <c r="D77" s="94">
        <v>18700</v>
      </c>
      <c r="E77" s="95">
        <v>11500</v>
      </c>
      <c r="F77" s="100">
        <f t="shared" si="8"/>
        <v>20398</v>
      </c>
      <c r="G77" s="96">
        <f t="shared" si="7"/>
        <v>14743</v>
      </c>
      <c r="H77" s="95">
        <v>200</v>
      </c>
    </row>
    <row r="78" spans="1:8" ht="12.75">
      <c r="A78" s="97">
        <v>68</v>
      </c>
      <c r="B78" s="116">
        <f t="shared" si="6"/>
        <v>21.74</v>
      </c>
      <c r="C78" s="93">
        <v>31.28</v>
      </c>
      <c r="D78" s="94">
        <v>18700</v>
      </c>
      <c r="E78" s="95">
        <v>11500</v>
      </c>
      <c r="F78" s="100">
        <f t="shared" si="8"/>
        <v>20385</v>
      </c>
      <c r="G78" s="96">
        <f t="shared" si="7"/>
        <v>14734</v>
      </c>
      <c r="H78" s="95">
        <v>200</v>
      </c>
    </row>
    <row r="79" spans="1:8" ht="12.75">
      <c r="A79" s="97">
        <v>69</v>
      </c>
      <c r="B79" s="116">
        <f t="shared" si="6"/>
        <v>21.76</v>
      </c>
      <c r="C79" s="93">
        <v>31.28</v>
      </c>
      <c r="D79" s="94">
        <v>18700</v>
      </c>
      <c r="E79" s="95">
        <v>11500</v>
      </c>
      <c r="F79" s="100">
        <f t="shared" si="8"/>
        <v>20372</v>
      </c>
      <c r="G79" s="96">
        <f t="shared" si="7"/>
        <v>14724</v>
      </c>
      <c r="H79" s="95">
        <v>200</v>
      </c>
    </row>
    <row r="80" spans="1:8" ht="12.75">
      <c r="A80" s="91">
        <v>70</v>
      </c>
      <c r="B80" s="116">
        <f t="shared" si="6"/>
        <v>21.77</v>
      </c>
      <c r="C80" s="93">
        <v>31.28</v>
      </c>
      <c r="D80" s="94">
        <v>18700</v>
      </c>
      <c r="E80" s="95">
        <v>11500</v>
      </c>
      <c r="F80" s="100">
        <f t="shared" si="8"/>
        <v>20366</v>
      </c>
      <c r="G80" s="96">
        <f t="shared" si="7"/>
        <v>14720</v>
      </c>
      <c r="H80" s="95">
        <v>200</v>
      </c>
    </row>
    <row r="81" spans="1:8" ht="12.75">
      <c r="A81" s="97">
        <v>71</v>
      </c>
      <c r="B81" s="116">
        <f t="shared" si="6"/>
        <v>21.79</v>
      </c>
      <c r="C81" s="93">
        <v>31.28</v>
      </c>
      <c r="D81" s="94">
        <v>18700</v>
      </c>
      <c r="E81" s="95">
        <v>11500</v>
      </c>
      <c r="F81" s="100">
        <f t="shared" si="8"/>
        <v>20353</v>
      </c>
      <c r="G81" s="96">
        <f t="shared" si="7"/>
        <v>14710</v>
      </c>
      <c r="H81" s="95">
        <v>200</v>
      </c>
    </row>
    <row r="82" spans="1:8" ht="12.75">
      <c r="A82" s="97">
        <v>72</v>
      </c>
      <c r="B82" s="116">
        <f t="shared" si="6"/>
        <v>21.8</v>
      </c>
      <c r="C82" s="93">
        <v>31.28</v>
      </c>
      <c r="D82" s="94">
        <v>18700</v>
      </c>
      <c r="E82" s="95">
        <v>11500</v>
      </c>
      <c r="F82" s="100">
        <f t="shared" si="8"/>
        <v>20346</v>
      </c>
      <c r="G82" s="96">
        <f t="shared" si="7"/>
        <v>14705</v>
      </c>
      <c r="H82" s="95">
        <v>200</v>
      </c>
    </row>
    <row r="83" spans="1:8" ht="12.75">
      <c r="A83" s="91">
        <v>73</v>
      </c>
      <c r="B83" s="116">
        <f t="shared" si="6"/>
        <v>21.82</v>
      </c>
      <c r="C83" s="93">
        <v>31.28</v>
      </c>
      <c r="D83" s="94">
        <v>18700</v>
      </c>
      <c r="E83" s="95">
        <v>11500</v>
      </c>
      <c r="F83" s="100">
        <f t="shared" si="8"/>
        <v>20333</v>
      </c>
      <c r="G83" s="96">
        <f t="shared" si="7"/>
        <v>14696</v>
      </c>
      <c r="H83" s="95">
        <v>200</v>
      </c>
    </row>
    <row r="84" spans="1:8" ht="12.75">
      <c r="A84" s="97">
        <v>74</v>
      </c>
      <c r="B84" s="116">
        <f t="shared" si="6"/>
        <v>21.83</v>
      </c>
      <c r="C84" s="93">
        <v>31.28</v>
      </c>
      <c r="D84" s="94">
        <v>18700</v>
      </c>
      <c r="E84" s="95">
        <v>11500</v>
      </c>
      <c r="F84" s="100">
        <f t="shared" si="8"/>
        <v>20327</v>
      </c>
      <c r="G84" s="96">
        <f t="shared" si="7"/>
        <v>14691</v>
      </c>
      <c r="H84" s="95">
        <v>200</v>
      </c>
    </row>
    <row r="85" spans="1:8" ht="12.75">
      <c r="A85" s="97">
        <v>75</v>
      </c>
      <c r="B85" s="116">
        <f t="shared" si="6"/>
        <v>21.85</v>
      </c>
      <c r="C85" s="93">
        <v>31.28</v>
      </c>
      <c r="D85" s="94">
        <v>18700</v>
      </c>
      <c r="E85" s="95">
        <v>11500</v>
      </c>
      <c r="F85" s="100">
        <f t="shared" si="8"/>
        <v>20314</v>
      </c>
      <c r="G85" s="96">
        <f t="shared" si="7"/>
        <v>14682</v>
      </c>
      <c r="H85" s="95">
        <v>200</v>
      </c>
    </row>
    <row r="86" spans="1:8" ht="12.75">
      <c r="A86" s="91">
        <v>76</v>
      </c>
      <c r="B86" s="116">
        <f t="shared" si="6"/>
        <v>21.86</v>
      </c>
      <c r="C86" s="93">
        <v>31.28</v>
      </c>
      <c r="D86" s="94">
        <v>18700</v>
      </c>
      <c r="E86" s="95">
        <v>11500</v>
      </c>
      <c r="F86" s="100">
        <f t="shared" si="8"/>
        <v>20308</v>
      </c>
      <c r="G86" s="96">
        <f t="shared" si="7"/>
        <v>14677</v>
      </c>
      <c r="H86" s="95">
        <v>200</v>
      </c>
    </row>
    <row r="87" spans="1:8" ht="12.75">
      <c r="A87" s="97">
        <v>77</v>
      </c>
      <c r="B87" s="116">
        <f t="shared" si="6"/>
        <v>21.88</v>
      </c>
      <c r="C87" s="93">
        <v>31.28</v>
      </c>
      <c r="D87" s="94">
        <v>18700</v>
      </c>
      <c r="E87" s="95">
        <v>11500</v>
      </c>
      <c r="F87" s="100">
        <f t="shared" si="8"/>
        <v>20295</v>
      </c>
      <c r="G87" s="96">
        <f t="shared" si="7"/>
        <v>14668</v>
      </c>
      <c r="H87" s="95">
        <v>200</v>
      </c>
    </row>
    <row r="88" spans="1:8" ht="12.75">
      <c r="A88" s="97">
        <v>78</v>
      </c>
      <c r="B88" s="116">
        <f t="shared" si="6"/>
        <v>21.89</v>
      </c>
      <c r="C88" s="93">
        <v>31.28</v>
      </c>
      <c r="D88" s="94">
        <v>18700</v>
      </c>
      <c r="E88" s="95">
        <v>11500</v>
      </c>
      <c r="F88" s="100">
        <f t="shared" si="8"/>
        <v>20288</v>
      </c>
      <c r="G88" s="96">
        <f t="shared" si="7"/>
        <v>14663</v>
      </c>
      <c r="H88" s="95">
        <v>200</v>
      </c>
    </row>
    <row r="89" spans="1:8" ht="12.75">
      <c r="A89" s="91">
        <v>79</v>
      </c>
      <c r="B89" s="116">
        <f t="shared" si="6"/>
        <v>21.91</v>
      </c>
      <c r="C89" s="93">
        <v>31.28</v>
      </c>
      <c r="D89" s="94">
        <v>18700</v>
      </c>
      <c r="E89" s="95">
        <v>11500</v>
      </c>
      <c r="F89" s="100">
        <f t="shared" si="8"/>
        <v>20276</v>
      </c>
      <c r="G89" s="96">
        <f t="shared" si="7"/>
        <v>14654</v>
      </c>
      <c r="H89" s="95">
        <v>200</v>
      </c>
    </row>
    <row r="90" spans="1:8" ht="12.75">
      <c r="A90" s="97">
        <v>80</v>
      </c>
      <c r="B90" s="116">
        <f t="shared" si="6"/>
        <v>21.92</v>
      </c>
      <c r="C90" s="93">
        <v>31.28</v>
      </c>
      <c r="D90" s="94">
        <v>18700</v>
      </c>
      <c r="E90" s="95">
        <v>11500</v>
      </c>
      <c r="F90" s="100">
        <f t="shared" si="8"/>
        <v>20269</v>
      </c>
      <c r="G90" s="96">
        <f t="shared" si="7"/>
        <v>14649</v>
      </c>
      <c r="H90" s="95">
        <v>200</v>
      </c>
    </row>
    <row r="91" spans="1:8" ht="12.75">
      <c r="A91" s="97">
        <v>81</v>
      </c>
      <c r="B91" s="116">
        <f t="shared" si="6"/>
        <v>21.94</v>
      </c>
      <c r="C91" s="93">
        <v>31.28</v>
      </c>
      <c r="D91" s="94">
        <v>18700</v>
      </c>
      <c r="E91" s="95">
        <v>11500</v>
      </c>
      <c r="F91" s="100">
        <f t="shared" si="8"/>
        <v>20256</v>
      </c>
      <c r="G91" s="96">
        <f t="shared" si="7"/>
        <v>14640</v>
      </c>
      <c r="H91" s="95">
        <v>200</v>
      </c>
    </row>
    <row r="92" spans="1:8" ht="12.75">
      <c r="A92" s="91">
        <v>82</v>
      </c>
      <c r="B92" s="116">
        <f t="shared" si="6"/>
        <v>21.95</v>
      </c>
      <c r="C92" s="93">
        <v>31.28</v>
      </c>
      <c r="D92" s="94">
        <v>18700</v>
      </c>
      <c r="E92" s="95">
        <v>11500</v>
      </c>
      <c r="F92" s="100">
        <f t="shared" si="8"/>
        <v>20250</v>
      </c>
      <c r="G92" s="96">
        <f t="shared" si="7"/>
        <v>14635</v>
      </c>
      <c r="H92" s="95">
        <v>200</v>
      </c>
    </row>
    <row r="93" spans="1:8" ht="12.75">
      <c r="A93" s="97">
        <v>83</v>
      </c>
      <c r="B93" s="116">
        <f t="shared" si="6"/>
        <v>21.96</v>
      </c>
      <c r="C93" s="93">
        <v>31.28</v>
      </c>
      <c r="D93" s="94">
        <v>18700</v>
      </c>
      <c r="E93" s="95">
        <v>11500</v>
      </c>
      <c r="F93" s="100">
        <f t="shared" si="8"/>
        <v>20244</v>
      </c>
      <c r="G93" s="96">
        <f t="shared" si="7"/>
        <v>14630</v>
      </c>
      <c r="H93" s="95">
        <v>200</v>
      </c>
    </row>
    <row r="94" spans="1:8" ht="12.75">
      <c r="A94" s="97">
        <v>84</v>
      </c>
      <c r="B94" s="116">
        <f t="shared" si="6"/>
        <v>21.98</v>
      </c>
      <c r="C94" s="93">
        <v>31.28</v>
      </c>
      <c r="D94" s="94">
        <v>18700</v>
      </c>
      <c r="E94" s="95">
        <v>11500</v>
      </c>
      <c r="F94" s="100">
        <f t="shared" si="8"/>
        <v>20231</v>
      </c>
      <c r="G94" s="96">
        <f t="shared" si="7"/>
        <v>14621</v>
      </c>
      <c r="H94" s="95">
        <v>200</v>
      </c>
    </row>
    <row r="95" spans="1:8" ht="12.75">
      <c r="A95" s="91">
        <v>85</v>
      </c>
      <c r="B95" s="116">
        <f t="shared" si="6"/>
        <v>21.99</v>
      </c>
      <c r="C95" s="93">
        <v>31.28</v>
      </c>
      <c r="D95" s="94">
        <v>18700</v>
      </c>
      <c r="E95" s="95">
        <v>11500</v>
      </c>
      <c r="F95" s="100">
        <f t="shared" si="8"/>
        <v>20224</v>
      </c>
      <c r="G95" s="96">
        <f t="shared" si="7"/>
        <v>14616</v>
      </c>
      <c r="H95" s="95">
        <v>200</v>
      </c>
    </row>
    <row r="96" spans="1:8" ht="12.75">
      <c r="A96" s="97">
        <v>86</v>
      </c>
      <c r="B96" s="116">
        <f t="shared" si="6"/>
        <v>22</v>
      </c>
      <c r="C96" s="93">
        <v>31.28</v>
      </c>
      <c r="D96" s="94">
        <v>18700</v>
      </c>
      <c r="E96" s="95">
        <v>11500</v>
      </c>
      <c r="F96" s="100">
        <f t="shared" si="8"/>
        <v>20218</v>
      </c>
      <c r="G96" s="96">
        <f t="shared" si="7"/>
        <v>14612</v>
      </c>
      <c r="H96" s="95">
        <v>200</v>
      </c>
    </row>
    <row r="97" spans="1:8" ht="12.75">
      <c r="A97" s="97">
        <v>87</v>
      </c>
      <c r="B97" s="116">
        <f t="shared" si="6"/>
        <v>22.02</v>
      </c>
      <c r="C97" s="93">
        <v>31.28</v>
      </c>
      <c r="D97" s="94">
        <v>18700</v>
      </c>
      <c r="E97" s="95">
        <v>11500</v>
      </c>
      <c r="F97" s="100">
        <f t="shared" si="8"/>
        <v>20205</v>
      </c>
      <c r="G97" s="96">
        <f t="shared" si="7"/>
        <v>14603</v>
      </c>
      <c r="H97" s="95">
        <v>200</v>
      </c>
    </row>
    <row r="98" spans="1:8" ht="12.75">
      <c r="A98" s="91">
        <v>88</v>
      </c>
      <c r="B98" s="116">
        <f t="shared" si="6"/>
        <v>22.03</v>
      </c>
      <c r="C98" s="93">
        <v>31.28</v>
      </c>
      <c r="D98" s="94">
        <v>18700</v>
      </c>
      <c r="E98" s="95">
        <v>11500</v>
      </c>
      <c r="F98" s="100">
        <f t="shared" si="8"/>
        <v>20199</v>
      </c>
      <c r="G98" s="96">
        <f t="shared" si="7"/>
        <v>14598</v>
      </c>
      <c r="H98" s="95">
        <v>200</v>
      </c>
    </row>
    <row r="99" spans="1:8" ht="12.75">
      <c r="A99" s="97">
        <v>89</v>
      </c>
      <c r="B99" s="116">
        <f t="shared" si="6"/>
        <v>22.04</v>
      </c>
      <c r="C99" s="93">
        <v>31.28</v>
      </c>
      <c r="D99" s="94">
        <v>18700</v>
      </c>
      <c r="E99" s="95">
        <v>11500</v>
      </c>
      <c r="F99" s="100">
        <f t="shared" si="8"/>
        <v>20193</v>
      </c>
      <c r="G99" s="96">
        <f t="shared" si="7"/>
        <v>14593</v>
      </c>
      <c r="H99" s="95">
        <v>200</v>
      </c>
    </row>
    <row r="100" spans="1:8" ht="12.75">
      <c r="A100" s="97">
        <v>90</v>
      </c>
      <c r="B100" s="116">
        <f t="shared" si="6"/>
        <v>22.05</v>
      </c>
      <c r="C100" s="93">
        <v>31.28</v>
      </c>
      <c r="D100" s="94">
        <v>18700</v>
      </c>
      <c r="E100" s="95">
        <v>11500</v>
      </c>
      <c r="F100" s="100">
        <f t="shared" si="8"/>
        <v>20186</v>
      </c>
      <c r="G100" s="96">
        <f t="shared" si="7"/>
        <v>14589</v>
      </c>
      <c r="H100" s="95">
        <v>200</v>
      </c>
    </row>
    <row r="101" spans="1:8" ht="12.75">
      <c r="A101" s="91">
        <v>91</v>
      </c>
      <c r="B101" s="116">
        <f t="shared" si="6"/>
        <v>22.07</v>
      </c>
      <c r="C101" s="93">
        <v>31.28</v>
      </c>
      <c r="D101" s="94">
        <v>18700</v>
      </c>
      <c r="E101" s="95">
        <v>11500</v>
      </c>
      <c r="F101" s="100">
        <f t="shared" si="8"/>
        <v>20174</v>
      </c>
      <c r="G101" s="96">
        <f t="shared" si="7"/>
        <v>14579</v>
      </c>
      <c r="H101" s="95">
        <v>200</v>
      </c>
    </row>
    <row r="102" spans="1:8" ht="12.75">
      <c r="A102" s="97">
        <v>92</v>
      </c>
      <c r="B102" s="116">
        <f t="shared" si="6"/>
        <v>22.08</v>
      </c>
      <c r="C102" s="93">
        <v>31.28</v>
      </c>
      <c r="D102" s="94">
        <v>18700</v>
      </c>
      <c r="E102" s="95">
        <v>11500</v>
      </c>
      <c r="F102" s="100">
        <f t="shared" si="8"/>
        <v>20167</v>
      </c>
      <c r="G102" s="96">
        <f t="shared" si="7"/>
        <v>14575</v>
      </c>
      <c r="H102" s="95">
        <v>200</v>
      </c>
    </row>
    <row r="103" spans="1:8" ht="12.75">
      <c r="A103" s="97">
        <v>93</v>
      </c>
      <c r="B103" s="116">
        <f t="shared" si="6"/>
        <v>22.09</v>
      </c>
      <c r="C103" s="93">
        <v>31.28</v>
      </c>
      <c r="D103" s="94">
        <v>18700</v>
      </c>
      <c r="E103" s="95">
        <v>11500</v>
      </c>
      <c r="F103" s="100">
        <f t="shared" si="8"/>
        <v>20161</v>
      </c>
      <c r="G103" s="96">
        <f t="shared" si="7"/>
        <v>14570</v>
      </c>
      <c r="H103" s="95">
        <v>200</v>
      </c>
    </row>
    <row r="104" spans="1:8" ht="12.75">
      <c r="A104" s="91">
        <v>94</v>
      </c>
      <c r="B104" s="116">
        <f t="shared" si="6"/>
        <v>22.1</v>
      </c>
      <c r="C104" s="93">
        <v>31.28</v>
      </c>
      <c r="D104" s="94">
        <v>18700</v>
      </c>
      <c r="E104" s="95">
        <v>11500</v>
      </c>
      <c r="F104" s="100">
        <f t="shared" si="8"/>
        <v>20155</v>
      </c>
      <c r="G104" s="96">
        <f t="shared" si="7"/>
        <v>14566</v>
      </c>
      <c r="H104" s="95">
        <v>200</v>
      </c>
    </row>
    <row r="105" spans="1:8" ht="12.75">
      <c r="A105" s="97">
        <v>95</v>
      </c>
      <c r="B105" s="116">
        <f t="shared" si="6"/>
        <v>22.12</v>
      </c>
      <c r="C105" s="93">
        <v>31.28</v>
      </c>
      <c r="D105" s="94">
        <v>18700</v>
      </c>
      <c r="E105" s="95">
        <v>11500</v>
      </c>
      <c r="F105" s="100">
        <f t="shared" si="8"/>
        <v>20142</v>
      </c>
      <c r="G105" s="96">
        <f t="shared" si="7"/>
        <v>14556</v>
      </c>
      <c r="H105" s="95">
        <v>200</v>
      </c>
    </row>
    <row r="106" spans="1:8" ht="12.75">
      <c r="A106" s="97">
        <v>96</v>
      </c>
      <c r="B106" s="116">
        <f t="shared" si="6"/>
        <v>22.13</v>
      </c>
      <c r="C106" s="93">
        <v>31.28</v>
      </c>
      <c r="D106" s="94">
        <v>18700</v>
      </c>
      <c r="E106" s="95">
        <v>11500</v>
      </c>
      <c r="F106" s="100">
        <f t="shared" si="8"/>
        <v>20136</v>
      </c>
      <c r="G106" s="96">
        <f t="shared" si="7"/>
        <v>14552</v>
      </c>
      <c r="H106" s="95">
        <v>200</v>
      </c>
    </row>
    <row r="107" spans="1:8" ht="12.75">
      <c r="A107" s="91">
        <v>97</v>
      </c>
      <c r="B107" s="116">
        <f aca="true" t="shared" si="9" ref="B107:B138">ROUND(1.1233*LN(A107)+17,2)</f>
        <v>22.14</v>
      </c>
      <c r="C107" s="93">
        <v>31.28</v>
      </c>
      <c r="D107" s="94">
        <v>18700</v>
      </c>
      <c r="E107" s="95">
        <v>11500</v>
      </c>
      <c r="F107" s="100">
        <f t="shared" si="8"/>
        <v>20130</v>
      </c>
      <c r="G107" s="96">
        <f aca="true" t="shared" si="10" ref="G107:G138">ROUND(12*(1/B107*D107+1/C107*E107),0)</f>
        <v>14547</v>
      </c>
      <c r="H107" s="95">
        <v>200</v>
      </c>
    </row>
    <row r="108" spans="1:8" ht="12.75">
      <c r="A108" s="97">
        <v>98</v>
      </c>
      <c r="B108" s="116">
        <f t="shared" si="9"/>
        <v>22.15</v>
      </c>
      <c r="C108" s="93">
        <v>31.28</v>
      </c>
      <c r="D108" s="94">
        <v>18700</v>
      </c>
      <c r="E108" s="95">
        <v>11500</v>
      </c>
      <c r="F108" s="100">
        <f aca="true" t="shared" si="11" ref="F108:F139">ROUND(12*1.37*(1/B108*D108+1/C108*E108)+H108,0)</f>
        <v>20123</v>
      </c>
      <c r="G108" s="96">
        <f t="shared" si="10"/>
        <v>14543</v>
      </c>
      <c r="H108" s="95">
        <v>200</v>
      </c>
    </row>
    <row r="109" spans="1:8" ht="12.75">
      <c r="A109" s="97">
        <v>99</v>
      </c>
      <c r="B109" s="116">
        <f t="shared" si="9"/>
        <v>22.16</v>
      </c>
      <c r="C109" s="93">
        <v>31.28</v>
      </c>
      <c r="D109" s="94">
        <v>18700</v>
      </c>
      <c r="E109" s="95">
        <v>11500</v>
      </c>
      <c r="F109" s="100">
        <f t="shared" si="11"/>
        <v>20117</v>
      </c>
      <c r="G109" s="96">
        <f t="shared" si="10"/>
        <v>14538</v>
      </c>
      <c r="H109" s="95">
        <v>200</v>
      </c>
    </row>
    <row r="110" spans="1:8" ht="12.75">
      <c r="A110" s="91">
        <v>100</v>
      </c>
      <c r="B110" s="116">
        <f t="shared" si="9"/>
        <v>22.17</v>
      </c>
      <c r="C110" s="93">
        <v>31.28</v>
      </c>
      <c r="D110" s="94">
        <v>18700</v>
      </c>
      <c r="E110" s="95">
        <v>11500</v>
      </c>
      <c r="F110" s="100">
        <f t="shared" si="11"/>
        <v>20111</v>
      </c>
      <c r="G110" s="96">
        <f t="shared" si="10"/>
        <v>14534</v>
      </c>
      <c r="H110" s="95">
        <v>200</v>
      </c>
    </row>
    <row r="111" spans="1:8" ht="12.75">
      <c r="A111" s="97">
        <v>101</v>
      </c>
      <c r="B111" s="116">
        <f t="shared" si="9"/>
        <v>22.18</v>
      </c>
      <c r="C111" s="93">
        <v>31.28</v>
      </c>
      <c r="D111" s="94">
        <v>18700</v>
      </c>
      <c r="E111" s="95">
        <v>11500</v>
      </c>
      <c r="F111" s="100">
        <f t="shared" si="11"/>
        <v>20105</v>
      </c>
      <c r="G111" s="96">
        <f t="shared" si="10"/>
        <v>14529</v>
      </c>
      <c r="H111" s="95">
        <v>200</v>
      </c>
    </row>
    <row r="112" spans="1:8" ht="12.75">
      <c r="A112" s="97">
        <v>102</v>
      </c>
      <c r="B112" s="116">
        <f t="shared" si="9"/>
        <v>22.2</v>
      </c>
      <c r="C112" s="93">
        <v>31.28</v>
      </c>
      <c r="D112" s="94">
        <v>18700</v>
      </c>
      <c r="E112" s="95">
        <v>11500</v>
      </c>
      <c r="F112" s="100">
        <f t="shared" si="11"/>
        <v>20092</v>
      </c>
      <c r="G112" s="96">
        <f t="shared" si="10"/>
        <v>14520</v>
      </c>
      <c r="H112" s="95">
        <v>200</v>
      </c>
    </row>
    <row r="113" spans="1:8" ht="12.75">
      <c r="A113" s="91">
        <v>103</v>
      </c>
      <c r="B113" s="116">
        <f t="shared" si="9"/>
        <v>22.21</v>
      </c>
      <c r="C113" s="93">
        <v>31.28</v>
      </c>
      <c r="D113" s="94">
        <v>18700</v>
      </c>
      <c r="E113" s="95">
        <v>11500</v>
      </c>
      <c r="F113" s="100">
        <f t="shared" si="11"/>
        <v>20086</v>
      </c>
      <c r="G113" s="96">
        <f t="shared" si="10"/>
        <v>14515</v>
      </c>
      <c r="H113" s="95">
        <v>200</v>
      </c>
    </row>
    <row r="114" spans="1:8" ht="12.75">
      <c r="A114" s="97">
        <v>104</v>
      </c>
      <c r="B114" s="116">
        <f t="shared" si="9"/>
        <v>22.22</v>
      </c>
      <c r="C114" s="93">
        <v>31.28</v>
      </c>
      <c r="D114" s="94">
        <v>18700</v>
      </c>
      <c r="E114" s="95">
        <v>11500</v>
      </c>
      <c r="F114" s="100">
        <f t="shared" si="11"/>
        <v>20080</v>
      </c>
      <c r="G114" s="96">
        <f t="shared" si="10"/>
        <v>14511</v>
      </c>
      <c r="H114" s="95">
        <v>200</v>
      </c>
    </row>
    <row r="115" spans="1:8" ht="12.75">
      <c r="A115" s="97">
        <v>105</v>
      </c>
      <c r="B115" s="116">
        <f t="shared" si="9"/>
        <v>22.23</v>
      </c>
      <c r="C115" s="93">
        <v>31.28</v>
      </c>
      <c r="D115" s="94">
        <v>18700</v>
      </c>
      <c r="E115" s="95">
        <v>11500</v>
      </c>
      <c r="F115" s="100">
        <f t="shared" si="11"/>
        <v>20074</v>
      </c>
      <c r="G115" s="96">
        <f t="shared" si="10"/>
        <v>14506</v>
      </c>
      <c r="H115" s="95">
        <v>200</v>
      </c>
    </row>
    <row r="116" spans="1:8" ht="12.75">
      <c r="A116" s="91">
        <v>106</v>
      </c>
      <c r="B116" s="116">
        <f t="shared" si="9"/>
        <v>22.24</v>
      </c>
      <c r="C116" s="93">
        <v>31.28</v>
      </c>
      <c r="D116" s="94">
        <v>18700</v>
      </c>
      <c r="E116" s="95">
        <v>11500</v>
      </c>
      <c r="F116" s="100">
        <f t="shared" si="11"/>
        <v>20067</v>
      </c>
      <c r="G116" s="96">
        <f t="shared" si="10"/>
        <v>14502</v>
      </c>
      <c r="H116" s="95">
        <v>200</v>
      </c>
    </row>
    <row r="117" spans="1:8" ht="12.75">
      <c r="A117" s="97">
        <v>107</v>
      </c>
      <c r="B117" s="116">
        <f t="shared" si="9"/>
        <v>22.25</v>
      </c>
      <c r="C117" s="93">
        <v>31.28</v>
      </c>
      <c r="D117" s="94">
        <v>18700</v>
      </c>
      <c r="E117" s="95">
        <v>11500</v>
      </c>
      <c r="F117" s="100">
        <f t="shared" si="11"/>
        <v>20061</v>
      </c>
      <c r="G117" s="96">
        <f t="shared" si="10"/>
        <v>14497</v>
      </c>
      <c r="H117" s="95">
        <v>200</v>
      </c>
    </row>
    <row r="118" spans="1:8" ht="12.75">
      <c r="A118" s="97">
        <v>108</v>
      </c>
      <c r="B118" s="116">
        <f t="shared" si="9"/>
        <v>22.26</v>
      </c>
      <c r="C118" s="93">
        <v>31.28</v>
      </c>
      <c r="D118" s="94">
        <v>18700</v>
      </c>
      <c r="E118" s="95">
        <v>11500</v>
      </c>
      <c r="F118" s="100">
        <f t="shared" si="11"/>
        <v>20055</v>
      </c>
      <c r="G118" s="96">
        <f t="shared" si="10"/>
        <v>14493</v>
      </c>
      <c r="H118" s="95">
        <v>200</v>
      </c>
    </row>
    <row r="119" spans="1:8" ht="12.75">
      <c r="A119" s="91">
        <v>109</v>
      </c>
      <c r="B119" s="116">
        <f t="shared" si="9"/>
        <v>22.27</v>
      </c>
      <c r="C119" s="93">
        <v>31.28</v>
      </c>
      <c r="D119" s="94">
        <v>18700</v>
      </c>
      <c r="E119" s="95">
        <v>11500</v>
      </c>
      <c r="F119" s="100">
        <f t="shared" si="11"/>
        <v>20049</v>
      </c>
      <c r="G119" s="96">
        <f t="shared" si="10"/>
        <v>14488</v>
      </c>
      <c r="H119" s="95">
        <v>200</v>
      </c>
    </row>
    <row r="120" spans="1:8" ht="12.75">
      <c r="A120" s="97">
        <v>110</v>
      </c>
      <c r="B120" s="116">
        <f t="shared" si="9"/>
        <v>22.28</v>
      </c>
      <c r="C120" s="93">
        <v>31.28</v>
      </c>
      <c r="D120" s="94">
        <v>18700</v>
      </c>
      <c r="E120" s="95">
        <v>11500</v>
      </c>
      <c r="F120" s="100">
        <f t="shared" si="11"/>
        <v>20043</v>
      </c>
      <c r="G120" s="96">
        <f t="shared" si="10"/>
        <v>14484</v>
      </c>
      <c r="H120" s="95">
        <v>200</v>
      </c>
    </row>
    <row r="121" spans="1:8" ht="12.75">
      <c r="A121" s="97">
        <v>111</v>
      </c>
      <c r="B121" s="116">
        <f t="shared" si="9"/>
        <v>22.29</v>
      </c>
      <c r="C121" s="93">
        <v>31.28</v>
      </c>
      <c r="D121" s="94">
        <v>18700</v>
      </c>
      <c r="E121" s="95">
        <v>11500</v>
      </c>
      <c r="F121" s="100">
        <f t="shared" si="11"/>
        <v>20036</v>
      </c>
      <c r="G121" s="96">
        <f t="shared" si="10"/>
        <v>14479</v>
      </c>
      <c r="H121" s="95">
        <v>200</v>
      </c>
    </row>
    <row r="122" spans="1:8" ht="12.75">
      <c r="A122" s="91">
        <v>112</v>
      </c>
      <c r="B122" s="116">
        <f t="shared" si="9"/>
        <v>22.3</v>
      </c>
      <c r="C122" s="93">
        <v>31.28</v>
      </c>
      <c r="D122" s="94">
        <v>18700</v>
      </c>
      <c r="E122" s="95">
        <v>11500</v>
      </c>
      <c r="F122" s="100">
        <f t="shared" si="11"/>
        <v>20030</v>
      </c>
      <c r="G122" s="96">
        <f t="shared" si="10"/>
        <v>14475</v>
      </c>
      <c r="H122" s="95">
        <v>200</v>
      </c>
    </row>
    <row r="123" spans="1:8" ht="12.75">
      <c r="A123" s="97">
        <v>113</v>
      </c>
      <c r="B123" s="116">
        <f t="shared" si="9"/>
        <v>22.31</v>
      </c>
      <c r="C123" s="93">
        <v>31.28</v>
      </c>
      <c r="D123" s="94">
        <v>18700</v>
      </c>
      <c r="E123" s="95">
        <v>11500</v>
      </c>
      <c r="F123" s="100">
        <f t="shared" si="11"/>
        <v>20024</v>
      </c>
      <c r="G123" s="96">
        <f t="shared" si="10"/>
        <v>14470</v>
      </c>
      <c r="H123" s="95">
        <v>200</v>
      </c>
    </row>
    <row r="124" spans="1:8" ht="12.75">
      <c r="A124" s="97">
        <v>114</v>
      </c>
      <c r="B124" s="116">
        <f t="shared" si="9"/>
        <v>22.32</v>
      </c>
      <c r="C124" s="93">
        <v>31.28</v>
      </c>
      <c r="D124" s="94">
        <v>18700</v>
      </c>
      <c r="E124" s="95">
        <v>11500</v>
      </c>
      <c r="F124" s="100">
        <f t="shared" si="11"/>
        <v>20018</v>
      </c>
      <c r="G124" s="96">
        <f t="shared" si="10"/>
        <v>14466</v>
      </c>
      <c r="H124" s="95">
        <v>200</v>
      </c>
    </row>
    <row r="125" spans="1:8" ht="12.75">
      <c r="A125" s="91">
        <v>115</v>
      </c>
      <c r="B125" s="116">
        <f t="shared" si="9"/>
        <v>22.33</v>
      </c>
      <c r="C125" s="93">
        <v>31.28</v>
      </c>
      <c r="D125" s="94">
        <v>18700</v>
      </c>
      <c r="E125" s="95">
        <v>11500</v>
      </c>
      <c r="F125" s="100">
        <f t="shared" si="11"/>
        <v>20012</v>
      </c>
      <c r="G125" s="96">
        <f t="shared" si="10"/>
        <v>14461</v>
      </c>
      <c r="H125" s="95">
        <v>200</v>
      </c>
    </row>
    <row r="126" spans="1:8" ht="12.75">
      <c r="A126" s="97">
        <v>116</v>
      </c>
      <c r="B126" s="116">
        <f t="shared" si="9"/>
        <v>22.34</v>
      </c>
      <c r="C126" s="93">
        <v>31.28</v>
      </c>
      <c r="D126" s="94">
        <v>18700</v>
      </c>
      <c r="E126" s="95">
        <v>11500</v>
      </c>
      <c r="F126" s="100">
        <f t="shared" si="11"/>
        <v>20005</v>
      </c>
      <c r="G126" s="96">
        <f t="shared" si="10"/>
        <v>14457</v>
      </c>
      <c r="H126" s="95">
        <v>200</v>
      </c>
    </row>
    <row r="127" spans="1:8" ht="12.75">
      <c r="A127" s="97">
        <v>117</v>
      </c>
      <c r="B127" s="116">
        <f t="shared" si="9"/>
        <v>22.35</v>
      </c>
      <c r="C127" s="93">
        <v>31.28</v>
      </c>
      <c r="D127" s="94">
        <v>18700</v>
      </c>
      <c r="E127" s="95">
        <v>11500</v>
      </c>
      <c r="F127" s="100">
        <f t="shared" si="11"/>
        <v>19999</v>
      </c>
      <c r="G127" s="96">
        <f t="shared" si="10"/>
        <v>14452</v>
      </c>
      <c r="H127" s="95">
        <v>200</v>
      </c>
    </row>
    <row r="128" spans="1:8" ht="12.75">
      <c r="A128" s="91">
        <v>118</v>
      </c>
      <c r="B128" s="116">
        <f t="shared" si="9"/>
        <v>22.36</v>
      </c>
      <c r="C128" s="93">
        <v>31.28</v>
      </c>
      <c r="D128" s="94">
        <v>18700</v>
      </c>
      <c r="E128" s="95">
        <v>11500</v>
      </c>
      <c r="F128" s="100">
        <f t="shared" si="11"/>
        <v>19993</v>
      </c>
      <c r="G128" s="96">
        <f t="shared" si="10"/>
        <v>14448</v>
      </c>
      <c r="H128" s="95">
        <v>200</v>
      </c>
    </row>
    <row r="129" spans="1:8" ht="12.75">
      <c r="A129" s="97">
        <v>119</v>
      </c>
      <c r="B129" s="116">
        <f t="shared" si="9"/>
        <v>22.37</v>
      </c>
      <c r="C129" s="93">
        <v>31.28</v>
      </c>
      <c r="D129" s="94">
        <v>18700</v>
      </c>
      <c r="E129" s="95">
        <v>11500</v>
      </c>
      <c r="F129" s="100">
        <f t="shared" si="11"/>
        <v>19987</v>
      </c>
      <c r="G129" s="96">
        <f t="shared" si="10"/>
        <v>14443</v>
      </c>
      <c r="H129" s="95">
        <v>200</v>
      </c>
    </row>
    <row r="130" spans="1:8" ht="12.75">
      <c r="A130" s="97">
        <v>120</v>
      </c>
      <c r="B130" s="116">
        <f t="shared" si="9"/>
        <v>22.38</v>
      </c>
      <c r="C130" s="93">
        <v>31.28</v>
      </c>
      <c r="D130" s="94">
        <v>18700</v>
      </c>
      <c r="E130" s="95">
        <v>11500</v>
      </c>
      <c r="F130" s="100">
        <f t="shared" si="11"/>
        <v>19981</v>
      </c>
      <c r="G130" s="96">
        <f t="shared" si="10"/>
        <v>14439</v>
      </c>
      <c r="H130" s="95">
        <v>200</v>
      </c>
    </row>
    <row r="131" spans="1:8" ht="12.75">
      <c r="A131" s="91">
        <v>121</v>
      </c>
      <c r="B131" s="116">
        <f t="shared" si="9"/>
        <v>22.39</v>
      </c>
      <c r="C131" s="93">
        <v>31.28</v>
      </c>
      <c r="D131" s="94">
        <v>18700</v>
      </c>
      <c r="E131" s="95">
        <v>11500</v>
      </c>
      <c r="F131" s="100">
        <f t="shared" si="11"/>
        <v>19975</v>
      </c>
      <c r="G131" s="96">
        <f t="shared" si="10"/>
        <v>14434</v>
      </c>
      <c r="H131" s="95">
        <v>200</v>
      </c>
    </row>
    <row r="132" spans="1:8" ht="12.75">
      <c r="A132" s="97">
        <v>122</v>
      </c>
      <c r="B132" s="116">
        <f t="shared" si="9"/>
        <v>22.4</v>
      </c>
      <c r="C132" s="93">
        <v>31.28</v>
      </c>
      <c r="D132" s="94">
        <v>18700</v>
      </c>
      <c r="E132" s="95">
        <v>11500</v>
      </c>
      <c r="F132" s="100">
        <f t="shared" si="11"/>
        <v>19969</v>
      </c>
      <c r="G132" s="96">
        <f t="shared" si="10"/>
        <v>14430</v>
      </c>
      <c r="H132" s="95">
        <v>200</v>
      </c>
    </row>
    <row r="133" spans="1:8" ht="12.75">
      <c r="A133" s="97">
        <v>123</v>
      </c>
      <c r="B133" s="116">
        <f t="shared" si="9"/>
        <v>22.41</v>
      </c>
      <c r="C133" s="93">
        <v>31.28</v>
      </c>
      <c r="D133" s="94">
        <v>18700</v>
      </c>
      <c r="E133" s="95">
        <v>11500</v>
      </c>
      <c r="F133" s="100">
        <f t="shared" si="11"/>
        <v>19962</v>
      </c>
      <c r="G133" s="96">
        <f t="shared" si="10"/>
        <v>14425</v>
      </c>
      <c r="H133" s="95">
        <v>200</v>
      </c>
    </row>
    <row r="134" spans="1:8" ht="12.75">
      <c r="A134" s="91">
        <v>124</v>
      </c>
      <c r="B134" s="116">
        <f t="shared" si="9"/>
        <v>22.41</v>
      </c>
      <c r="C134" s="93">
        <v>31.28</v>
      </c>
      <c r="D134" s="94">
        <v>18700</v>
      </c>
      <c r="E134" s="95">
        <v>11500</v>
      </c>
      <c r="F134" s="100">
        <f t="shared" si="11"/>
        <v>19962</v>
      </c>
      <c r="G134" s="96">
        <f t="shared" si="10"/>
        <v>14425</v>
      </c>
      <c r="H134" s="95">
        <v>200</v>
      </c>
    </row>
    <row r="135" spans="1:8" ht="12.75">
      <c r="A135" s="97">
        <v>125</v>
      </c>
      <c r="B135" s="116">
        <f t="shared" si="9"/>
        <v>22.42</v>
      </c>
      <c r="C135" s="93">
        <v>31.28</v>
      </c>
      <c r="D135" s="94">
        <v>18700</v>
      </c>
      <c r="E135" s="95">
        <v>11500</v>
      </c>
      <c r="F135" s="100">
        <f t="shared" si="11"/>
        <v>19956</v>
      </c>
      <c r="G135" s="96">
        <f t="shared" si="10"/>
        <v>14421</v>
      </c>
      <c r="H135" s="95">
        <v>200</v>
      </c>
    </row>
    <row r="136" spans="1:8" ht="12.75">
      <c r="A136" s="97">
        <v>126</v>
      </c>
      <c r="B136" s="116">
        <f t="shared" si="9"/>
        <v>22.43</v>
      </c>
      <c r="C136" s="93">
        <v>31.28</v>
      </c>
      <c r="D136" s="94">
        <v>18700</v>
      </c>
      <c r="E136" s="95">
        <v>11500</v>
      </c>
      <c r="F136" s="100">
        <f t="shared" si="11"/>
        <v>19950</v>
      </c>
      <c r="G136" s="96">
        <f t="shared" si="10"/>
        <v>14416</v>
      </c>
      <c r="H136" s="95">
        <v>200</v>
      </c>
    </row>
    <row r="137" spans="1:8" ht="12.75">
      <c r="A137" s="91">
        <v>127</v>
      </c>
      <c r="B137" s="116">
        <f t="shared" si="9"/>
        <v>22.44</v>
      </c>
      <c r="C137" s="93">
        <v>31.28</v>
      </c>
      <c r="D137" s="94">
        <v>18700</v>
      </c>
      <c r="E137" s="95">
        <v>11500</v>
      </c>
      <c r="F137" s="100">
        <f t="shared" si="11"/>
        <v>19944</v>
      </c>
      <c r="G137" s="96">
        <f t="shared" si="10"/>
        <v>14412</v>
      </c>
      <c r="H137" s="95">
        <v>200</v>
      </c>
    </row>
    <row r="138" spans="1:8" ht="12.75">
      <c r="A138" s="97">
        <v>128</v>
      </c>
      <c r="B138" s="116">
        <f t="shared" si="9"/>
        <v>22.45</v>
      </c>
      <c r="C138" s="93">
        <v>31.28</v>
      </c>
      <c r="D138" s="94">
        <v>18700</v>
      </c>
      <c r="E138" s="95">
        <v>11500</v>
      </c>
      <c r="F138" s="100">
        <f t="shared" si="11"/>
        <v>19938</v>
      </c>
      <c r="G138" s="96">
        <f t="shared" si="10"/>
        <v>14407</v>
      </c>
      <c r="H138" s="95">
        <v>200</v>
      </c>
    </row>
    <row r="139" spans="1:8" ht="12.75">
      <c r="A139" s="97">
        <v>129</v>
      </c>
      <c r="B139" s="116">
        <f aca="true" t="shared" si="12" ref="B139:B170">ROUND(1.1233*LN(A139)+17,2)</f>
        <v>22.46</v>
      </c>
      <c r="C139" s="93">
        <v>31.28</v>
      </c>
      <c r="D139" s="94">
        <v>18700</v>
      </c>
      <c r="E139" s="95">
        <v>11500</v>
      </c>
      <c r="F139" s="100">
        <f t="shared" si="11"/>
        <v>19932</v>
      </c>
      <c r="G139" s="96">
        <f aca="true" t="shared" si="13" ref="G139:G170">ROUND(12*(1/B139*D139+1/C139*E139),0)</f>
        <v>14403</v>
      </c>
      <c r="H139" s="95">
        <v>200</v>
      </c>
    </row>
    <row r="140" spans="1:8" ht="12.75">
      <c r="A140" s="91">
        <v>130</v>
      </c>
      <c r="B140" s="116">
        <f t="shared" si="12"/>
        <v>22.47</v>
      </c>
      <c r="C140" s="93">
        <v>31.28</v>
      </c>
      <c r="D140" s="94">
        <v>18700</v>
      </c>
      <c r="E140" s="95">
        <v>11500</v>
      </c>
      <c r="F140" s="100">
        <f aca="true" t="shared" si="14" ref="F140:F171">ROUND(12*1.37*(1/B140*D140+1/C140*E140)+H140,0)</f>
        <v>19926</v>
      </c>
      <c r="G140" s="96">
        <f t="shared" si="13"/>
        <v>14398</v>
      </c>
      <c r="H140" s="95">
        <v>200</v>
      </c>
    </row>
    <row r="141" spans="1:8" ht="12.75">
      <c r="A141" s="97">
        <v>131</v>
      </c>
      <c r="B141" s="116">
        <f t="shared" si="12"/>
        <v>22.48</v>
      </c>
      <c r="C141" s="93">
        <v>31.28</v>
      </c>
      <c r="D141" s="94">
        <v>18700</v>
      </c>
      <c r="E141" s="95">
        <v>11500</v>
      </c>
      <c r="F141" s="100">
        <f t="shared" si="14"/>
        <v>19920</v>
      </c>
      <c r="G141" s="96">
        <f t="shared" si="13"/>
        <v>14394</v>
      </c>
      <c r="H141" s="95">
        <v>200</v>
      </c>
    </row>
    <row r="142" spans="1:8" ht="12.75">
      <c r="A142" s="97">
        <v>132</v>
      </c>
      <c r="B142" s="116">
        <f t="shared" si="12"/>
        <v>22.48</v>
      </c>
      <c r="C142" s="93">
        <v>31.28</v>
      </c>
      <c r="D142" s="94">
        <v>18700</v>
      </c>
      <c r="E142" s="95">
        <v>11500</v>
      </c>
      <c r="F142" s="100">
        <f t="shared" si="14"/>
        <v>19920</v>
      </c>
      <c r="G142" s="96">
        <f t="shared" si="13"/>
        <v>14394</v>
      </c>
      <c r="H142" s="95">
        <v>200</v>
      </c>
    </row>
    <row r="143" spans="1:8" ht="12.75">
      <c r="A143" s="91">
        <v>133</v>
      </c>
      <c r="B143" s="116">
        <f t="shared" si="12"/>
        <v>22.49</v>
      </c>
      <c r="C143" s="93">
        <v>31.28</v>
      </c>
      <c r="D143" s="94">
        <v>18700</v>
      </c>
      <c r="E143" s="95">
        <v>11500</v>
      </c>
      <c r="F143" s="100">
        <f t="shared" si="14"/>
        <v>19914</v>
      </c>
      <c r="G143" s="96">
        <f t="shared" si="13"/>
        <v>14390</v>
      </c>
      <c r="H143" s="95">
        <v>200</v>
      </c>
    </row>
    <row r="144" spans="1:8" ht="12.75">
      <c r="A144" s="97">
        <v>134</v>
      </c>
      <c r="B144" s="116">
        <f t="shared" si="12"/>
        <v>22.5</v>
      </c>
      <c r="C144" s="93">
        <v>31.28</v>
      </c>
      <c r="D144" s="94">
        <v>18700</v>
      </c>
      <c r="E144" s="95">
        <v>11500</v>
      </c>
      <c r="F144" s="100">
        <f t="shared" si="14"/>
        <v>19908</v>
      </c>
      <c r="G144" s="96">
        <f t="shared" si="13"/>
        <v>14385</v>
      </c>
      <c r="H144" s="95">
        <v>200</v>
      </c>
    </row>
    <row r="145" spans="1:8" ht="12.75">
      <c r="A145" s="97">
        <v>135</v>
      </c>
      <c r="B145" s="116">
        <f t="shared" si="12"/>
        <v>22.51</v>
      </c>
      <c r="C145" s="93">
        <v>31.28</v>
      </c>
      <c r="D145" s="94">
        <v>18700</v>
      </c>
      <c r="E145" s="95">
        <v>11500</v>
      </c>
      <c r="F145" s="100">
        <f t="shared" si="14"/>
        <v>19902</v>
      </c>
      <c r="G145" s="96">
        <f t="shared" si="13"/>
        <v>14381</v>
      </c>
      <c r="H145" s="95">
        <v>200</v>
      </c>
    </row>
    <row r="146" spans="1:8" ht="12.75">
      <c r="A146" s="91">
        <v>136</v>
      </c>
      <c r="B146" s="116">
        <f t="shared" si="12"/>
        <v>22.52</v>
      </c>
      <c r="C146" s="93">
        <v>31.28</v>
      </c>
      <c r="D146" s="94">
        <v>18700</v>
      </c>
      <c r="E146" s="95">
        <v>11500</v>
      </c>
      <c r="F146" s="100">
        <f t="shared" si="14"/>
        <v>19895</v>
      </c>
      <c r="G146" s="96">
        <f t="shared" si="13"/>
        <v>14376</v>
      </c>
      <c r="H146" s="95">
        <v>200</v>
      </c>
    </row>
    <row r="147" spans="1:8" ht="12.75">
      <c r="A147" s="97">
        <v>137</v>
      </c>
      <c r="B147" s="116">
        <f t="shared" si="12"/>
        <v>22.53</v>
      </c>
      <c r="C147" s="93">
        <v>31.28</v>
      </c>
      <c r="D147" s="94">
        <v>18700</v>
      </c>
      <c r="E147" s="95">
        <v>11500</v>
      </c>
      <c r="F147" s="100">
        <f t="shared" si="14"/>
        <v>19889</v>
      </c>
      <c r="G147" s="96">
        <f t="shared" si="13"/>
        <v>14372</v>
      </c>
      <c r="H147" s="95">
        <v>200</v>
      </c>
    </row>
    <row r="148" spans="1:8" ht="12.75">
      <c r="A148" s="97">
        <v>138</v>
      </c>
      <c r="B148" s="116">
        <f t="shared" si="12"/>
        <v>22.53</v>
      </c>
      <c r="C148" s="93">
        <v>31.28</v>
      </c>
      <c r="D148" s="94">
        <v>18700</v>
      </c>
      <c r="E148" s="95">
        <v>11500</v>
      </c>
      <c r="F148" s="100">
        <f t="shared" si="14"/>
        <v>19889</v>
      </c>
      <c r="G148" s="96">
        <f t="shared" si="13"/>
        <v>14372</v>
      </c>
      <c r="H148" s="95">
        <v>200</v>
      </c>
    </row>
    <row r="149" spans="1:8" ht="12.75">
      <c r="A149" s="91">
        <v>139</v>
      </c>
      <c r="B149" s="116">
        <f t="shared" si="12"/>
        <v>22.54</v>
      </c>
      <c r="C149" s="93">
        <v>31.28</v>
      </c>
      <c r="D149" s="94">
        <v>18700</v>
      </c>
      <c r="E149" s="95">
        <v>11500</v>
      </c>
      <c r="F149" s="100">
        <f t="shared" si="14"/>
        <v>19883</v>
      </c>
      <c r="G149" s="96">
        <f t="shared" si="13"/>
        <v>14367</v>
      </c>
      <c r="H149" s="95">
        <v>200</v>
      </c>
    </row>
    <row r="150" spans="1:8" ht="12.75">
      <c r="A150" s="97">
        <v>140</v>
      </c>
      <c r="B150" s="116">
        <f t="shared" si="12"/>
        <v>22.55</v>
      </c>
      <c r="C150" s="93">
        <v>31.28</v>
      </c>
      <c r="D150" s="94">
        <v>18700</v>
      </c>
      <c r="E150" s="95">
        <v>11500</v>
      </c>
      <c r="F150" s="100">
        <f t="shared" si="14"/>
        <v>19877</v>
      </c>
      <c r="G150" s="96">
        <f t="shared" si="13"/>
        <v>14363</v>
      </c>
      <c r="H150" s="95">
        <v>200</v>
      </c>
    </row>
    <row r="151" spans="1:8" ht="12.75">
      <c r="A151" s="97">
        <v>141</v>
      </c>
      <c r="B151" s="116">
        <f t="shared" si="12"/>
        <v>22.56</v>
      </c>
      <c r="C151" s="93">
        <v>31.28</v>
      </c>
      <c r="D151" s="94">
        <v>18700</v>
      </c>
      <c r="E151" s="95">
        <v>11500</v>
      </c>
      <c r="F151" s="100">
        <f t="shared" si="14"/>
        <v>19871</v>
      </c>
      <c r="G151" s="96">
        <f t="shared" si="13"/>
        <v>14359</v>
      </c>
      <c r="H151" s="95">
        <v>200</v>
      </c>
    </row>
    <row r="152" spans="1:8" ht="12.75">
      <c r="A152" s="91">
        <v>142</v>
      </c>
      <c r="B152" s="116">
        <f t="shared" si="12"/>
        <v>22.57</v>
      </c>
      <c r="C152" s="93">
        <v>31.28</v>
      </c>
      <c r="D152" s="94">
        <v>18700</v>
      </c>
      <c r="E152" s="95">
        <v>11500</v>
      </c>
      <c r="F152" s="100">
        <f t="shared" si="14"/>
        <v>19865</v>
      </c>
      <c r="G152" s="96">
        <f t="shared" si="13"/>
        <v>14354</v>
      </c>
      <c r="H152" s="95">
        <v>200</v>
      </c>
    </row>
    <row r="153" spans="1:8" ht="12.75">
      <c r="A153" s="97">
        <v>143</v>
      </c>
      <c r="B153" s="116">
        <f t="shared" si="12"/>
        <v>22.57</v>
      </c>
      <c r="C153" s="93">
        <v>31.28</v>
      </c>
      <c r="D153" s="94">
        <v>18700</v>
      </c>
      <c r="E153" s="95">
        <v>11500</v>
      </c>
      <c r="F153" s="100">
        <f t="shared" si="14"/>
        <v>19865</v>
      </c>
      <c r="G153" s="96">
        <f t="shared" si="13"/>
        <v>14354</v>
      </c>
      <c r="H153" s="95">
        <v>200</v>
      </c>
    </row>
    <row r="154" spans="1:8" ht="12.75">
      <c r="A154" s="97">
        <v>144</v>
      </c>
      <c r="B154" s="116">
        <f t="shared" si="12"/>
        <v>22.58</v>
      </c>
      <c r="C154" s="93">
        <v>31.28</v>
      </c>
      <c r="D154" s="94">
        <v>18700</v>
      </c>
      <c r="E154" s="95">
        <v>11500</v>
      </c>
      <c r="F154" s="100">
        <f t="shared" si="14"/>
        <v>19859</v>
      </c>
      <c r="G154" s="96">
        <f t="shared" si="13"/>
        <v>14350</v>
      </c>
      <c r="H154" s="95">
        <v>200</v>
      </c>
    </row>
    <row r="155" spans="1:8" ht="12.75">
      <c r="A155" s="91">
        <v>145</v>
      </c>
      <c r="B155" s="116">
        <f t="shared" si="12"/>
        <v>22.59</v>
      </c>
      <c r="C155" s="93">
        <v>31.28</v>
      </c>
      <c r="D155" s="94">
        <v>18700</v>
      </c>
      <c r="E155" s="95">
        <v>11500</v>
      </c>
      <c r="F155" s="100">
        <f t="shared" si="14"/>
        <v>19853</v>
      </c>
      <c r="G155" s="96">
        <f t="shared" si="13"/>
        <v>14345</v>
      </c>
      <c r="H155" s="95">
        <v>200</v>
      </c>
    </row>
    <row r="156" spans="1:8" ht="12.75">
      <c r="A156" s="97">
        <v>146</v>
      </c>
      <c r="B156" s="116">
        <f t="shared" si="12"/>
        <v>22.6</v>
      </c>
      <c r="C156" s="93">
        <v>31.28</v>
      </c>
      <c r="D156" s="94">
        <v>18700</v>
      </c>
      <c r="E156" s="95">
        <v>11500</v>
      </c>
      <c r="F156" s="100">
        <f t="shared" si="14"/>
        <v>19847</v>
      </c>
      <c r="G156" s="96">
        <f t="shared" si="13"/>
        <v>14341</v>
      </c>
      <c r="H156" s="95">
        <v>200</v>
      </c>
    </row>
    <row r="157" spans="1:8" ht="12.75">
      <c r="A157" s="97">
        <v>147</v>
      </c>
      <c r="B157" s="116">
        <f t="shared" si="12"/>
        <v>22.61</v>
      </c>
      <c r="C157" s="93">
        <v>31.28</v>
      </c>
      <c r="D157" s="94">
        <v>18700</v>
      </c>
      <c r="E157" s="95">
        <v>11500</v>
      </c>
      <c r="F157" s="100">
        <f t="shared" si="14"/>
        <v>19841</v>
      </c>
      <c r="G157" s="96">
        <f t="shared" si="13"/>
        <v>14337</v>
      </c>
      <c r="H157" s="95">
        <v>200</v>
      </c>
    </row>
    <row r="158" spans="1:8" ht="12.75">
      <c r="A158" s="91">
        <v>148</v>
      </c>
      <c r="B158" s="116">
        <f t="shared" si="12"/>
        <v>22.61</v>
      </c>
      <c r="C158" s="93">
        <v>31.28</v>
      </c>
      <c r="D158" s="94">
        <v>18700</v>
      </c>
      <c r="E158" s="95">
        <v>11500</v>
      </c>
      <c r="F158" s="100">
        <f t="shared" si="14"/>
        <v>19841</v>
      </c>
      <c r="G158" s="96">
        <f t="shared" si="13"/>
        <v>14337</v>
      </c>
      <c r="H158" s="95">
        <v>200</v>
      </c>
    </row>
    <row r="159" spans="1:8" ht="12.75">
      <c r="A159" s="97">
        <v>149</v>
      </c>
      <c r="B159" s="116">
        <f t="shared" si="12"/>
        <v>22.62</v>
      </c>
      <c r="C159" s="93">
        <v>31.28</v>
      </c>
      <c r="D159" s="94">
        <v>18700</v>
      </c>
      <c r="E159" s="95">
        <v>11500</v>
      </c>
      <c r="F159" s="100">
        <f t="shared" si="14"/>
        <v>19835</v>
      </c>
      <c r="G159" s="96">
        <f t="shared" si="13"/>
        <v>14332</v>
      </c>
      <c r="H159" s="95">
        <v>200</v>
      </c>
    </row>
    <row r="160" spans="1:8" ht="12.75">
      <c r="A160" s="97">
        <v>150</v>
      </c>
      <c r="B160" s="116">
        <f t="shared" si="12"/>
        <v>22.63</v>
      </c>
      <c r="C160" s="93">
        <v>31.28</v>
      </c>
      <c r="D160" s="94">
        <v>18700</v>
      </c>
      <c r="E160" s="95">
        <v>11500</v>
      </c>
      <c r="F160" s="100">
        <f t="shared" si="14"/>
        <v>19829</v>
      </c>
      <c r="G160" s="96">
        <f t="shared" si="13"/>
        <v>14328</v>
      </c>
      <c r="H160" s="95">
        <v>200</v>
      </c>
    </row>
    <row r="161" spans="1:8" ht="12.75">
      <c r="A161" s="91">
        <v>151</v>
      </c>
      <c r="B161" s="116">
        <f t="shared" si="12"/>
        <v>22.64</v>
      </c>
      <c r="C161" s="93">
        <v>31.28</v>
      </c>
      <c r="D161" s="94">
        <v>18700</v>
      </c>
      <c r="E161" s="95">
        <v>11500</v>
      </c>
      <c r="F161" s="100">
        <f t="shared" si="14"/>
        <v>19823</v>
      </c>
      <c r="G161" s="96">
        <f t="shared" si="13"/>
        <v>14323</v>
      </c>
      <c r="H161" s="95">
        <v>200</v>
      </c>
    </row>
    <row r="162" spans="1:8" ht="12.75">
      <c r="A162" s="97">
        <v>152</v>
      </c>
      <c r="B162" s="116">
        <f t="shared" si="12"/>
        <v>22.64</v>
      </c>
      <c r="C162" s="93">
        <v>31.28</v>
      </c>
      <c r="D162" s="94">
        <v>18700</v>
      </c>
      <c r="E162" s="95">
        <v>11500</v>
      </c>
      <c r="F162" s="100">
        <f t="shared" si="14"/>
        <v>19823</v>
      </c>
      <c r="G162" s="96">
        <f t="shared" si="13"/>
        <v>14323</v>
      </c>
      <c r="H162" s="95">
        <v>200</v>
      </c>
    </row>
    <row r="163" spans="1:8" ht="12.75">
      <c r="A163" s="97">
        <v>153</v>
      </c>
      <c r="B163" s="116">
        <f t="shared" si="12"/>
        <v>22.65</v>
      </c>
      <c r="C163" s="93">
        <v>31.28</v>
      </c>
      <c r="D163" s="94">
        <v>18700</v>
      </c>
      <c r="E163" s="95">
        <v>11500</v>
      </c>
      <c r="F163" s="100">
        <f t="shared" si="14"/>
        <v>19817</v>
      </c>
      <c r="G163" s="96">
        <f t="shared" si="13"/>
        <v>14319</v>
      </c>
      <c r="H163" s="95">
        <v>200</v>
      </c>
    </row>
    <row r="164" spans="1:8" ht="12.75">
      <c r="A164" s="91">
        <v>154</v>
      </c>
      <c r="B164" s="116">
        <f t="shared" si="12"/>
        <v>22.66</v>
      </c>
      <c r="C164" s="93">
        <v>31.28</v>
      </c>
      <c r="D164" s="94">
        <v>18700</v>
      </c>
      <c r="E164" s="95">
        <v>11500</v>
      </c>
      <c r="F164" s="100">
        <f t="shared" si="14"/>
        <v>19811</v>
      </c>
      <c r="G164" s="96">
        <f t="shared" si="13"/>
        <v>14315</v>
      </c>
      <c r="H164" s="95">
        <v>200</v>
      </c>
    </row>
    <row r="165" spans="1:8" ht="12.75">
      <c r="A165" s="97">
        <v>155</v>
      </c>
      <c r="B165" s="116">
        <f t="shared" si="12"/>
        <v>22.67</v>
      </c>
      <c r="C165" s="93">
        <v>31.28</v>
      </c>
      <c r="D165" s="94">
        <v>18700</v>
      </c>
      <c r="E165" s="95">
        <v>11500</v>
      </c>
      <c r="F165" s="100">
        <f t="shared" si="14"/>
        <v>19805</v>
      </c>
      <c r="G165" s="96">
        <f t="shared" si="13"/>
        <v>14310</v>
      </c>
      <c r="H165" s="95">
        <v>200</v>
      </c>
    </row>
    <row r="166" spans="1:8" ht="12.75">
      <c r="A166" s="97">
        <v>156</v>
      </c>
      <c r="B166" s="116">
        <f t="shared" si="12"/>
        <v>22.67</v>
      </c>
      <c r="C166" s="93">
        <v>31.28</v>
      </c>
      <c r="D166" s="94">
        <v>18700</v>
      </c>
      <c r="E166" s="95">
        <v>11500</v>
      </c>
      <c r="F166" s="100">
        <f t="shared" si="14"/>
        <v>19805</v>
      </c>
      <c r="G166" s="96">
        <f t="shared" si="13"/>
        <v>14310</v>
      </c>
      <c r="H166" s="95">
        <v>200</v>
      </c>
    </row>
    <row r="167" spans="1:8" ht="12.75">
      <c r="A167" s="91">
        <v>157</v>
      </c>
      <c r="B167" s="116">
        <f t="shared" si="12"/>
        <v>22.68</v>
      </c>
      <c r="C167" s="93">
        <v>31.28</v>
      </c>
      <c r="D167" s="94">
        <v>18700</v>
      </c>
      <c r="E167" s="95">
        <v>11500</v>
      </c>
      <c r="F167" s="100">
        <f t="shared" si="14"/>
        <v>19799</v>
      </c>
      <c r="G167" s="96">
        <f t="shared" si="13"/>
        <v>14306</v>
      </c>
      <c r="H167" s="95">
        <v>200</v>
      </c>
    </row>
    <row r="168" spans="1:8" ht="12.75">
      <c r="A168" s="97">
        <v>158</v>
      </c>
      <c r="B168" s="116">
        <f t="shared" si="12"/>
        <v>22.69</v>
      </c>
      <c r="C168" s="93">
        <v>31.28</v>
      </c>
      <c r="D168" s="94">
        <v>18700</v>
      </c>
      <c r="E168" s="95">
        <v>11500</v>
      </c>
      <c r="F168" s="100">
        <f t="shared" si="14"/>
        <v>19793</v>
      </c>
      <c r="G168" s="96">
        <f t="shared" si="13"/>
        <v>14302</v>
      </c>
      <c r="H168" s="95">
        <v>200</v>
      </c>
    </row>
    <row r="169" spans="1:8" ht="12.75">
      <c r="A169" s="97">
        <v>159</v>
      </c>
      <c r="B169" s="116">
        <f t="shared" si="12"/>
        <v>22.69</v>
      </c>
      <c r="C169" s="93">
        <v>31.28</v>
      </c>
      <c r="D169" s="94">
        <v>18700</v>
      </c>
      <c r="E169" s="95">
        <v>11500</v>
      </c>
      <c r="F169" s="100">
        <f t="shared" si="14"/>
        <v>19793</v>
      </c>
      <c r="G169" s="96">
        <f t="shared" si="13"/>
        <v>14302</v>
      </c>
      <c r="H169" s="95">
        <v>200</v>
      </c>
    </row>
    <row r="170" spans="1:8" ht="12.75">
      <c r="A170" s="91">
        <v>160</v>
      </c>
      <c r="B170" s="116">
        <f t="shared" si="12"/>
        <v>22.7</v>
      </c>
      <c r="C170" s="93">
        <v>31.28</v>
      </c>
      <c r="D170" s="94">
        <v>18700</v>
      </c>
      <c r="E170" s="95">
        <v>11500</v>
      </c>
      <c r="F170" s="100">
        <f t="shared" si="14"/>
        <v>19787</v>
      </c>
      <c r="G170" s="96">
        <f t="shared" si="13"/>
        <v>14297</v>
      </c>
      <c r="H170" s="95">
        <v>200</v>
      </c>
    </row>
    <row r="171" spans="1:8" ht="12.75">
      <c r="A171" s="97">
        <v>161</v>
      </c>
      <c r="B171" s="116">
        <f aca="true" t="shared" si="15" ref="B171:B182">ROUND(1.1233*LN(A171)+17,2)</f>
        <v>22.71</v>
      </c>
      <c r="C171" s="93">
        <v>31.28</v>
      </c>
      <c r="D171" s="94">
        <v>18700</v>
      </c>
      <c r="E171" s="95">
        <v>11500</v>
      </c>
      <c r="F171" s="100">
        <f t="shared" si="14"/>
        <v>19781</v>
      </c>
      <c r="G171" s="96">
        <f aca="true" t="shared" si="16" ref="G171:G182">ROUND(12*(1/B171*D171+1/C171*E171),0)</f>
        <v>14293</v>
      </c>
      <c r="H171" s="95">
        <v>200</v>
      </c>
    </row>
    <row r="172" spans="1:8" ht="12.75">
      <c r="A172" s="97">
        <v>162</v>
      </c>
      <c r="B172" s="116">
        <f t="shared" si="15"/>
        <v>22.71</v>
      </c>
      <c r="C172" s="93">
        <v>31.28</v>
      </c>
      <c r="D172" s="94">
        <v>18700</v>
      </c>
      <c r="E172" s="95">
        <v>11500</v>
      </c>
      <c r="F172" s="100">
        <f aca="true" t="shared" si="17" ref="F172:F182">ROUND(12*1.37*(1/B172*D172+1/C172*E172)+H172,0)</f>
        <v>19781</v>
      </c>
      <c r="G172" s="96">
        <f t="shared" si="16"/>
        <v>14293</v>
      </c>
      <c r="H172" s="95">
        <v>200</v>
      </c>
    </row>
    <row r="173" spans="1:8" ht="12.75">
      <c r="A173" s="91">
        <v>163</v>
      </c>
      <c r="B173" s="116">
        <f t="shared" si="15"/>
        <v>22.72</v>
      </c>
      <c r="C173" s="93">
        <v>31.28</v>
      </c>
      <c r="D173" s="94">
        <v>18700</v>
      </c>
      <c r="E173" s="95">
        <v>11500</v>
      </c>
      <c r="F173" s="100">
        <f t="shared" si="17"/>
        <v>19775</v>
      </c>
      <c r="G173" s="96">
        <f t="shared" si="16"/>
        <v>14289</v>
      </c>
      <c r="H173" s="95">
        <v>200</v>
      </c>
    </row>
    <row r="174" spans="1:8" ht="12.75">
      <c r="A174" s="97">
        <v>164</v>
      </c>
      <c r="B174" s="116">
        <f t="shared" si="15"/>
        <v>22.73</v>
      </c>
      <c r="C174" s="93">
        <v>31.28</v>
      </c>
      <c r="D174" s="94">
        <v>18700</v>
      </c>
      <c r="E174" s="95">
        <v>11500</v>
      </c>
      <c r="F174" s="100">
        <f t="shared" si="17"/>
        <v>19769</v>
      </c>
      <c r="G174" s="96">
        <f t="shared" si="16"/>
        <v>14284</v>
      </c>
      <c r="H174" s="95">
        <v>200</v>
      </c>
    </row>
    <row r="175" spans="1:8" ht="12.75">
      <c r="A175" s="97">
        <v>165</v>
      </c>
      <c r="B175" s="116">
        <f t="shared" si="15"/>
        <v>22.74</v>
      </c>
      <c r="C175" s="93">
        <v>31.28</v>
      </c>
      <c r="D175" s="94">
        <v>18700</v>
      </c>
      <c r="E175" s="95">
        <v>11500</v>
      </c>
      <c r="F175" s="100">
        <f t="shared" si="17"/>
        <v>19763</v>
      </c>
      <c r="G175" s="96">
        <f t="shared" si="16"/>
        <v>14280</v>
      </c>
      <c r="H175" s="95">
        <v>200</v>
      </c>
    </row>
    <row r="176" spans="1:8" ht="12.75">
      <c r="A176" s="91">
        <v>166</v>
      </c>
      <c r="B176" s="116">
        <f t="shared" si="15"/>
        <v>22.74</v>
      </c>
      <c r="C176" s="93">
        <v>31.28</v>
      </c>
      <c r="D176" s="94">
        <v>18700</v>
      </c>
      <c r="E176" s="95">
        <v>11500</v>
      </c>
      <c r="F176" s="100">
        <f t="shared" si="17"/>
        <v>19763</v>
      </c>
      <c r="G176" s="96">
        <f t="shared" si="16"/>
        <v>14280</v>
      </c>
      <c r="H176" s="95">
        <v>200</v>
      </c>
    </row>
    <row r="177" spans="1:8" ht="12.75">
      <c r="A177" s="97">
        <v>167</v>
      </c>
      <c r="B177" s="116">
        <f t="shared" si="15"/>
        <v>22.75</v>
      </c>
      <c r="C177" s="93">
        <v>31.28</v>
      </c>
      <c r="D177" s="94">
        <v>18700</v>
      </c>
      <c r="E177" s="95">
        <v>11500</v>
      </c>
      <c r="F177" s="100">
        <f t="shared" si="17"/>
        <v>19757</v>
      </c>
      <c r="G177" s="96">
        <f t="shared" si="16"/>
        <v>14276</v>
      </c>
      <c r="H177" s="95">
        <v>200</v>
      </c>
    </row>
    <row r="178" spans="1:8" ht="12.75">
      <c r="A178" s="97">
        <v>168</v>
      </c>
      <c r="B178" s="116">
        <f t="shared" si="15"/>
        <v>22.76</v>
      </c>
      <c r="C178" s="93">
        <v>31.28</v>
      </c>
      <c r="D178" s="94">
        <v>18700</v>
      </c>
      <c r="E178" s="95">
        <v>11500</v>
      </c>
      <c r="F178" s="100">
        <f t="shared" si="17"/>
        <v>19751</v>
      </c>
      <c r="G178" s="96">
        <f t="shared" si="16"/>
        <v>14271</v>
      </c>
      <c r="H178" s="95">
        <v>200</v>
      </c>
    </row>
    <row r="179" spans="1:8" ht="12.75">
      <c r="A179" s="91">
        <v>169</v>
      </c>
      <c r="B179" s="116">
        <f t="shared" si="15"/>
        <v>22.76</v>
      </c>
      <c r="C179" s="93">
        <v>31.28</v>
      </c>
      <c r="D179" s="94">
        <v>18700</v>
      </c>
      <c r="E179" s="95">
        <v>11500</v>
      </c>
      <c r="F179" s="100">
        <f t="shared" si="17"/>
        <v>19751</v>
      </c>
      <c r="G179" s="96">
        <f t="shared" si="16"/>
        <v>14271</v>
      </c>
      <c r="H179" s="95">
        <v>200</v>
      </c>
    </row>
    <row r="180" spans="1:8" ht="12.75">
      <c r="A180" s="97">
        <v>170</v>
      </c>
      <c r="B180" s="116">
        <f t="shared" si="15"/>
        <v>22.77</v>
      </c>
      <c r="C180" s="93">
        <v>31.28</v>
      </c>
      <c r="D180" s="94">
        <v>18700</v>
      </c>
      <c r="E180" s="95">
        <v>11500</v>
      </c>
      <c r="F180" s="100">
        <f t="shared" si="17"/>
        <v>19746</v>
      </c>
      <c r="G180" s="96">
        <f t="shared" si="16"/>
        <v>14267</v>
      </c>
      <c r="H180" s="95">
        <v>200</v>
      </c>
    </row>
    <row r="181" spans="1:8" ht="12.75">
      <c r="A181" s="97">
        <v>171</v>
      </c>
      <c r="B181" s="116">
        <f t="shared" si="15"/>
        <v>22.78</v>
      </c>
      <c r="C181" s="93">
        <v>31.28</v>
      </c>
      <c r="D181" s="94">
        <v>18700</v>
      </c>
      <c r="E181" s="95">
        <v>11500</v>
      </c>
      <c r="F181" s="100">
        <f t="shared" si="17"/>
        <v>19740</v>
      </c>
      <c r="G181" s="96">
        <f t="shared" si="16"/>
        <v>14263</v>
      </c>
      <c r="H181" s="95">
        <v>200</v>
      </c>
    </row>
    <row r="182" spans="1:8" ht="12.75">
      <c r="A182" s="91">
        <v>172</v>
      </c>
      <c r="B182" s="116">
        <f t="shared" si="15"/>
        <v>22.78</v>
      </c>
      <c r="C182" s="93">
        <v>31.28</v>
      </c>
      <c r="D182" s="94">
        <v>18700</v>
      </c>
      <c r="E182" s="95">
        <v>11500</v>
      </c>
      <c r="F182" s="100">
        <f t="shared" si="17"/>
        <v>19740</v>
      </c>
      <c r="G182" s="96">
        <f t="shared" si="16"/>
        <v>14263</v>
      </c>
      <c r="H182" s="95">
        <v>200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F7" sqref="F7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25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2.75">
      <c r="A4" s="118" t="s">
        <v>590</v>
      </c>
      <c r="B4" s="64"/>
      <c r="C4" s="64"/>
      <c r="D4" s="64"/>
      <c r="E4" s="64"/>
      <c r="F4" s="64"/>
      <c r="G4" s="64"/>
      <c r="I4" s="58"/>
    </row>
    <row r="5" spans="1:9" ht="6.7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F6" s="68" t="s">
        <v>393</v>
      </c>
      <c r="G6" s="68"/>
      <c r="I6" s="58"/>
    </row>
    <row r="7" spans="1:9" ht="15.75">
      <c r="A7" s="69"/>
      <c r="B7" s="66"/>
      <c r="C7" s="104" t="s">
        <v>591</v>
      </c>
      <c r="D7" s="105"/>
      <c r="E7" s="106"/>
      <c r="F7" s="104">
        <v>34.72</v>
      </c>
      <c r="G7" s="107"/>
      <c r="I7" s="58"/>
    </row>
    <row r="8" spans="1:9" ht="6" customHeight="1" thickBot="1">
      <c r="A8" s="337"/>
      <c r="B8" s="337"/>
      <c r="C8" s="78"/>
      <c r="D8" s="79"/>
      <c r="E8" s="80"/>
      <c r="F8" s="80"/>
      <c r="G8" s="80"/>
      <c r="I8" s="58"/>
    </row>
    <row r="9" spans="1:8" ht="15.75">
      <c r="A9" s="59"/>
      <c r="B9" s="81" t="s">
        <v>605</v>
      </c>
      <c r="C9" s="82"/>
      <c r="D9" s="81" t="s">
        <v>606</v>
      </c>
      <c r="E9" s="82"/>
      <c r="F9" s="83" t="s">
        <v>607</v>
      </c>
      <c r="G9" s="84" t="s">
        <v>608</v>
      </c>
      <c r="H9" s="82"/>
    </row>
    <row r="10" spans="1:8" ht="45.75" thickBot="1">
      <c r="A10" s="85" t="s">
        <v>36</v>
      </c>
      <c r="B10" s="86" t="s">
        <v>392</v>
      </c>
      <c r="C10" s="87" t="s">
        <v>393</v>
      </c>
      <c r="D10" s="88" t="s">
        <v>609</v>
      </c>
      <c r="E10" s="89" t="s">
        <v>610</v>
      </c>
      <c r="F10" s="88" t="s">
        <v>607</v>
      </c>
      <c r="G10" s="90"/>
      <c r="H10" s="89" t="s">
        <v>613</v>
      </c>
    </row>
    <row r="11" spans="1:8" ht="12.75">
      <c r="A11" s="91">
        <v>1</v>
      </c>
      <c r="B11" s="116">
        <f aca="true" t="shared" si="0" ref="B11:B42">ROUND((1.1233*LN(A11)+17)*1.11,2)</f>
        <v>18.87</v>
      </c>
      <c r="C11" s="93">
        <v>34.72</v>
      </c>
      <c r="D11" s="94">
        <v>18700</v>
      </c>
      <c r="E11" s="95">
        <v>11500</v>
      </c>
      <c r="F11" s="94">
        <v>37655</v>
      </c>
      <c r="G11" s="96">
        <f aca="true" t="shared" si="1" ref="G11:G42">ROUND(12*(1/B11*D11+1/C11*E11),0)</f>
        <v>15867</v>
      </c>
      <c r="H11" s="95">
        <v>200</v>
      </c>
    </row>
    <row r="12" spans="1:8" ht="12.75">
      <c r="A12" s="97">
        <v>2</v>
      </c>
      <c r="B12" s="116">
        <f t="shared" si="0"/>
        <v>19.73</v>
      </c>
      <c r="C12" s="93">
        <v>34.72</v>
      </c>
      <c r="D12" s="94">
        <v>18700</v>
      </c>
      <c r="E12" s="95">
        <v>11500</v>
      </c>
      <c r="F12" s="100">
        <f aca="true" t="shared" si="2" ref="F12:F43">ROUND(12*1.37*(1/B12*D12+1/C12*E12)+H12,0)</f>
        <v>21227</v>
      </c>
      <c r="G12" s="96">
        <f t="shared" si="1"/>
        <v>15348</v>
      </c>
      <c r="H12" s="95">
        <v>200</v>
      </c>
    </row>
    <row r="13" spans="1:8" ht="12.75">
      <c r="A13" s="97">
        <v>3</v>
      </c>
      <c r="B13" s="116">
        <f t="shared" si="0"/>
        <v>20.24</v>
      </c>
      <c r="C13" s="93">
        <v>34.72</v>
      </c>
      <c r="D13" s="94">
        <v>18700</v>
      </c>
      <c r="E13" s="95">
        <v>11500</v>
      </c>
      <c r="F13" s="100">
        <f t="shared" si="2"/>
        <v>20834</v>
      </c>
      <c r="G13" s="96">
        <f t="shared" si="1"/>
        <v>15062</v>
      </c>
      <c r="H13" s="95">
        <v>200</v>
      </c>
    </row>
    <row r="14" spans="1:8" ht="12.75">
      <c r="A14" s="91">
        <v>4</v>
      </c>
      <c r="B14" s="116">
        <f t="shared" si="0"/>
        <v>20.6</v>
      </c>
      <c r="C14" s="93">
        <v>34.72</v>
      </c>
      <c r="D14" s="94">
        <v>18700</v>
      </c>
      <c r="E14" s="95">
        <v>11500</v>
      </c>
      <c r="F14" s="100">
        <f t="shared" si="2"/>
        <v>20569</v>
      </c>
      <c r="G14" s="96">
        <f t="shared" si="1"/>
        <v>14868</v>
      </c>
      <c r="H14" s="95">
        <v>200</v>
      </c>
    </row>
    <row r="15" spans="1:8" ht="12.75">
      <c r="A15" s="97">
        <v>5</v>
      </c>
      <c r="B15" s="116">
        <f t="shared" si="0"/>
        <v>20.88</v>
      </c>
      <c r="C15" s="93">
        <v>34.72</v>
      </c>
      <c r="D15" s="94">
        <v>18700</v>
      </c>
      <c r="E15" s="95">
        <v>11500</v>
      </c>
      <c r="F15" s="100">
        <f t="shared" si="2"/>
        <v>20369</v>
      </c>
      <c r="G15" s="96">
        <f t="shared" si="1"/>
        <v>14722</v>
      </c>
      <c r="H15" s="95">
        <v>200</v>
      </c>
    </row>
    <row r="16" spans="1:8" ht="12.75">
      <c r="A16" s="97">
        <v>6</v>
      </c>
      <c r="B16" s="116">
        <f t="shared" si="0"/>
        <v>21.1</v>
      </c>
      <c r="C16" s="93">
        <v>34.72</v>
      </c>
      <c r="D16" s="94">
        <v>18700</v>
      </c>
      <c r="E16" s="95">
        <v>11500</v>
      </c>
      <c r="F16" s="100">
        <f t="shared" si="2"/>
        <v>20215</v>
      </c>
      <c r="G16" s="96">
        <f t="shared" si="1"/>
        <v>14610</v>
      </c>
      <c r="H16" s="95">
        <v>200</v>
      </c>
    </row>
    <row r="17" spans="1:8" ht="12.75">
      <c r="A17" s="91">
        <v>7</v>
      </c>
      <c r="B17" s="116">
        <f t="shared" si="0"/>
        <v>21.3</v>
      </c>
      <c r="C17" s="93">
        <v>34.72</v>
      </c>
      <c r="D17" s="94">
        <v>18700</v>
      </c>
      <c r="E17" s="95">
        <v>11500</v>
      </c>
      <c r="F17" s="100">
        <f t="shared" si="2"/>
        <v>20079</v>
      </c>
      <c r="G17" s="96">
        <f t="shared" si="1"/>
        <v>14510</v>
      </c>
      <c r="H17" s="95">
        <v>200</v>
      </c>
    </row>
    <row r="18" spans="1:8" ht="12.75">
      <c r="A18" s="97">
        <v>8</v>
      </c>
      <c r="B18" s="116">
        <f t="shared" si="0"/>
        <v>21.46</v>
      </c>
      <c r="C18" s="93">
        <v>34.72</v>
      </c>
      <c r="D18" s="94">
        <v>18700</v>
      </c>
      <c r="E18" s="95">
        <v>11500</v>
      </c>
      <c r="F18" s="100">
        <f t="shared" si="2"/>
        <v>19971</v>
      </c>
      <c r="G18" s="96">
        <f t="shared" si="1"/>
        <v>14431</v>
      </c>
      <c r="H18" s="95">
        <v>200</v>
      </c>
    </row>
    <row r="19" spans="1:8" ht="12.75">
      <c r="A19" s="97">
        <v>9</v>
      </c>
      <c r="B19" s="116">
        <f t="shared" si="0"/>
        <v>21.61</v>
      </c>
      <c r="C19" s="93">
        <v>34.72</v>
      </c>
      <c r="D19" s="94">
        <v>18700</v>
      </c>
      <c r="E19" s="95">
        <v>11500</v>
      </c>
      <c r="F19" s="100">
        <f t="shared" si="2"/>
        <v>19871</v>
      </c>
      <c r="G19" s="96">
        <f t="shared" si="1"/>
        <v>14359</v>
      </c>
      <c r="H19" s="95">
        <v>200</v>
      </c>
    </row>
    <row r="20" spans="1:8" ht="12.75">
      <c r="A20" s="91">
        <v>10</v>
      </c>
      <c r="B20" s="116">
        <f t="shared" si="0"/>
        <v>21.74</v>
      </c>
      <c r="C20" s="93">
        <v>34.72</v>
      </c>
      <c r="D20" s="94">
        <v>18700</v>
      </c>
      <c r="E20" s="95">
        <v>11500</v>
      </c>
      <c r="F20" s="100">
        <f t="shared" si="2"/>
        <v>19786</v>
      </c>
      <c r="G20" s="96">
        <f t="shared" si="1"/>
        <v>14297</v>
      </c>
      <c r="H20" s="95">
        <v>200</v>
      </c>
    </row>
    <row r="21" spans="1:8" ht="12.75">
      <c r="A21" s="97">
        <v>11</v>
      </c>
      <c r="B21" s="116">
        <f t="shared" si="0"/>
        <v>21.86</v>
      </c>
      <c r="C21" s="93">
        <v>34.72</v>
      </c>
      <c r="D21" s="94">
        <v>18700</v>
      </c>
      <c r="E21" s="95">
        <v>11500</v>
      </c>
      <c r="F21" s="100">
        <f t="shared" si="2"/>
        <v>19709</v>
      </c>
      <c r="G21" s="96">
        <f t="shared" si="1"/>
        <v>14240</v>
      </c>
      <c r="H21" s="95">
        <v>200</v>
      </c>
    </row>
    <row r="22" spans="1:8" ht="12.75">
      <c r="A22" s="97">
        <v>12</v>
      </c>
      <c r="B22" s="116">
        <f t="shared" si="0"/>
        <v>21.97</v>
      </c>
      <c r="C22" s="93">
        <v>34.72</v>
      </c>
      <c r="D22" s="94">
        <v>18700</v>
      </c>
      <c r="E22" s="95">
        <v>11500</v>
      </c>
      <c r="F22" s="100">
        <f t="shared" si="2"/>
        <v>19638</v>
      </c>
      <c r="G22" s="96">
        <f t="shared" si="1"/>
        <v>14189</v>
      </c>
      <c r="H22" s="95">
        <v>200</v>
      </c>
    </row>
    <row r="23" spans="1:8" ht="12.75">
      <c r="A23" s="91">
        <v>13</v>
      </c>
      <c r="B23" s="116">
        <f t="shared" si="0"/>
        <v>22.07</v>
      </c>
      <c r="C23" s="93">
        <v>34.72</v>
      </c>
      <c r="D23" s="94">
        <v>18700</v>
      </c>
      <c r="E23" s="95">
        <v>11500</v>
      </c>
      <c r="F23" s="100">
        <f t="shared" si="2"/>
        <v>19575</v>
      </c>
      <c r="G23" s="96">
        <f t="shared" si="1"/>
        <v>14142</v>
      </c>
      <c r="H23" s="95">
        <v>200</v>
      </c>
    </row>
    <row r="24" spans="1:8" ht="12.75">
      <c r="A24" s="97">
        <v>14</v>
      </c>
      <c r="B24" s="116">
        <f t="shared" si="0"/>
        <v>22.16</v>
      </c>
      <c r="C24" s="93">
        <v>34.72</v>
      </c>
      <c r="D24" s="94">
        <v>18700</v>
      </c>
      <c r="E24" s="95">
        <v>11500</v>
      </c>
      <c r="F24" s="100">
        <f t="shared" si="2"/>
        <v>19518</v>
      </c>
      <c r="G24" s="96">
        <f t="shared" si="1"/>
        <v>14101</v>
      </c>
      <c r="H24" s="95">
        <v>200</v>
      </c>
    </row>
    <row r="25" spans="1:8" ht="12.75">
      <c r="A25" s="97">
        <v>15</v>
      </c>
      <c r="B25" s="116">
        <f t="shared" si="0"/>
        <v>22.25</v>
      </c>
      <c r="C25" s="93">
        <v>34.72</v>
      </c>
      <c r="D25" s="94">
        <v>18700</v>
      </c>
      <c r="E25" s="95">
        <v>11500</v>
      </c>
      <c r="F25" s="100">
        <f t="shared" si="2"/>
        <v>19462</v>
      </c>
      <c r="G25" s="96">
        <f t="shared" si="1"/>
        <v>14060</v>
      </c>
      <c r="H25" s="95">
        <v>200</v>
      </c>
    </row>
    <row r="26" spans="1:8" ht="12.75">
      <c r="A26" s="91">
        <v>16</v>
      </c>
      <c r="B26" s="116">
        <f t="shared" si="0"/>
        <v>22.33</v>
      </c>
      <c r="C26" s="93">
        <v>34.72</v>
      </c>
      <c r="D26" s="94">
        <v>18700</v>
      </c>
      <c r="E26" s="95">
        <v>11500</v>
      </c>
      <c r="F26" s="100">
        <f t="shared" si="2"/>
        <v>19413</v>
      </c>
      <c r="G26" s="96">
        <f t="shared" si="1"/>
        <v>14024</v>
      </c>
      <c r="H26" s="95">
        <v>200</v>
      </c>
    </row>
    <row r="27" spans="1:8" ht="12.75">
      <c r="A27" s="97">
        <v>17</v>
      </c>
      <c r="B27" s="116">
        <f t="shared" si="0"/>
        <v>22.4</v>
      </c>
      <c r="C27" s="93">
        <v>34.72</v>
      </c>
      <c r="D27" s="94">
        <v>18700</v>
      </c>
      <c r="E27" s="95">
        <v>11500</v>
      </c>
      <c r="F27" s="100">
        <f t="shared" si="2"/>
        <v>19370</v>
      </c>
      <c r="G27" s="96">
        <f t="shared" si="1"/>
        <v>13993</v>
      </c>
      <c r="H27" s="95">
        <v>200</v>
      </c>
    </row>
    <row r="28" spans="1:8" ht="12.75">
      <c r="A28" s="97">
        <v>18</v>
      </c>
      <c r="B28" s="116">
        <f t="shared" si="0"/>
        <v>22.47</v>
      </c>
      <c r="C28" s="93">
        <v>34.72</v>
      </c>
      <c r="D28" s="94">
        <v>18700</v>
      </c>
      <c r="E28" s="95">
        <v>11500</v>
      </c>
      <c r="F28" s="100">
        <f t="shared" si="2"/>
        <v>19327</v>
      </c>
      <c r="G28" s="96">
        <f t="shared" si="1"/>
        <v>13961</v>
      </c>
      <c r="H28" s="95">
        <v>200</v>
      </c>
    </row>
    <row r="29" spans="1:8" ht="12.75">
      <c r="A29" s="91">
        <v>19</v>
      </c>
      <c r="B29" s="116">
        <f t="shared" si="0"/>
        <v>22.54</v>
      </c>
      <c r="C29" s="93">
        <v>34.72</v>
      </c>
      <c r="D29" s="94">
        <v>18700</v>
      </c>
      <c r="E29" s="95">
        <v>11500</v>
      </c>
      <c r="F29" s="100">
        <f t="shared" si="2"/>
        <v>19284</v>
      </c>
      <c r="G29" s="96">
        <f t="shared" si="1"/>
        <v>13930</v>
      </c>
      <c r="H29" s="95">
        <v>200</v>
      </c>
    </row>
    <row r="30" spans="1:8" ht="12.75">
      <c r="A30" s="97">
        <v>20</v>
      </c>
      <c r="B30" s="116">
        <f t="shared" si="0"/>
        <v>22.61</v>
      </c>
      <c r="C30" s="93">
        <v>34.72</v>
      </c>
      <c r="D30" s="94">
        <v>18700</v>
      </c>
      <c r="E30" s="95">
        <v>11500</v>
      </c>
      <c r="F30" s="100">
        <f t="shared" si="2"/>
        <v>19242</v>
      </c>
      <c r="G30" s="96">
        <f t="shared" si="1"/>
        <v>13899</v>
      </c>
      <c r="H30" s="95">
        <v>200</v>
      </c>
    </row>
    <row r="31" spans="1:8" ht="12.75">
      <c r="A31" s="97">
        <v>21</v>
      </c>
      <c r="B31" s="116">
        <f t="shared" si="0"/>
        <v>22.67</v>
      </c>
      <c r="C31" s="93">
        <v>34.72</v>
      </c>
      <c r="D31" s="94">
        <v>18700</v>
      </c>
      <c r="E31" s="95">
        <v>11500</v>
      </c>
      <c r="F31" s="100">
        <f t="shared" si="2"/>
        <v>19206</v>
      </c>
      <c r="G31" s="96">
        <f t="shared" si="1"/>
        <v>13873</v>
      </c>
      <c r="H31" s="95">
        <v>200</v>
      </c>
    </row>
    <row r="32" spans="1:8" ht="12.75">
      <c r="A32" s="91">
        <v>22</v>
      </c>
      <c r="B32" s="116">
        <f t="shared" si="0"/>
        <v>22.72</v>
      </c>
      <c r="C32" s="93">
        <v>34.72</v>
      </c>
      <c r="D32" s="94">
        <v>18700</v>
      </c>
      <c r="E32" s="95">
        <v>11500</v>
      </c>
      <c r="F32" s="100">
        <f t="shared" si="2"/>
        <v>19176</v>
      </c>
      <c r="G32" s="96">
        <f t="shared" si="1"/>
        <v>13851</v>
      </c>
      <c r="H32" s="95">
        <v>200</v>
      </c>
    </row>
    <row r="33" spans="1:8" ht="12.75">
      <c r="A33" s="97">
        <v>23</v>
      </c>
      <c r="B33" s="116">
        <f t="shared" si="0"/>
        <v>22.78</v>
      </c>
      <c r="C33" s="93">
        <v>34.72</v>
      </c>
      <c r="D33" s="94">
        <v>18700</v>
      </c>
      <c r="E33" s="95">
        <v>11500</v>
      </c>
      <c r="F33" s="100">
        <f t="shared" si="2"/>
        <v>19141</v>
      </c>
      <c r="G33" s="96">
        <f t="shared" si="1"/>
        <v>13825</v>
      </c>
      <c r="H33" s="95">
        <v>200</v>
      </c>
    </row>
    <row r="34" spans="1:8" ht="12.75">
      <c r="A34" s="97">
        <v>24</v>
      </c>
      <c r="B34" s="116">
        <f t="shared" si="0"/>
        <v>22.83</v>
      </c>
      <c r="C34" s="93">
        <v>34.72</v>
      </c>
      <c r="D34" s="94">
        <v>18700</v>
      </c>
      <c r="E34" s="95">
        <v>11500</v>
      </c>
      <c r="F34" s="100">
        <f t="shared" si="2"/>
        <v>19111</v>
      </c>
      <c r="G34" s="96">
        <f t="shared" si="1"/>
        <v>13804</v>
      </c>
      <c r="H34" s="95">
        <v>200</v>
      </c>
    </row>
    <row r="35" spans="1:8" ht="12.75">
      <c r="A35" s="91">
        <v>25</v>
      </c>
      <c r="B35" s="116">
        <f t="shared" si="0"/>
        <v>22.88</v>
      </c>
      <c r="C35" s="93">
        <v>34.72</v>
      </c>
      <c r="D35" s="94">
        <v>18700</v>
      </c>
      <c r="E35" s="95">
        <v>11500</v>
      </c>
      <c r="F35" s="100">
        <f t="shared" si="2"/>
        <v>19082</v>
      </c>
      <c r="G35" s="96">
        <f t="shared" si="1"/>
        <v>13782</v>
      </c>
      <c r="H35" s="95">
        <v>200</v>
      </c>
    </row>
    <row r="36" spans="1:8" ht="12.75">
      <c r="A36" s="97">
        <v>26</v>
      </c>
      <c r="B36" s="116">
        <f t="shared" si="0"/>
        <v>22.93</v>
      </c>
      <c r="C36" s="93">
        <v>34.72</v>
      </c>
      <c r="D36" s="94">
        <v>18700</v>
      </c>
      <c r="E36" s="95">
        <v>11500</v>
      </c>
      <c r="F36" s="100">
        <f t="shared" si="2"/>
        <v>19053</v>
      </c>
      <c r="G36" s="96">
        <f t="shared" si="1"/>
        <v>13761</v>
      </c>
      <c r="H36" s="95">
        <v>200</v>
      </c>
    </row>
    <row r="37" spans="1:8" ht="12.75">
      <c r="A37" s="97">
        <v>27</v>
      </c>
      <c r="B37" s="116">
        <f t="shared" si="0"/>
        <v>22.98</v>
      </c>
      <c r="C37" s="93">
        <v>34.72</v>
      </c>
      <c r="D37" s="94">
        <v>18700</v>
      </c>
      <c r="E37" s="95">
        <v>11500</v>
      </c>
      <c r="F37" s="100">
        <f t="shared" si="2"/>
        <v>19023</v>
      </c>
      <c r="G37" s="96">
        <f t="shared" si="1"/>
        <v>13740</v>
      </c>
      <c r="H37" s="95">
        <v>200</v>
      </c>
    </row>
    <row r="38" spans="1:8" ht="12.75">
      <c r="A38" s="91">
        <v>28</v>
      </c>
      <c r="B38" s="116">
        <f t="shared" si="0"/>
        <v>23.02</v>
      </c>
      <c r="C38" s="93">
        <v>34.72</v>
      </c>
      <c r="D38" s="94">
        <v>18700</v>
      </c>
      <c r="E38" s="95">
        <v>11500</v>
      </c>
      <c r="F38" s="100">
        <f t="shared" si="2"/>
        <v>19000</v>
      </c>
      <c r="G38" s="96">
        <f t="shared" si="1"/>
        <v>13723</v>
      </c>
      <c r="H38" s="95">
        <v>200</v>
      </c>
    </row>
    <row r="39" spans="1:8" ht="12.75">
      <c r="A39" s="97">
        <v>29</v>
      </c>
      <c r="B39" s="116">
        <f t="shared" si="0"/>
        <v>23.07</v>
      </c>
      <c r="C39" s="93">
        <v>34.72</v>
      </c>
      <c r="D39" s="94">
        <v>18700</v>
      </c>
      <c r="E39" s="95">
        <v>11500</v>
      </c>
      <c r="F39" s="100">
        <f t="shared" si="2"/>
        <v>18971</v>
      </c>
      <c r="G39" s="96">
        <f t="shared" si="1"/>
        <v>13702</v>
      </c>
      <c r="H39" s="95">
        <v>200</v>
      </c>
    </row>
    <row r="40" spans="1:8" ht="12.75">
      <c r="A40" s="97">
        <v>30</v>
      </c>
      <c r="B40" s="116">
        <f t="shared" si="0"/>
        <v>23.11</v>
      </c>
      <c r="C40" s="93">
        <v>34.72</v>
      </c>
      <c r="D40" s="94">
        <v>18700</v>
      </c>
      <c r="E40" s="95">
        <v>11500</v>
      </c>
      <c r="F40" s="100">
        <f t="shared" si="2"/>
        <v>18948</v>
      </c>
      <c r="G40" s="96">
        <f t="shared" si="1"/>
        <v>13685</v>
      </c>
      <c r="H40" s="95">
        <v>200</v>
      </c>
    </row>
    <row r="41" spans="1:8" ht="12.75">
      <c r="A41" s="91">
        <v>31</v>
      </c>
      <c r="B41" s="116">
        <f t="shared" si="0"/>
        <v>23.15</v>
      </c>
      <c r="C41" s="93">
        <v>34.72</v>
      </c>
      <c r="D41" s="94">
        <v>18700</v>
      </c>
      <c r="E41" s="95">
        <v>11500</v>
      </c>
      <c r="F41" s="100">
        <f t="shared" si="2"/>
        <v>18925</v>
      </c>
      <c r="G41" s="96">
        <f t="shared" si="1"/>
        <v>13668</v>
      </c>
      <c r="H41" s="95">
        <v>200</v>
      </c>
    </row>
    <row r="42" spans="1:8" ht="12.75">
      <c r="A42" s="97">
        <v>32</v>
      </c>
      <c r="B42" s="116">
        <f t="shared" si="0"/>
        <v>23.19</v>
      </c>
      <c r="C42" s="93">
        <v>34.72</v>
      </c>
      <c r="D42" s="94">
        <v>18700</v>
      </c>
      <c r="E42" s="95">
        <v>11500</v>
      </c>
      <c r="F42" s="100">
        <f t="shared" si="2"/>
        <v>18902</v>
      </c>
      <c r="G42" s="96">
        <f t="shared" si="1"/>
        <v>13651</v>
      </c>
      <c r="H42" s="95">
        <v>200</v>
      </c>
    </row>
    <row r="43" spans="1:8" ht="12.75">
      <c r="A43" s="97">
        <v>33</v>
      </c>
      <c r="B43" s="116">
        <f aca="true" t="shared" si="3" ref="B43:B74">ROUND((1.1233*LN(A43)+17)*1.11,2)</f>
        <v>23.23</v>
      </c>
      <c r="C43" s="93">
        <v>34.72</v>
      </c>
      <c r="D43" s="94">
        <v>18700</v>
      </c>
      <c r="E43" s="95">
        <v>11500</v>
      </c>
      <c r="F43" s="100">
        <f t="shared" si="2"/>
        <v>18879</v>
      </c>
      <c r="G43" s="96">
        <f aca="true" t="shared" si="4" ref="G43:G74">ROUND(12*(1/B43*D43+1/C43*E43),0)</f>
        <v>13635</v>
      </c>
      <c r="H43" s="95">
        <v>200</v>
      </c>
    </row>
    <row r="44" spans="1:8" ht="12.75">
      <c r="A44" s="91">
        <v>34</v>
      </c>
      <c r="B44" s="116">
        <f t="shared" si="3"/>
        <v>23.27</v>
      </c>
      <c r="C44" s="93">
        <v>34.72</v>
      </c>
      <c r="D44" s="94">
        <v>18700</v>
      </c>
      <c r="E44" s="95">
        <v>11500</v>
      </c>
      <c r="F44" s="100">
        <f aca="true" t="shared" si="5" ref="F44:F75">ROUND(12*1.37*(1/B44*D44+1/C44*E44)+H44,0)</f>
        <v>18857</v>
      </c>
      <c r="G44" s="96">
        <f t="shared" si="4"/>
        <v>13618</v>
      </c>
      <c r="H44" s="95">
        <v>200</v>
      </c>
    </row>
    <row r="45" spans="1:8" ht="12.75">
      <c r="A45" s="97">
        <v>35</v>
      </c>
      <c r="B45" s="116">
        <f t="shared" si="3"/>
        <v>23.3</v>
      </c>
      <c r="C45" s="93">
        <v>34.72</v>
      </c>
      <c r="D45" s="94">
        <v>18700</v>
      </c>
      <c r="E45" s="95">
        <v>11500</v>
      </c>
      <c r="F45" s="100">
        <f t="shared" si="5"/>
        <v>18840</v>
      </c>
      <c r="G45" s="96">
        <f t="shared" si="4"/>
        <v>13606</v>
      </c>
      <c r="H45" s="95">
        <v>200</v>
      </c>
    </row>
    <row r="46" spans="1:8" ht="12.75">
      <c r="A46" s="97">
        <v>36</v>
      </c>
      <c r="B46" s="116">
        <f t="shared" si="3"/>
        <v>23.34</v>
      </c>
      <c r="C46" s="93">
        <v>34.72</v>
      </c>
      <c r="D46" s="94">
        <v>18700</v>
      </c>
      <c r="E46" s="95">
        <v>11500</v>
      </c>
      <c r="F46" s="100">
        <f t="shared" si="5"/>
        <v>18817</v>
      </c>
      <c r="G46" s="96">
        <f t="shared" si="4"/>
        <v>13589</v>
      </c>
      <c r="H46" s="95">
        <v>200</v>
      </c>
    </row>
    <row r="47" spans="1:8" ht="12.75">
      <c r="A47" s="91">
        <v>37</v>
      </c>
      <c r="B47" s="116">
        <f t="shared" si="3"/>
        <v>23.37</v>
      </c>
      <c r="C47" s="93">
        <v>34.72</v>
      </c>
      <c r="D47" s="94">
        <v>18700</v>
      </c>
      <c r="E47" s="95">
        <v>11500</v>
      </c>
      <c r="F47" s="100">
        <f t="shared" si="5"/>
        <v>18800</v>
      </c>
      <c r="G47" s="96">
        <f t="shared" si="4"/>
        <v>13577</v>
      </c>
      <c r="H47" s="95">
        <v>200</v>
      </c>
    </row>
    <row r="48" spans="1:8" ht="12.75">
      <c r="A48" s="97">
        <v>38</v>
      </c>
      <c r="B48" s="116">
        <f t="shared" si="3"/>
        <v>23.41</v>
      </c>
      <c r="C48" s="93">
        <v>34.72</v>
      </c>
      <c r="D48" s="94">
        <v>18700</v>
      </c>
      <c r="E48" s="95">
        <v>11500</v>
      </c>
      <c r="F48" s="100">
        <f t="shared" si="5"/>
        <v>18778</v>
      </c>
      <c r="G48" s="96">
        <f t="shared" si="4"/>
        <v>13560</v>
      </c>
      <c r="H48" s="95">
        <v>200</v>
      </c>
    </row>
    <row r="49" spans="1:8" ht="12.75">
      <c r="A49" s="97">
        <v>39</v>
      </c>
      <c r="B49" s="116">
        <f t="shared" si="3"/>
        <v>23.44</v>
      </c>
      <c r="C49" s="93">
        <v>34.72</v>
      </c>
      <c r="D49" s="94">
        <v>18700</v>
      </c>
      <c r="E49" s="95">
        <v>11500</v>
      </c>
      <c r="F49" s="100">
        <f t="shared" si="5"/>
        <v>18761</v>
      </c>
      <c r="G49" s="96">
        <f t="shared" si="4"/>
        <v>13548</v>
      </c>
      <c r="H49" s="95">
        <v>200</v>
      </c>
    </row>
    <row r="50" spans="1:8" ht="12.75">
      <c r="A50" s="91">
        <v>40</v>
      </c>
      <c r="B50" s="116">
        <f t="shared" si="3"/>
        <v>23.47</v>
      </c>
      <c r="C50" s="93">
        <v>34.72</v>
      </c>
      <c r="D50" s="94">
        <v>18700</v>
      </c>
      <c r="E50" s="95">
        <v>11500</v>
      </c>
      <c r="F50" s="100">
        <f t="shared" si="5"/>
        <v>18744</v>
      </c>
      <c r="G50" s="96">
        <f t="shared" si="4"/>
        <v>13536</v>
      </c>
      <c r="H50" s="95">
        <v>200</v>
      </c>
    </row>
    <row r="51" spans="1:8" ht="12.75">
      <c r="A51" s="97">
        <v>41</v>
      </c>
      <c r="B51" s="116">
        <f t="shared" si="3"/>
        <v>23.5</v>
      </c>
      <c r="C51" s="93">
        <v>34.72</v>
      </c>
      <c r="D51" s="94">
        <v>18700</v>
      </c>
      <c r="E51" s="95">
        <v>11500</v>
      </c>
      <c r="F51" s="100">
        <f t="shared" si="5"/>
        <v>18727</v>
      </c>
      <c r="G51" s="96">
        <f t="shared" si="4"/>
        <v>13524</v>
      </c>
      <c r="H51" s="95">
        <v>200</v>
      </c>
    </row>
    <row r="52" spans="1:8" ht="12.75">
      <c r="A52" s="97">
        <v>42</v>
      </c>
      <c r="B52" s="116">
        <f t="shared" si="3"/>
        <v>23.53</v>
      </c>
      <c r="C52" s="93">
        <v>34.72</v>
      </c>
      <c r="D52" s="94">
        <v>18700</v>
      </c>
      <c r="E52" s="95">
        <v>11500</v>
      </c>
      <c r="F52" s="100">
        <f t="shared" si="5"/>
        <v>18711</v>
      </c>
      <c r="G52" s="96">
        <f t="shared" si="4"/>
        <v>13511</v>
      </c>
      <c r="H52" s="95">
        <v>200</v>
      </c>
    </row>
    <row r="53" spans="1:8" ht="12.75">
      <c r="A53" s="91">
        <v>43</v>
      </c>
      <c r="B53" s="116">
        <f t="shared" si="3"/>
        <v>23.56</v>
      </c>
      <c r="C53" s="93">
        <v>34.72</v>
      </c>
      <c r="D53" s="94">
        <v>18700</v>
      </c>
      <c r="E53" s="95">
        <v>11500</v>
      </c>
      <c r="F53" s="100">
        <f t="shared" si="5"/>
        <v>18694</v>
      </c>
      <c r="G53" s="96">
        <f t="shared" si="4"/>
        <v>13499</v>
      </c>
      <c r="H53" s="95">
        <v>200</v>
      </c>
    </row>
    <row r="54" spans="1:8" ht="12.75">
      <c r="A54" s="97">
        <v>44</v>
      </c>
      <c r="B54" s="116">
        <f t="shared" si="3"/>
        <v>23.59</v>
      </c>
      <c r="C54" s="93">
        <v>34.72</v>
      </c>
      <c r="D54" s="94">
        <v>18700</v>
      </c>
      <c r="E54" s="95">
        <v>11500</v>
      </c>
      <c r="F54" s="100">
        <f t="shared" si="5"/>
        <v>18677</v>
      </c>
      <c r="G54" s="96">
        <f t="shared" si="4"/>
        <v>13487</v>
      </c>
      <c r="H54" s="95">
        <v>200</v>
      </c>
    </row>
    <row r="55" spans="1:8" ht="12.75">
      <c r="A55" s="97">
        <v>45</v>
      </c>
      <c r="B55" s="116">
        <f t="shared" si="3"/>
        <v>23.62</v>
      </c>
      <c r="C55" s="93">
        <v>34.72</v>
      </c>
      <c r="D55" s="94">
        <v>18700</v>
      </c>
      <c r="E55" s="95">
        <v>11500</v>
      </c>
      <c r="F55" s="100">
        <f t="shared" si="5"/>
        <v>18661</v>
      </c>
      <c r="G55" s="96">
        <f t="shared" si="4"/>
        <v>13475</v>
      </c>
      <c r="H55" s="95">
        <v>200</v>
      </c>
    </row>
    <row r="56" spans="1:8" ht="12.75">
      <c r="A56" s="91">
        <v>46</v>
      </c>
      <c r="B56" s="116">
        <f t="shared" si="3"/>
        <v>23.64</v>
      </c>
      <c r="C56" s="93">
        <v>34.72</v>
      </c>
      <c r="D56" s="94">
        <v>18700</v>
      </c>
      <c r="E56" s="95">
        <v>11500</v>
      </c>
      <c r="F56" s="100">
        <f t="shared" si="5"/>
        <v>18650</v>
      </c>
      <c r="G56" s="96">
        <f t="shared" si="4"/>
        <v>13467</v>
      </c>
      <c r="H56" s="95">
        <v>200</v>
      </c>
    </row>
    <row r="57" spans="1:8" ht="12.75">
      <c r="A57" s="97">
        <v>47</v>
      </c>
      <c r="B57" s="116">
        <f t="shared" si="3"/>
        <v>23.67</v>
      </c>
      <c r="C57" s="93">
        <v>34.72</v>
      </c>
      <c r="D57" s="94">
        <v>18700</v>
      </c>
      <c r="E57" s="95">
        <v>11500</v>
      </c>
      <c r="F57" s="100">
        <f t="shared" si="5"/>
        <v>18633</v>
      </c>
      <c r="G57" s="96">
        <f t="shared" si="4"/>
        <v>13455</v>
      </c>
      <c r="H57" s="95">
        <v>200</v>
      </c>
    </row>
    <row r="58" spans="1:8" ht="12.75">
      <c r="A58" s="97">
        <v>48</v>
      </c>
      <c r="B58" s="116">
        <f t="shared" si="3"/>
        <v>23.7</v>
      </c>
      <c r="C58" s="93">
        <v>34.72</v>
      </c>
      <c r="D58" s="94">
        <v>18700</v>
      </c>
      <c r="E58" s="95">
        <v>11500</v>
      </c>
      <c r="F58" s="100">
        <f t="shared" si="5"/>
        <v>18617</v>
      </c>
      <c r="G58" s="96">
        <f t="shared" si="4"/>
        <v>13443</v>
      </c>
      <c r="H58" s="95">
        <v>200</v>
      </c>
    </row>
    <row r="59" spans="1:8" ht="12.75">
      <c r="A59" s="91">
        <v>49</v>
      </c>
      <c r="B59" s="116">
        <f t="shared" si="3"/>
        <v>23.72</v>
      </c>
      <c r="C59" s="93">
        <v>34.72</v>
      </c>
      <c r="D59" s="94">
        <v>18700</v>
      </c>
      <c r="E59" s="95">
        <v>11500</v>
      </c>
      <c r="F59" s="100">
        <f t="shared" si="5"/>
        <v>18606</v>
      </c>
      <c r="G59" s="96">
        <f t="shared" si="4"/>
        <v>13435</v>
      </c>
      <c r="H59" s="95">
        <v>200</v>
      </c>
    </row>
    <row r="60" spans="1:8" ht="12.75">
      <c r="A60" s="97">
        <v>50</v>
      </c>
      <c r="B60" s="116">
        <f t="shared" si="3"/>
        <v>23.75</v>
      </c>
      <c r="C60" s="93">
        <v>34.72</v>
      </c>
      <c r="D60" s="94">
        <v>18700</v>
      </c>
      <c r="E60" s="95">
        <v>11500</v>
      </c>
      <c r="F60" s="100">
        <f t="shared" si="5"/>
        <v>18590</v>
      </c>
      <c r="G60" s="96">
        <f t="shared" si="4"/>
        <v>13423</v>
      </c>
      <c r="H60" s="95">
        <v>200</v>
      </c>
    </row>
    <row r="61" spans="1:8" ht="12.75">
      <c r="A61" s="97">
        <v>51</v>
      </c>
      <c r="B61" s="116">
        <f t="shared" si="3"/>
        <v>23.77</v>
      </c>
      <c r="C61" s="93">
        <v>34.72</v>
      </c>
      <c r="D61" s="94">
        <v>18700</v>
      </c>
      <c r="E61" s="95">
        <v>11500</v>
      </c>
      <c r="F61" s="100">
        <f t="shared" si="5"/>
        <v>18579</v>
      </c>
      <c r="G61" s="96">
        <f t="shared" si="4"/>
        <v>13415</v>
      </c>
      <c r="H61" s="95">
        <v>200</v>
      </c>
    </row>
    <row r="62" spans="1:8" ht="12.75">
      <c r="A62" s="91">
        <v>52</v>
      </c>
      <c r="B62" s="116">
        <f t="shared" si="3"/>
        <v>23.8</v>
      </c>
      <c r="C62" s="93">
        <v>34.72</v>
      </c>
      <c r="D62" s="94">
        <v>18700</v>
      </c>
      <c r="E62" s="95">
        <v>11500</v>
      </c>
      <c r="F62" s="100">
        <f t="shared" si="5"/>
        <v>18562</v>
      </c>
      <c r="G62" s="96">
        <f t="shared" si="4"/>
        <v>13403</v>
      </c>
      <c r="H62" s="95">
        <v>200</v>
      </c>
    </row>
    <row r="63" spans="1:8" ht="12.75">
      <c r="A63" s="97">
        <v>53</v>
      </c>
      <c r="B63" s="116">
        <f t="shared" si="3"/>
        <v>23.82</v>
      </c>
      <c r="C63" s="93">
        <v>34.72</v>
      </c>
      <c r="D63" s="94">
        <v>18700</v>
      </c>
      <c r="E63" s="95">
        <v>11500</v>
      </c>
      <c r="F63" s="100">
        <f t="shared" si="5"/>
        <v>18552</v>
      </c>
      <c r="G63" s="96">
        <f t="shared" si="4"/>
        <v>13395</v>
      </c>
      <c r="H63" s="95">
        <v>200</v>
      </c>
    </row>
    <row r="64" spans="1:8" ht="12.75">
      <c r="A64" s="97">
        <v>54</v>
      </c>
      <c r="B64" s="116">
        <f t="shared" si="3"/>
        <v>23.84</v>
      </c>
      <c r="C64" s="93">
        <v>34.72</v>
      </c>
      <c r="D64" s="94">
        <v>18700</v>
      </c>
      <c r="E64" s="95">
        <v>11500</v>
      </c>
      <c r="F64" s="100">
        <f t="shared" si="5"/>
        <v>18541</v>
      </c>
      <c r="G64" s="96">
        <f t="shared" si="4"/>
        <v>13387</v>
      </c>
      <c r="H64" s="95">
        <v>200</v>
      </c>
    </row>
    <row r="65" spans="1:8" ht="12.75">
      <c r="A65" s="91">
        <v>55</v>
      </c>
      <c r="B65" s="116">
        <f t="shared" si="3"/>
        <v>23.87</v>
      </c>
      <c r="C65" s="93">
        <v>34.72</v>
      </c>
      <c r="D65" s="94">
        <v>18700</v>
      </c>
      <c r="E65" s="95">
        <v>11500</v>
      </c>
      <c r="F65" s="100">
        <f t="shared" si="5"/>
        <v>18525</v>
      </c>
      <c r="G65" s="96">
        <f t="shared" si="4"/>
        <v>13376</v>
      </c>
      <c r="H65" s="95">
        <v>200</v>
      </c>
    </row>
    <row r="66" spans="1:8" ht="12.75">
      <c r="A66" s="97">
        <v>56</v>
      </c>
      <c r="B66" s="116">
        <f t="shared" si="3"/>
        <v>23.89</v>
      </c>
      <c r="C66" s="93">
        <v>34.72</v>
      </c>
      <c r="D66" s="94">
        <v>18700</v>
      </c>
      <c r="E66" s="95">
        <v>11500</v>
      </c>
      <c r="F66" s="100">
        <f t="shared" si="5"/>
        <v>18514</v>
      </c>
      <c r="G66" s="96">
        <f t="shared" si="4"/>
        <v>13368</v>
      </c>
      <c r="H66" s="95">
        <v>200</v>
      </c>
    </row>
    <row r="67" spans="1:8" ht="12.75">
      <c r="A67" s="97">
        <v>57</v>
      </c>
      <c r="B67" s="116">
        <f t="shared" si="3"/>
        <v>23.91</v>
      </c>
      <c r="C67" s="93">
        <v>34.72</v>
      </c>
      <c r="D67" s="94">
        <v>18700</v>
      </c>
      <c r="E67" s="95">
        <v>11500</v>
      </c>
      <c r="F67" s="100">
        <f t="shared" si="5"/>
        <v>18503</v>
      </c>
      <c r="G67" s="96">
        <f t="shared" si="4"/>
        <v>13360</v>
      </c>
      <c r="H67" s="95">
        <v>200</v>
      </c>
    </row>
    <row r="68" spans="1:8" ht="12.75">
      <c r="A68" s="91">
        <v>58</v>
      </c>
      <c r="B68" s="116">
        <f t="shared" si="3"/>
        <v>23.93</v>
      </c>
      <c r="C68" s="93">
        <v>34.72</v>
      </c>
      <c r="D68" s="94">
        <v>18700</v>
      </c>
      <c r="E68" s="95">
        <v>11500</v>
      </c>
      <c r="F68" s="100">
        <f t="shared" si="5"/>
        <v>18492</v>
      </c>
      <c r="G68" s="96">
        <f t="shared" si="4"/>
        <v>13352</v>
      </c>
      <c r="H68" s="95">
        <v>200</v>
      </c>
    </row>
    <row r="69" spans="1:8" ht="12.75">
      <c r="A69" s="97">
        <v>59</v>
      </c>
      <c r="B69" s="116">
        <f t="shared" si="3"/>
        <v>23.95</v>
      </c>
      <c r="C69" s="93">
        <v>34.72</v>
      </c>
      <c r="D69" s="94">
        <v>18700</v>
      </c>
      <c r="E69" s="95">
        <v>11500</v>
      </c>
      <c r="F69" s="100">
        <f t="shared" si="5"/>
        <v>18482</v>
      </c>
      <c r="G69" s="96">
        <f t="shared" si="4"/>
        <v>13344</v>
      </c>
      <c r="H69" s="95">
        <v>200</v>
      </c>
    </row>
    <row r="70" spans="1:8" ht="12.75">
      <c r="A70" s="97">
        <v>60</v>
      </c>
      <c r="B70" s="116">
        <f t="shared" si="3"/>
        <v>23.98</v>
      </c>
      <c r="C70" s="93">
        <v>34.72</v>
      </c>
      <c r="D70" s="94">
        <v>18700</v>
      </c>
      <c r="E70" s="95">
        <v>11500</v>
      </c>
      <c r="F70" s="100">
        <f t="shared" si="5"/>
        <v>18465</v>
      </c>
      <c r="G70" s="96">
        <f t="shared" si="4"/>
        <v>13332</v>
      </c>
      <c r="H70" s="95">
        <v>200</v>
      </c>
    </row>
    <row r="71" spans="1:8" ht="12.75">
      <c r="A71" s="91">
        <v>61</v>
      </c>
      <c r="B71" s="116">
        <f t="shared" si="3"/>
        <v>24</v>
      </c>
      <c r="C71" s="93">
        <v>34.72</v>
      </c>
      <c r="D71" s="94">
        <v>18700</v>
      </c>
      <c r="E71" s="95">
        <v>11500</v>
      </c>
      <c r="F71" s="100">
        <f t="shared" si="5"/>
        <v>18455</v>
      </c>
      <c r="G71" s="96">
        <f t="shared" si="4"/>
        <v>13325</v>
      </c>
      <c r="H71" s="95">
        <v>200</v>
      </c>
    </row>
    <row r="72" spans="1:8" ht="12.75">
      <c r="A72" s="97">
        <v>62</v>
      </c>
      <c r="B72" s="116">
        <f t="shared" si="3"/>
        <v>24.02</v>
      </c>
      <c r="C72" s="93">
        <v>34.72</v>
      </c>
      <c r="D72" s="94">
        <v>18700</v>
      </c>
      <c r="E72" s="95">
        <v>11500</v>
      </c>
      <c r="F72" s="100">
        <f t="shared" si="5"/>
        <v>18444</v>
      </c>
      <c r="G72" s="96">
        <f t="shared" si="4"/>
        <v>13317</v>
      </c>
      <c r="H72" s="95">
        <v>200</v>
      </c>
    </row>
    <row r="73" spans="1:8" ht="12.75">
      <c r="A73" s="97">
        <v>63</v>
      </c>
      <c r="B73" s="116">
        <f t="shared" si="3"/>
        <v>24.04</v>
      </c>
      <c r="C73" s="93">
        <v>34.72</v>
      </c>
      <c r="D73" s="94">
        <v>18700</v>
      </c>
      <c r="E73" s="95">
        <v>11500</v>
      </c>
      <c r="F73" s="100">
        <f t="shared" si="5"/>
        <v>18433</v>
      </c>
      <c r="G73" s="96">
        <f t="shared" si="4"/>
        <v>13309</v>
      </c>
      <c r="H73" s="95">
        <v>200</v>
      </c>
    </row>
    <row r="74" spans="1:8" ht="12.75">
      <c r="A74" s="91">
        <v>64</v>
      </c>
      <c r="B74" s="116">
        <f t="shared" si="3"/>
        <v>24.06</v>
      </c>
      <c r="C74" s="93">
        <v>34.72</v>
      </c>
      <c r="D74" s="94">
        <v>18700</v>
      </c>
      <c r="E74" s="95">
        <v>11500</v>
      </c>
      <c r="F74" s="100">
        <f t="shared" si="5"/>
        <v>18423</v>
      </c>
      <c r="G74" s="96">
        <f t="shared" si="4"/>
        <v>13301</v>
      </c>
      <c r="H74" s="95">
        <v>200</v>
      </c>
    </row>
    <row r="75" spans="1:8" ht="12.75">
      <c r="A75" s="97">
        <v>65</v>
      </c>
      <c r="B75" s="116">
        <f aca="true" t="shared" si="6" ref="B75:B106">ROUND((1.1233*LN(A75)+17)*1.11,2)</f>
        <v>24.07</v>
      </c>
      <c r="C75" s="93">
        <v>34.72</v>
      </c>
      <c r="D75" s="94">
        <v>18700</v>
      </c>
      <c r="E75" s="95">
        <v>11500</v>
      </c>
      <c r="F75" s="100">
        <f t="shared" si="5"/>
        <v>18418</v>
      </c>
      <c r="G75" s="96">
        <f aca="true" t="shared" si="7" ref="G75:G106">ROUND(12*(1/B75*D75+1/C75*E75),0)</f>
        <v>13297</v>
      </c>
      <c r="H75" s="95">
        <v>200</v>
      </c>
    </row>
    <row r="76" spans="1:8" ht="12.75">
      <c r="A76" s="97">
        <v>66</v>
      </c>
      <c r="B76" s="116">
        <f t="shared" si="6"/>
        <v>24.09</v>
      </c>
      <c r="C76" s="93">
        <v>34.72</v>
      </c>
      <c r="D76" s="94">
        <v>18700</v>
      </c>
      <c r="E76" s="95">
        <v>11500</v>
      </c>
      <c r="F76" s="100">
        <f aca="true" t="shared" si="8" ref="F76:F107">ROUND(12*1.37*(1/B76*D76+1/C76*E76)+H76,0)</f>
        <v>18407</v>
      </c>
      <c r="G76" s="96">
        <f t="shared" si="7"/>
        <v>13290</v>
      </c>
      <c r="H76" s="95">
        <v>200</v>
      </c>
    </row>
    <row r="77" spans="1:8" ht="12.75">
      <c r="A77" s="91">
        <v>67</v>
      </c>
      <c r="B77" s="116">
        <f t="shared" si="6"/>
        <v>24.11</v>
      </c>
      <c r="C77" s="93">
        <v>34.72</v>
      </c>
      <c r="D77" s="94">
        <v>18700</v>
      </c>
      <c r="E77" s="95">
        <v>11500</v>
      </c>
      <c r="F77" s="100">
        <f t="shared" si="8"/>
        <v>18396</v>
      </c>
      <c r="G77" s="96">
        <f t="shared" si="7"/>
        <v>13282</v>
      </c>
      <c r="H77" s="95">
        <v>200</v>
      </c>
    </row>
    <row r="78" spans="1:8" ht="12.75">
      <c r="A78" s="97">
        <v>68</v>
      </c>
      <c r="B78" s="116">
        <f t="shared" si="6"/>
        <v>24.13</v>
      </c>
      <c r="C78" s="93">
        <v>34.72</v>
      </c>
      <c r="D78" s="94">
        <v>18700</v>
      </c>
      <c r="E78" s="95">
        <v>11500</v>
      </c>
      <c r="F78" s="100">
        <f t="shared" si="8"/>
        <v>18386</v>
      </c>
      <c r="G78" s="96">
        <f t="shared" si="7"/>
        <v>13274</v>
      </c>
      <c r="H78" s="95">
        <v>200</v>
      </c>
    </row>
    <row r="79" spans="1:8" ht="12.75">
      <c r="A79" s="97">
        <v>69</v>
      </c>
      <c r="B79" s="116">
        <f t="shared" si="6"/>
        <v>24.15</v>
      </c>
      <c r="C79" s="93">
        <v>34.72</v>
      </c>
      <c r="D79" s="94">
        <v>18700</v>
      </c>
      <c r="E79" s="95">
        <v>11500</v>
      </c>
      <c r="F79" s="100">
        <f t="shared" si="8"/>
        <v>18375</v>
      </c>
      <c r="G79" s="96">
        <f t="shared" si="7"/>
        <v>13267</v>
      </c>
      <c r="H79" s="95">
        <v>200</v>
      </c>
    </row>
    <row r="80" spans="1:8" ht="12.75">
      <c r="A80" s="91">
        <v>70</v>
      </c>
      <c r="B80" s="116">
        <f t="shared" si="6"/>
        <v>24.17</v>
      </c>
      <c r="C80" s="93">
        <v>34.72</v>
      </c>
      <c r="D80" s="94">
        <v>18700</v>
      </c>
      <c r="E80" s="95">
        <v>11500</v>
      </c>
      <c r="F80" s="100">
        <f t="shared" si="8"/>
        <v>18365</v>
      </c>
      <c r="G80" s="96">
        <f t="shared" si="7"/>
        <v>13259</v>
      </c>
      <c r="H80" s="95">
        <v>200</v>
      </c>
    </row>
    <row r="81" spans="1:8" ht="12.75">
      <c r="A81" s="97">
        <v>71</v>
      </c>
      <c r="B81" s="116">
        <f t="shared" si="6"/>
        <v>24.18</v>
      </c>
      <c r="C81" s="93">
        <v>34.72</v>
      </c>
      <c r="D81" s="94">
        <v>18700</v>
      </c>
      <c r="E81" s="95">
        <v>11500</v>
      </c>
      <c r="F81" s="100">
        <f t="shared" si="8"/>
        <v>18359</v>
      </c>
      <c r="G81" s="96">
        <f t="shared" si="7"/>
        <v>13255</v>
      </c>
      <c r="H81" s="95">
        <v>200</v>
      </c>
    </row>
    <row r="82" spans="1:8" ht="12.75">
      <c r="A82" s="97">
        <v>72</v>
      </c>
      <c r="B82" s="116">
        <f t="shared" si="6"/>
        <v>24.2</v>
      </c>
      <c r="C82" s="93">
        <v>34.72</v>
      </c>
      <c r="D82" s="94">
        <v>18700</v>
      </c>
      <c r="E82" s="95">
        <v>11500</v>
      </c>
      <c r="F82" s="100">
        <f t="shared" si="8"/>
        <v>18349</v>
      </c>
      <c r="G82" s="96">
        <f t="shared" si="7"/>
        <v>13247</v>
      </c>
      <c r="H82" s="95">
        <v>200</v>
      </c>
    </row>
    <row r="83" spans="1:8" ht="12.75">
      <c r="A83" s="91">
        <v>73</v>
      </c>
      <c r="B83" s="116">
        <f t="shared" si="6"/>
        <v>24.22</v>
      </c>
      <c r="C83" s="93">
        <v>34.72</v>
      </c>
      <c r="D83" s="94">
        <v>18700</v>
      </c>
      <c r="E83" s="95">
        <v>11500</v>
      </c>
      <c r="F83" s="100">
        <f t="shared" si="8"/>
        <v>18338</v>
      </c>
      <c r="G83" s="96">
        <f t="shared" si="7"/>
        <v>13240</v>
      </c>
      <c r="H83" s="95">
        <v>200</v>
      </c>
    </row>
    <row r="84" spans="1:8" ht="12.75">
      <c r="A84" s="97">
        <v>74</v>
      </c>
      <c r="B84" s="116">
        <f t="shared" si="6"/>
        <v>24.24</v>
      </c>
      <c r="C84" s="93">
        <v>34.72</v>
      </c>
      <c r="D84" s="94">
        <v>18700</v>
      </c>
      <c r="E84" s="95">
        <v>11500</v>
      </c>
      <c r="F84" s="100">
        <f t="shared" si="8"/>
        <v>18328</v>
      </c>
      <c r="G84" s="96">
        <f t="shared" si="7"/>
        <v>13232</v>
      </c>
      <c r="H84" s="95">
        <v>200</v>
      </c>
    </row>
    <row r="85" spans="1:8" ht="12.75">
      <c r="A85" s="97">
        <v>75</v>
      </c>
      <c r="B85" s="116">
        <f t="shared" si="6"/>
        <v>24.25</v>
      </c>
      <c r="C85" s="93">
        <v>34.72</v>
      </c>
      <c r="D85" s="94">
        <v>18700</v>
      </c>
      <c r="E85" s="95">
        <v>11500</v>
      </c>
      <c r="F85" s="100">
        <f t="shared" si="8"/>
        <v>18323</v>
      </c>
      <c r="G85" s="96">
        <f t="shared" si="7"/>
        <v>13228</v>
      </c>
      <c r="H85" s="95">
        <v>200</v>
      </c>
    </row>
    <row r="86" spans="1:8" ht="12.75">
      <c r="A86" s="91">
        <v>76</v>
      </c>
      <c r="B86" s="116">
        <f t="shared" si="6"/>
        <v>24.27</v>
      </c>
      <c r="C86" s="93">
        <v>34.72</v>
      </c>
      <c r="D86" s="94">
        <v>18700</v>
      </c>
      <c r="E86" s="95">
        <v>11500</v>
      </c>
      <c r="F86" s="100">
        <f t="shared" si="8"/>
        <v>18312</v>
      </c>
      <c r="G86" s="96">
        <f t="shared" si="7"/>
        <v>13221</v>
      </c>
      <c r="H86" s="95">
        <v>200</v>
      </c>
    </row>
    <row r="87" spans="1:8" ht="12.75">
      <c r="A87" s="97">
        <v>77</v>
      </c>
      <c r="B87" s="116">
        <f t="shared" si="6"/>
        <v>24.29</v>
      </c>
      <c r="C87" s="93">
        <v>34.72</v>
      </c>
      <c r="D87" s="94">
        <v>18700</v>
      </c>
      <c r="E87" s="95">
        <v>11500</v>
      </c>
      <c r="F87" s="100">
        <f t="shared" si="8"/>
        <v>18302</v>
      </c>
      <c r="G87" s="96">
        <f t="shared" si="7"/>
        <v>13213</v>
      </c>
      <c r="H87" s="95">
        <v>200</v>
      </c>
    </row>
    <row r="88" spans="1:8" ht="12.75">
      <c r="A88" s="97">
        <v>78</v>
      </c>
      <c r="B88" s="116">
        <f t="shared" si="6"/>
        <v>24.3</v>
      </c>
      <c r="C88" s="93">
        <v>34.72</v>
      </c>
      <c r="D88" s="94">
        <v>18700</v>
      </c>
      <c r="E88" s="95">
        <v>11500</v>
      </c>
      <c r="F88" s="100">
        <f t="shared" si="8"/>
        <v>18297</v>
      </c>
      <c r="G88" s="96">
        <f t="shared" si="7"/>
        <v>13209</v>
      </c>
      <c r="H88" s="95">
        <v>200</v>
      </c>
    </row>
    <row r="89" spans="1:8" ht="12.75">
      <c r="A89" s="91">
        <v>79</v>
      </c>
      <c r="B89" s="116">
        <f t="shared" si="6"/>
        <v>24.32</v>
      </c>
      <c r="C89" s="93">
        <v>34.72</v>
      </c>
      <c r="D89" s="94">
        <v>18700</v>
      </c>
      <c r="E89" s="95">
        <v>11500</v>
      </c>
      <c r="F89" s="100">
        <f t="shared" si="8"/>
        <v>18286</v>
      </c>
      <c r="G89" s="96">
        <f t="shared" si="7"/>
        <v>13202</v>
      </c>
      <c r="H89" s="95">
        <v>200</v>
      </c>
    </row>
    <row r="90" spans="1:8" ht="12.75">
      <c r="A90" s="97">
        <v>80</v>
      </c>
      <c r="B90" s="116">
        <f t="shared" si="6"/>
        <v>24.33</v>
      </c>
      <c r="C90" s="93">
        <v>34.72</v>
      </c>
      <c r="D90" s="94">
        <v>18700</v>
      </c>
      <c r="E90" s="95">
        <v>11500</v>
      </c>
      <c r="F90" s="100">
        <f t="shared" si="8"/>
        <v>18281</v>
      </c>
      <c r="G90" s="96">
        <f t="shared" si="7"/>
        <v>13198</v>
      </c>
      <c r="H90" s="95">
        <v>200</v>
      </c>
    </row>
    <row r="91" spans="1:8" ht="12.75">
      <c r="A91" s="97">
        <v>81</v>
      </c>
      <c r="B91" s="116">
        <f t="shared" si="6"/>
        <v>24.35</v>
      </c>
      <c r="C91" s="93">
        <v>34.72</v>
      </c>
      <c r="D91" s="94">
        <v>18700</v>
      </c>
      <c r="E91" s="95">
        <v>11500</v>
      </c>
      <c r="F91" s="100">
        <f t="shared" si="8"/>
        <v>18271</v>
      </c>
      <c r="G91" s="96">
        <f t="shared" si="7"/>
        <v>13190</v>
      </c>
      <c r="H91" s="95">
        <v>200</v>
      </c>
    </row>
    <row r="92" spans="1:8" ht="12.75">
      <c r="A92" s="91">
        <v>82</v>
      </c>
      <c r="B92" s="116">
        <f t="shared" si="6"/>
        <v>24.36</v>
      </c>
      <c r="C92" s="93">
        <v>34.72</v>
      </c>
      <c r="D92" s="94">
        <v>18700</v>
      </c>
      <c r="E92" s="95">
        <v>11500</v>
      </c>
      <c r="F92" s="100">
        <f t="shared" si="8"/>
        <v>18265</v>
      </c>
      <c r="G92" s="96">
        <f t="shared" si="7"/>
        <v>13186</v>
      </c>
      <c r="H92" s="95">
        <v>200</v>
      </c>
    </row>
    <row r="93" spans="1:8" ht="12.75">
      <c r="A93" s="97">
        <v>83</v>
      </c>
      <c r="B93" s="116">
        <f t="shared" si="6"/>
        <v>24.38</v>
      </c>
      <c r="C93" s="93">
        <v>34.72</v>
      </c>
      <c r="D93" s="94">
        <v>18700</v>
      </c>
      <c r="E93" s="95">
        <v>11500</v>
      </c>
      <c r="F93" s="100">
        <f t="shared" si="8"/>
        <v>18255</v>
      </c>
      <c r="G93" s="96">
        <f t="shared" si="7"/>
        <v>13179</v>
      </c>
      <c r="H93" s="95">
        <v>200</v>
      </c>
    </row>
    <row r="94" spans="1:8" ht="12.75">
      <c r="A94" s="97">
        <v>84</v>
      </c>
      <c r="B94" s="116">
        <f t="shared" si="6"/>
        <v>24.39</v>
      </c>
      <c r="C94" s="93">
        <v>34.72</v>
      </c>
      <c r="D94" s="94">
        <v>18700</v>
      </c>
      <c r="E94" s="95">
        <v>11500</v>
      </c>
      <c r="F94" s="100">
        <f t="shared" si="8"/>
        <v>18250</v>
      </c>
      <c r="G94" s="96">
        <f t="shared" si="7"/>
        <v>13175</v>
      </c>
      <c r="H94" s="95">
        <v>200</v>
      </c>
    </row>
    <row r="95" spans="1:8" ht="12.75">
      <c r="A95" s="91">
        <v>85</v>
      </c>
      <c r="B95" s="116">
        <f t="shared" si="6"/>
        <v>24.41</v>
      </c>
      <c r="C95" s="93">
        <v>34.72</v>
      </c>
      <c r="D95" s="94">
        <v>18700</v>
      </c>
      <c r="E95" s="95">
        <v>11500</v>
      </c>
      <c r="F95" s="100">
        <f t="shared" si="8"/>
        <v>18240</v>
      </c>
      <c r="G95" s="96">
        <f t="shared" si="7"/>
        <v>13168</v>
      </c>
      <c r="H95" s="95">
        <v>200</v>
      </c>
    </row>
    <row r="96" spans="1:8" ht="12.75">
      <c r="A96" s="97">
        <v>86</v>
      </c>
      <c r="B96" s="116">
        <f t="shared" si="6"/>
        <v>24.42</v>
      </c>
      <c r="C96" s="93">
        <v>34.72</v>
      </c>
      <c r="D96" s="94">
        <v>18700</v>
      </c>
      <c r="E96" s="95">
        <v>11500</v>
      </c>
      <c r="F96" s="100">
        <f t="shared" si="8"/>
        <v>18234</v>
      </c>
      <c r="G96" s="96">
        <f t="shared" si="7"/>
        <v>13164</v>
      </c>
      <c r="H96" s="95">
        <v>200</v>
      </c>
    </row>
    <row r="97" spans="1:8" ht="12.75">
      <c r="A97" s="97">
        <v>87</v>
      </c>
      <c r="B97" s="116">
        <f t="shared" si="6"/>
        <v>24.44</v>
      </c>
      <c r="C97" s="93">
        <v>34.72</v>
      </c>
      <c r="D97" s="94">
        <v>18700</v>
      </c>
      <c r="E97" s="95">
        <v>11500</v>
      </c>
      <c r="F97" s="100">
        <f t="shared" si="8"/>
        <v>18224</v>
      </c>
      <c r="G97" s="96">
        <f t="shared" si="7"/>
        <v>13156</v>
      </c>
      <c r="H97" s="95">
        <v>200</v>
      </c>
    </row>
    <row r="98" spans="1:8" ht="12.75">
      <c r="A98" s="91">
        <v>88</v>
      </c>
      <c r="B98" s="116">
        <f t="shared" si="6"/>
        <v>24.45</v>
      </c>
      <c r="C98" s="93">
        <v>34.72</v>
      </c>
      <c r="D98" s="94">
        <v>18700</v>
      </c>
      <c r="E98" s="95">
        <v>11500</v>
      </c>
      <c r="F98" s="100">
        <f t="shared" si="8"/>
        <v>18219</v>
      </c>
      <c r="G98" s="96">
        <f t="shared" si="7"/>
        <v>13153</v>
      </c>
      <c r="H98" s="95">
        <v>200</v>
      </c>
    </row>
    <row r="99" spans="1:8" ht="12.75">
      <c r="A99" s="97">
        <v>89</v>
      </c>
      <c r="B99" s="116">
        <f t="shared" si="6"/>
        <v>24.47</v>
      </c>
      <c r="C99" s="93">
        <v>34.72</v>
      </c>
      <c r="D99" s="94">
        <v>18700</v>
      </c>
      <c r="E99" s="95">
        <v>11500</v>
      </c>
      <c r="F99" s="100">
        <f t="shared" si="8"/>
        <v>18209</v>
      </c>
      <c r="G99" s="96">
        <f t="shared" si="7"/>
        <v>13145</v>
      </c>
      <c r="H99" s="95">
        <v>200</v>
      </c>
    </row>
    <row r="100" spans="1:8" ht="12.75">
      <c r="A100" s="97">
        <v>90</v>
      </c>
      <c r="B100" s="116">
        <f t="shared" si="6"/>
        <v>24.48</v>
      </c>
      <c r="C100" s="93">
        <v>34.72</v>
      </c>
      <c r="D100" s="94">
        <v>18700</v>
      </c>
      <c r="E100" s="95">
        <v>11500</v>
      </c>
      <c r="F100" s="100">
        <f t="shared" si="8"/>
        <v>18204</v>
      </c>
      <c r="G100" s="96">
        <f t="shared" si="7"/>
        <v>13141</v>
      </c>
      <c r="H100" s="95">
        <v>200</v>
      </c>
    </row>
    <row r="101" spans="1:8" ht="12.75">
      <c r="A101" s="91">
        <v>91</v>
      </c>
      <c r="B101" s="116">
        <f t="shared" si="6"/>
        <v>24.49</v>
      </c>
      <c r="C101" s="93">
        <v>34.72</v>
      </c>
      <c r="D101" s="94">
        <v>18700</v>
      </c>
      <c r="E101" s="95">
        <v>11500</v>
      </c>
      <c r="F101" s="100">
        <f t="shared" si="8"/>
        <v>18198</v>
      </c>
      <c r="G101" s="96">
        <f t="shared" si="7"/>
        <v>13138</v>
      </c>
      <c r="H101" s="95">
        <v>200</v>
      </c>
    </row>
    <row r="102" spans="1:8" ht="12.75">
      <c r="A102" s="97">
        <v>92</v>
      </c>
      <c r="B102" s="116">
        <f t="shared" si="6"/>
        <v>24.51</v>
      </c>
      <c r="C102" s="93">
        <v>34.72</v>
      </c>
      <c r="D102" s="94">
        <v>18700</v>
      </c>
      <c r="E102" s="95">
        <v>11500</v>
      </c>
      <c r="F102" s="100">
        <f t="shared" si="8"/>
        <v>18188</v>
      </c>
      <c r="G102" s="96">
        <f t="shared" si="7"/>
        <v>13130</v>
      </c>
      <c r="H102" s="95">
        <v>200</v>
      </c>
    </row>
    <row r="103" spans="1:8" ht="12.75">
      <c r="A103" s="97">
        <v>93</v>
      </c>
      <c r="B103" s="116">
        <f t="shared" si="6"/>
        <v>24.52</v>
      </c>
      <c r="C103" s="93">
        <v>34.72</v>
      </c>
      <c r="D103" s="94">
        <v>18700</v>
      </c>
      <c r="E103" s="95">
        <v>11500</v>
      </c>
      <c r="F103" s="100">
        <f t="shared" si="8"/>
        <v>18183</v>
      </c>
      <c r="G103" s="96">
        <f t="shared" si="7"/>
        <v>13126</v>
      </c>
      <c r="H103" s="95">
        <v>200</v>
      </c>
    </row>
    <row r="104" spans="1:8" ht="12.75">
      <c r="A104" s="91">
        <v>94</v>
      </c>
      <c r="B104" s="116">
        <f t="shared" si="6"/>
        <v>24.53</v>
      </c>
      <c r="C104" s="93">
        <v>34.72</v>
      </c>
      <c r="D104" s="94">
        <v>18700</v>
      </c>
      <c r="E104" s="95">
        <v>11500</v>
      </c>
      <c r="F104" s="100">
        <f t="shared" si="8"/>
        <v>18178</v>
      </c>
      <c r="G104" s="96">
        <f t="shared" si="7"/>
        <v>13123</v>
      </c>
      <c r="H104" s="95">
        <v>200</v>
      </c>
    </row>
    <row r="105" spans="1:8" ht="12.75">
      <c r="A105" s="97">
        <v>95</v>
      </c>
      <c r="B105" s="116">
        <f t="shared" si="6"/>
        <v>24.55</v>
      </c>
      <c r="C105" s="93">
        <v>34.72</v>
      </c>
      <c r="D105" s="94">
        <v>18700</v>
      </c>
      <c r="E105" s="95">
        <v>11500</v>
      </c>
      <c r="F105" s="100">
        <f t="shared" si="8"/>
        <v>18168</v>
      </c>
      <c r="G105" s="96">
        <f t="shared" si="7"/>
        <v>13115</v>
      </c>
      <c r="H105" s="95">
        <v>200</v>
      </c>
    </row>
    <row r="106" spans="1:8" ht="12.75">
      <c r="A106" s="97">
        <v>96</v>
      </c>
      <c r="B106" s="116">
        <f t="shared" si="6"/>
        <v>24.56</v>
      </c>
      <c r="C106" s="93">
        <v>34.72</v>
      </c>
      <c r="D106" s="94">
        <v>18700</v>
      </c>
      <c r="E106" s="95">
        <v>11500</v>
      </c>
      <c r="F106" s="100">
        <f t="shared" si="8"/>
        <v>18163</v>
      </c>
      <c r="G106" s="96">
        <f t="shared" si="7"/>
        <v>13111</v>
      </c>
      <c r="H106" s="95">
        <v>200</v>
      </c>
    </row>
    <row r="107" spans="1:8" ht="12.75">
      <c r="A107" s="91">
        <v>97</v>
      </c>
      <c r="B107" s="116">
        <f aca="true" t="shared" si="9" ref="B107:B138">ROUND((1.1233*LN(A107)+17)*1.11,2)</f>
        <v>24.57</v>
      </c>
      <c r="C107" s="93">
        <v>34.72</v>
      </c>
      <c r="D107" s="94">
        <v>18700</v>
      </c>
      <c r="E107" s="95">
        <v>11500</v>
      </c>
      <c r="F107" s="100">
        <f t="shared" si="8"/>
        <v>18158</v>
      </c>
      <c r="G107" s="96">
        <f aca="true" t="shared" si="10" ref="G107:G138">ROUND(12*(1/B107*D107+1/C107*E107),0)</f>
        <v>13108</v>
      </c>
      <c r="H107" s="95">
        <v>200</v>
      </c>
    </row>
    <row r="108" spans="1:8" ht="12.75">
      <c r="A108" s="97">
        <v>98</v>
      </c>
      <c r="B108" s="116">
        <f t="shared" si="9"/>
        <v>24.59</v>
      </c>
      <c r="C108" s="93">
        <v>34.72</v>
      </c>
      <c r="D108" s="94">
        <v>18700</v>
      </c>
      <c r="E108" s="95">
        <v>11500</v>
      </c>
      <c r="F108" s="100">
        <f aca="true" t="shared" si="11" ref="F108:F139">ROUND(12*1.37*(1/B108*D108+1/C108*E108)+H108,0)</f>
        <v>18147</v>
      </c>
      <c r="G108" s="96">
        <f t="shared" si="10"/>
        <v>13100</v>
      </c>
      <c r="H108" s="95">
        <v>200</v>
      </c>
    </row>
    <row r="109" spans="1:8" ht="12.75">
      <c r="A109" s="97">
        <v>99</v>
      </c>
      <c r="B109" s="116">
        <f t="shared" si="9"/>
        <v>24.6</v>
      </c>
      <c r="C109" s="93">
        <v>34.72</v>
      </c>
      <c r="D109" s="94">
        <v>18700</v>
      </c>
      <c r="E109" s="95">
        <v>11500</v>
      </c>
      <c r="F109" s="100">
        <f t="shared" si="11"/>
        <v>18142</v>
      </c>
      <c r="G109" s="96">
        <f t="shared" si="10"/>
        <v>13097</v>
      </c>
      <c r="H109" s="95">
        <v>200</v>
      </c>
    </row>
    <row r="110" spans="1:8" ht="12.75">
      <c r="A110" s="91">
        <v>100</v>
      </c>
      <c r="B110" s="116">
        <f t="shared" si="9"/>
        <v>24.61</v>
      </c>
      <c r="C110" s="93">
        <v>34.72</v>
      </c>
      <c r="D110" s="94">
        <v>18700</v>
      </c>
      <c r="E110" s="95">
        <v>11500</v>
      </c>
      <c r="F110" s="100">
        <f t="shared" si="11"/>
        <v>18137</v>
      </c>
      <c r="G110" s="96">
        <f t="shared" si="10"/>
        <v>13093</v>
      </c>
      <c r="H110" s="95">
        <v>200</v>
      </c>
    </row>
    <row r="111" spans="1:8" ht="12.75">
      <c r="A111" s="97">
        <v>101</v>
      </c>
      <c r="B111" s="116">
        <f t="shared" si="9"/>
        <v>24.62</v>
      </c>
      <c r="C111" s="93">
        <v>34.72</v>
      </c>
      <c r="D111" s="94">
        <v>18700</v>
      </c>
      <c r="E111" s="95">
        <v>11500</v>
      </c>
      <c r="F111" s="100">
        <f t="shared" si="11"/>
        <v>18132</v>
      </c>
      <c r="G111" s="96">
        <f t="shared" si="10"/>
        <v>13089</v>
      </c>
      <c r="H111" s="95">
        <v>200</v>
      </c>
    </row>
    <row r="112" spans="1:8" ht="12.75">
      <c r="A112" s="97">
        <v>102</v>
      </c>
      <c r="B112" s="116">
        <f t="shared" si="9"/>
        <v>24.64</v>
      </c>
      <c r="C112" s="93">
        <v>34.72</v>
      </c>
      <c r="D112" s="94">
        <v>18700</v>
      </c>
      <c r="E112" s="95">
        <v>11500</v>
      </c>
      <c r="F112" s="100">
        <f t="shared" si="11"/>
        <v>18122</v>
      </c>
      <c r="G112" s="96">
        <f t="shared" si="10"/>
        <v>13082</v>
      </c>
      <c r="H112" s="95">
        <v>200</v>
      </c>
    </row>
    <row r="113" spans="1:8" ht="12.75">
      <c r="A113" s="91">
        <v>103</v>
      </c>
      <c r="B113" s="116">
        <f t="shared" si="9"/>
        <v>24.65</v>
      </c>
      <c r="C113" s="93">
        <v>34.72</v>
      </c>
      <c r="D113" s="94">
        <v>18700</v>
      </c>
      <c r="E113" s="95">
        <v>11500</v>
      </c>
      <c r="F113" s="100">
        <f t="shared" si="11"/>
        <v>18117</v>
      </c>
      <c r="G113" s="96">
        <f t="shared" si="10"/>
        <v>13078</v>
      </c>
      <c r="H113" s="95">
        <v>200</v>
      </c>
    </row>
    <row r="114" spans="1:8" ht="12.75">
      <c r="A114" s="97">
        <v>104</v>
      </c>
      <c r="B114" s="116">
        <f t="shared" si="9"/>
        <v>24.66</v>
      </c>
      <c r="C114" s="93">
        <v>34.72</v>
      </c>
      <c r="D114" s="94">
        <v>18700</v>
      </c>
      <c r="E114" s="95">
        <v>11500</v>
      </c>
      <c r="F114" s="100">
        <f t="shared" si="11"/>
        <v>18112</v>
      </c>
      <c r="G114" s="96">
        <f t="shared" si="10"/>
        <v>13074</v>
      </c>
      <c r="H114" s="95">
        <v>200</v>
      </c>
    </row>
    <row r="115" spans="1:8" ht="12.75">
      <c r="A115" s="97">
        <v>105</v>
      </c>
      <c r="B115" s="116">
        <f t="shared" si="9"/>
        <v>24.67</v>
      </c>
      <c r="C115" s="93">
        <v>34.72</v>
      </c>
      <c r="D115" s="94">
        <v>18700</v>
      </c>
      <c r="E115" s="95">
        <v>11500</v>
      </c>
      <c r="F115" s="100">
        <f t="shared" si="11"/>
        <v>18107</v>
      </c>
      <c r="G115" s="96">
        <f t="shared" si="10"/>
        <v>13071</v>
      </c>
      <c r="H115" s="95">
        <v>200</v>
      </c>
    </row>
    <row r="116" spans="1:8" ht="12.75">
      <c r="A116" s="91">
        <v>106</v>
      </c>
      <c r="B116" s="116">
        <f t="shared" si="9"/>
        <v>24.68</v>
      </c>
      <c r="C116" s="93">
        <v>34.72</v>
      </c>
      <c r="D116" s="94">
        <v>18700</v>
      </c>
      <c r="E116" s="95">
        <v>11500</v>
      </c>
      <c r="F116" s="100">
        <f t="shared" si="11"/>
        <v>18102</v>
      </c>
      <c r="G116" s="96">
        <f t="shared" si="10"/>
        <v>13067</v>
      </c>
      <c r="H116" s="95">
        <v>200</v>
      </c>
    </row>
    <row r="117" spans="1:8" ht="12.75">
      <c r="A117" s="97">
        <v>107</v>
      </c>
      <c r="B117" s="116">
        <f t="shared" si="9"/>
        <v>24.7</v>
      </c>
      <c r="C117" s="93">
        <v>34.72</v>
      </c>
      <c r="D117" s="94">
        <v>18700</v>
      </c>
      <c r="E117" s="95">
        <v>11500</v>
      </c>
      <c r="F117" s="100">
        <f t="shared" si="11"/>
        <v>18092</v>
      </c>
      <c r="G117" s="96">
        <f t="shared" si="10"/>
        <v>13060</v>
      </c>
      <c r="H117" s="95">
        <v>200</v>
      </c>
    </row>
    <row r="118" spans="1:8" ht="12.75">
      <c r="A118" s="97">
        <v>108</v>
      </c>
      <c r="B118" s="116">
        <f t="shared" si="9"/>
        <v>24.71</v>
      </c>
      <c r="C118" s="93">
        <v>34.72</v>
      </c>
      <c r="D118" s="94">
        <v>18700</v>
      </c>
      <c r="E118" s="95">
        <v>11500</v>
      </c>
      <c r="F118" s="100">
        <f t="shared" si="11"/>
        <v>18087</v>
      </c>
      <c r="G118" s="96">
        <f t="shared" si="10"/>
        <v>13056</v>
      </c>
      <c r="H118" s="95">
        <v>200</v>
      </c>
    </row>
    <row r="119" spans="1:8" ht="12.75">
      <c r="A119" s="91">
        <v>109</v>
      </c>
      <c r="B119" s="116">
        <f t="shared" si="9"/>
        <v>24.72</v>
      </c>
      <c r="C119" s="93">
        <v>34.72</v>
      </c>
      <c r="D119" s="94">
        <v>18700</v>
      </c>
      <c r="E119" s="95">
        <v>11500</v>
      </c>
      <c r="F119" s="100">
        <f t="shared" si="11"/>
        <v>18082</v>
      </c>
      <c r="G119" s="96">
        <f t="shared" si="10"/>
        <v>13052</v>
      </c>
      <c r="H119" s="95">
        <v>200</v>
      </c>
    </row>
    <row r="120" spans="1:8" ht="12.75">
      <c r="A120" s="97">
        <v>110</v>
      </c>
      <c r="B120" s="116">
        <f t="shared" si="9"/>
        <v>24.73</v>
      </c>
      <c r="C120" s="93">
        <v>34.72</v>
      </c>
      <c r="D120" s="94">
        <v>18700</v>
      </c>
      <c r="E120" s="95">
        <v>11500</v>
      </c>
      <c r="F120" s="100">
        <f t="shared" si="11"/>
        <v>18077</v>
      </c>
      <c r="G120" s="96">
        <f t="shared" si="10"/>
        <v>13049</v>
      </c>
      <c r="H120" s="95">
        <v>200</v>
      </c>
    </row>
    <row r="121" spans="1:8" ht="12.75">
      <c r="A121" s="97">
        <v>111</v>
      </c>
      <c r="B121" s="116">
        <f t="shared" si="9"/>
        <v>24.74</v>
      </c>
      <c r="C121" s="93">
        <v>34.72</v>
      </c>
      <c r="D121" s="94">
        <v>18700</v>
      </c>
      <c r="E121" s="95">
        <v>11500</v>
      </c>
      <c r="F121" s="100">
        <f t="shared" si="11"/>
        <v>18072</v>
      </c>
      <c r="G121" s="96">
        <f t="shared" si="10"/>
        <v>13045</v>
      </c>
      <c r="H121" s="95">
        <v>200</v>
      </c>
    </row>
    <row r="122" spans="1:8" ht="12.75">
      <c r="A122" s="91">
        <v>112</v>
      </c>
      <c r="B122" s="116">
        <f t="shared" si="9"/>
        <v>24.75</v>
      </c>
      <c r="C122" s="93">
        <v>34.72</v>
      </c>
      <c r="D122" s="94">
        <v>18700</v>
      </c>
      <c r="E122" s="95">
        <v>11500</v>
      </c>
      <c r="F122" s="100">
        <f t="shared" si="11"/>
        <v>18067</v>
      </c>
      <c r="G122" s="96">
        <f t="shared" si="10"/>
        <v>13041</v>
      </c>
      <c r="H122" s="95">
        <v>200</v>
      </c>
    </row>
    <row r="123" spans="1:8" ht="12.75">
      <c r="A123" s="97">
        <v>113</v>
      </c>
      <c r="B123" s="116">
        <f t="shared" si="9"/>
        <v>24.76</v>
      </c>
      <c r="C123" s="93">
        <v>34.72</v>
      </c>
      <c r="D123" s="94">
        <v>18700</v>
      </c>
      <c r="E123" s="95">
        <v>11500</v>
      </c>
      <c r="F123" s="100">
        <f t="shared" si="11"/>
        <v>18062</v>
      </c>
      <c r="G123" s="96">
        <f t="shared" si="10"/>
        <v>13038</v>
      </c>
      <c r="H123" s="95">
        <v>200</v>
      </c>
    </row>
    <row r="124" spans="1:8" ht="12.75">
      <c r="A124" s="97">
        <v>114</v>
      </c>
      <c r="B124" s="116">
        <f t="shared" si="9"/>
        <v>24.78</v>
      </c>
      <c r="C124" s="93">
        <v>34.72</v>
      </c>
      <c r="D124" s="94">
        <v>18700</v>
      </c>
      <c r="E124" s="95">
        <v>11500</v>
      </c>
      <c r="F124" s="100">
        <f t="shared" si="11"/>
        <v>18052</v>
      </c>
      <c r="G124" s="96">
        <f t="shared" si="10"/>
        <v>13030</v>
      </c>
      <c r="H124" s="95">
        <v>200</v>
      </c>
    </row>
    <row r="125" spans="1:8" ht="12.75">
      <c r="A125" s="91">
        <v>115</v>
      </c>
      <c r="B125" s="116">
        <f t="shared" si="9"/>
        <v>24.79</v>
      </c>
      <c r="C125" s="93">
        <v>34.72</v>
      </c>
      <c r="D125" s="94">
        <v>18700</v>
      </c>
      <c r="E125" s="95">
        <v>11500</v>
      </c>
      <c r="F125" s="100">
        <f t="shared" si="11"/>
        <v>18047</v>
      </c>
      <c r="G125" s="96">
        <f t="shared" si="10"/>
        <v>13027</v>
      </c>
      <c r="H125" s="95">
        <v>200</v>
      </c>
    </row>
    <row r="126" spans="1:8" ht="12.75">
      <c r="A126" s="97">
        <v>116</v>
      </c>
      <c r="B126" s="116">
        <f t="shared" si="9"/>
        <v>24.8</v>
      </c>
      <c r="C126" s="93">
        <v>34.72</v>
      </c>
      <c r="D126" s="94">
        <v>18700</v>
      </c>
      <c r="E126" s="95">
        <v>11500</v>
      </c>
      <c r="F126" s="100">
        <f t="shared" si="11"/>
        <v>18042</v>
      </c>
      <c r="G126" s="96">
        <f t="shared" si="10"/>
        <v>13023</v>
      </c>
      <c r="H126" s="95">
        <v>200</v>
      </c>
    </row>
    <row r="127" spans="1:8" ht="12.75">
      <c r="A127" s="97">
        <v>117</v>
      </c>
      <c r="B127" s="116">
        <f t="shared" si="9"/>
        <v>24.81</v>
      </c>
      <c r="C127" s="93">
        <v>34.72</v>
      </c>
      <c r="D127" s="94">
        <v>18700</v>
      </c>
      <c r="E127" s="95">
        <v>11500</v>
      </c>
      <c r="F127" s="100">
        <f t="shared" si="11"/>
        <v>18037</v>
      </c>
      <c r="G127" s="96">
        <f t="shared" si="10"/>
        <v>13019</v>
      </c>
      <c r="H127" s="95">
        <v>200</v>
      </c>
    </row>
    <row r="128" spans="1:8" ht="12.75">
      <c r="A128" s="91">
        <v>118</v>
      </c>
      <c r="B128" s="116">
        <f t="shared" si="9"/>
        <v>24.82</v>
      </c>
      <c r="C128" s="93">
        <v>34.72</v>
      </c>
      <c r="D128" s="94">
        <v>18700</v>
      </c>
      <c r="E128" s="95">
        <v>11500</v>
      </c>
      <c r="F128" s="100">
        <f t="shared" si="11"/>
        <v>18032</v>
      </c>
      <c r="G128" s="96">
        <f t="shared" si="10"/>
        <v>13016</v>
      </c>
      <c r="H128" s="95">
        <v>200</v>
      </c>
    </row>
    <row r="129" spans="1:8" ht="12.75">
      <c r="A129" s="97">
        <v>119</v>
      </c>
      <c r="B129" s="116">
        <f t="shared" si="9"/>
        <v>24.83</v>
      </c>
      <c r="C129" s="93">
        <v>34.72</v>
      </c>
      <c r="D129" s="94">
        <v>18700</v>
      </c>
      <c r="E129" s="95">
        <v>11500</v>
      </c>
      <c r="F129" s="100">
        <f t="shared" si="11"/>
        <v>18027</v>
      </c>
      <c r="G129" s="96">
        <f t="shared" si="10"/>
        <v>13012</v>
      </c>
      <c r="H129" s="95">
        <v>200</v>
      </c>
    </row>
    <row r="130" spans="1:8" ht="12.75">
      <c r="A130" s="97">
        <v>120</v>
      </c>
      <c r="B130" s="116">
        <f t="shared" si="9"/>
        <v>24.84</v>
      </c>
      <c r="C130" s="93">
        <v>34.72</v>
      </c>
      <c r="D130" s="94">
        <v>18700</v>
      </c>
      <c r="E130" s="95">
        <v>11500</v>
      </c>
      <c r="F130" s="100">
        <f t="shared" si="11"/>
        <v>18022</v>
      </c>
      <c r="G130" s="96">
        <f t="shared" si="10"/>
        <v>13008</v>
      </c>
      <c r="H130" s="95">
        <v>200</v>
      </c>
    </row>
    <row r="131" spans="1:8" ht="12.75">
      <c r="A131" s="91">
        <v>121</v>
      </c>
      <c r="B131" s="116">
        <f t="shared" si="9"/>
        <v>24.85</v>
      </c>
      <c r="C131" s="93">
        <v>34.72</v>
      </c>
      <c r="D131" s="94">
        <v>18700</v>
      </c>
      <c r="E131" s="95">
        <v>11500</v>
      </c>
      <c r="F131" s="100">
        <f t="shared" si="11"/>
        <v>18017</v>
      </c>
      <c r="G131" s="96">
        <f t="shared" si="10"/>
        <v>13005</v>
      </c>
      <c r="H131" s="95">
        <v>200</v>
      </c>
    </row>
    <row r="132" spans="1:8" ht="12.75">
      <c r="A132" s="97">
        <v>122</v>
      </c>
      <c r="B132" s="116">
        <f t="shared" si="9"/>
        <v>24.86</v>
      </c>
      <c r="C132" s="93">
        <v>34.72</v>
      </c>
      <c r="D132" s="94">
        <v>18700</v>
      </c>
      <c r="E132" s="95">
        <v>11500</v>
      </c>
      <c r="F132" s="100">
        <f t="shared" si="11"/>
        <v>18012</v>
      </c>
      <c r="G132" s="96">
        <f t="shared" si="10"/>
        <v>13001</v>
      </c>
      <c r="H132" s="95">
        <v>200</v>
      </c>
    </row>
    <row r="133" spans="1:8" ht="12.75">
      <c r="A133" s="97">
        <v>123</v>
      </c>
      <c r="B133" s="116">
        <f t="shared" si="9"/>
        <v>24.87</v>
      </c>
      <c r="C133" s="93">
        <v>34.72</v>
      </c>
      <c r="D133" s="94">
        <v>18700</v>
      </c>
      <c r="E133" s="95">
        <v>11500</v>
      </c>
      <c r="F133" s="100">
        <f t="shared" si="11"/>
        <v>18007</v>
      </c>
      <c r="G133" s="96">
        <f t="shared" si="10"/>
        <v>12998</v>
      </c>
      <c r="H133" s="95">
        <v>200</v>
      </c>
    </row>
    <row r="134" spans="1:8" ht="12.75">
      <c r="A134" s="91">
        <v>124</v>
      </c>
      <c r="B134" s="116">
        <f t="shared" si="9"/>
        <v>24.88</v>
      </c>
      <c r="C134" s="93">
        <v>34.72</v>
      </c>
      <c r="D134" s="94">
        <v>18700</v>
      </c>
      <c r="E134" s="95">
        <v>11500</v>
      </c>
      <c r="F134" s="100">
        <f t="shared" si="11"/>
        <v>18002</v>
      </c>
      <c r="G134" s="96">
        <f t="shared" si="10"/>
        <v>12994</v>
      </c>
      <c r="H134" s="95">
        <v>200</v>
      </c>
    </row>
    <row r="135" spans="1:8" ht="12.75">
      <c r="A135" s="97">
        <v>125</v>
      </c>
      <c r="B135" s="116">
        <f t="shared" si="9"/>
        <v>24.89</v>
      </c>
      <c r="C135" s="93">
        <v>34.72</v>
      </c>
      <c r="D135" s="94">
        <v>18700</v>
      </c>
      <c r="E135" s="95">
        <v>11500</v>
      </c>
      <c r="F135" s="100">
        <f t="shared" si="11"/>
        <v>17997</v>
      </c>
      <c r="G135" s="96">
        <f t="shared" si="10"/>
        <v>12990</v>
      </c>
      <c r="H135" s="95">
        <v>200</v>
      </c>
    </row>
    <row r="136" spans="1:8" ht="12.75">
      <c r="A136" s="97">
        <v>126</v>
      </c>
      <c r="B136" s="116">
        <f t="shared" si="9"/>
        <v>24.9</v>
      </c>
      <c r="C136" s="93">
        <v>34.72</v>
      </c>
      <c r="D136" s="94">
        <v>18700</v>
      </c>
      <c r="E136" s="95">
        <v>11500</v>
      </c>
      <c r="F136" s="100">
        <f t="shared" si="11"/>
        <v>17992</v>
      </c>
      <c r="G136" s="96">
        <f t="shared" si="10"/>
        <v>12987</v>
      </c>
      <c r="H136" s="95">
        <v>200</v>
      </c>
    </row>
    <row r="137" spans="1:8" ht="12.75">
      <c r="A137" s="91">
        <v>127</v>
      </c>
      <c r="B137" s="116">
        <f t="shared" si="9"/>
        <v>24.91</v>
      </c>
      <c r="C137" s="93">
        <v>34.72</v>
      </c>
      <c r="D137" s="94">
        <v>18700</v>
      </c>
      <c r="E137" s="95">
        <v>11500</v>
      </c>
      <c r="F137" s="100">
        <f t="shared" si="11"/>
        <v>17987</v>
      </c>
      <c r="G137" s="96">
        <f t="shared" si="10"/>
        <v>12983</v>
      </c>
      <c r="H137" s="95">
        <v>200</v>
      </c>
    </row>
    <row r="138" spans="1:8" ht="12.75">
      <c r="A138" s="97">
        <v>128</v>
      </c>
      <c r="B138" s="116">
        <f t="shared" si="9"/>
        <v>24.92</v>
      </c>
      <c r="C138" s="93">
        <v>34.72</v>
      </c>
      <c r="D138" s="94">
        <v>18700</v>
      </c>
      <c r="E138" s="95">
        <v>11500</v>
      </c>
      <c r="F138" s="100">
        <f t="shared" si="11"/>
        <v>17982</v>
      </c>
      <c r="G138" s="96">
        <f t="shared" si="10"/>
        <v>12979</v>
      </c>
      <c r="H138" s="95">
        <v>200</v>
      </c>
    </row>
    <row r="139" spans="1:8" ht="12.75">
      <c r="A139" s="97">
        <v>129</v>
      </c>
      <c r="B139" s="116">
        <f aca="true" t="shared" si="12" ref="B139:B170">ROUND((1.1233*LN(A139)+17)*1.11,2)</f>
        <v>24.93</v>
      </c>
      <c r="C139" s="93">
        <v>34.72</v>
      </c>
      <c r="D139" s="94">
        <v>18700</v>
      </c>
      <c r="E139" s="95">
        <v>11500</v>
      </c>
      <c r="F139" s="100">
        <f t="shared" si="11"/>
        <v>17977</v>
      </c>
      <c r="G139" s="96">
        <f aca="true" t="shared" si="13" ref="G139:G170">ROUND(12*(1/B139*D139+1/C139*E139),0)</f>
        <v>12976</v>
      </c>
      <c r="H139" s="95">
        <v>200</v>
      </c>
    </row>
    <row r="140" spans="1:8" ht="12.75">
      <c r="A140" s="91">
        <v>130</v>
      </c>
      <c r="B140" s="116">
        <f t="shared" si="12"/>
        <v>24.94</v>
      </c>
      <c r="C140" s="93">
        <v>34.72</v>
      </c>
      <c r="D140" s="94">
        <v>18700</v>
      </c>
      <c r="E140" s="95">
        <v>11500</v>
      </c>
      <c r="F140" s="100">
        <f aca="true" t="shared" si="14" ref="F140:F171">ROUND(12*1.37*(1/B140*D140+1/C140*E140)+H140,0)</f>
        <v>17972</v>
      </c>
      <c r="G140" s="96">
        <f t="shared" si="13"/>
        <v>12972</v>
      </c>
      <c r="H140" s="95">
        <v>200</v>
      </c>
    </row>
    <row r="141" spans="1:8" ht="12.75">
      <c r="A141" s="97">
        <v>131</v>
      </c>
      <c r="B141" s="116">
        <f t="shared" si="12"/>
        <v>24.95</v>
      </c>
      <c r="C141" s="93">
        <v>34.72</v>
      </c>
      <c r="D141" s="94">
        <v>18700</v>
      </c>
      <c r="E141" s="95">
        <v>11500</v>
      </c>
      <c r="F141" s="100">
        <f t="shared" si="14"/>
        <v>17967</v>
      </c>
      <c r="G141" s="96">
        <f t="shared" si="13"/>
        <v>12969</v>
      </c>
      <c r="H141" s="95">
        <v>200</v>
      </c>
    </row>
    <row r="142" spans="1:8" ht="12.75">
      <c r="A142" s="97">
        <v>132</v>
      </c>
      <c r="B142" s="116">
        <f t="shared" si="12"/>
        <v>24.96</v>
      </c>
      <c r="C142" s="93">
        <v>34.72</v>
      </c>
      <c r="D142" s="94">
        <v>18700</v>
      </c>
      <c r="E142" s="95">
        <v>11500</v>
      </c>
      <c r="F142" s="100">
        <f t="shared" si="14"/>
        <v>17962</v>
      </c>
      <c r="G142" s="96">
        <f t="shared" si="13"/>
        <v>12965</v>
      </c>
      <c r="H142" s="95">
        <v>200</v>
      </c>
    </row>
    <row r="143" spans="1:8" ht="12.75">
      <c r="A143" s="91">
        <v>133</v>
      </c>
      <c r="B143" s="116">
        <f t="shared" si="12"/>
        <v>24.97</v>
      </c>
      <c r="C143" s="93">
        <v>34.72</v>
      </c>
      <c r="D143" s="94">
        <v>18700</v>
      </c>
      <c r="E143" s="95">
        <v>11500</v>
      </c>
      <c r="F143" s="100">
        <f t="shared" si="14"/>
        <v>17957</v>
      </c>
      <c r="G143" s="96">
        <f t="shared" si="13"/>
        <v>12961</v>
      </c>
      <c r="H143" s="95">
        <v>200</v>
      </c>
    </row>
    <row r="144" spans="1:8" ht="12.75">
      <c r="A144" s="97">
        <v>134</v>
      </c>
      <c r="B144" s="116">
        <f t="shared" si="12"/>
        <v>24.98</v>
      </c>
      <c r="C144" s="93">
        <v>34.72</v>
      </c>
      <c r="D144" s="94">
        <v>18700</v>
      </c>
      <c r="E144" s="95">
        <v>11500</v>
      </c>
      <c r="F144" s="100">
        <f t="shared" si="14"/>
        <v>17952</v>
      </c>
      <c r="G144" s="96">
        <f t="shared" si="13"/>
        <v>12958</v>
      </c>
      <c r="H144" s="95">
        <v>200</v>
      </c>
    </row>
    <row r="145" spans="1:8" ht="12.75">
      <c r="A145" s="97">
        <v>135</v>
      </c>
      <c r="B145" s="116">
        <f t="shared" si="12"/>
        <v>24.99</v>
      </c>
      <c r="C145" s="93">
        <v>34.72</v>
      </c>
      <c r="D145" s="94">
        <v>18700</v>
      </c>
      <c r="E145" s="95">
        <v>11500</v>
      </c>
      <c r="F145" s="100">
        <f t="shared" si="14"/>
        <v>17947</v>
      </c>
      <c r="G145" s="96">
        <f t="shared" si="13"/>
        <v>12954</v>
      </c>
      <c r="H145" s="95">
        <v>200</v>
      </c>
    </row>
    <row r="146" spans="1:8" ht="12.75">
      <c r="A146" s="91">
        <v>136</v>
      </c>
      <c r="B146" s="116">
        <f t="shared" si="12"/>
        <v>25</v>
      </c>
      <c r="C146" s="93">
        <v>34.72</v>
      </c>
      <c r="D146" s="94">
        <v>18700</v>
      </c>
      <c r="E146" s="95">
        <v>11500</v>
      </c>
      <c r="F146" s="100">
        <f t="shared" si="14"/>
        <v>17942</v>
      </c>
      <c r="G146" s="96">
        <f t="shared" si="13"/>
        <v>12951</v>
      </c>
      <c r="H146" s="95">
        <v>200</v>
      </c>
    </row>
    <row r="147" spans="1:8" ht="12.75">
      <c r="A147" s="97">
        <v>137</v>
      </c>
      <c r="B147" s="116">
        <f t="shared" si="12"/>
        <v>25</v>
      </c>
      <c r="C147" s="93">
        <v>34.72</v>
      </c>
      <c r="D147" s="94">
        <v>18700</v>
      </c>
      <c r="E147" s="95">
        <v>11500</v>
      </c>
      <c r="F147" s="100">
        <f t="shared" si="14"/>
        <v>17942</v>
      </c>
      <c r="G147" s="96">
        <f t="shared" si="13"/>
        <v>12951</v>
      </c>
      <c r="H147" s="95">
        <v>200</v>
      </c>
    </row>
    <row r="148" spans="1:8" ht="12.75">
      <c r="A148" s="97">
        <v>138</v>
      </c>
      <c r="B148" s="116">
        <f t="shared" si="12"/>
        <v>25.01</v>
      </c>
      <c r="C148" s="93">
        <v>34.72</v>
      </c>
      <c r="D148" s="94">
        <v>18700</v>
      </c>
      <c r="E148" s="95">
        <v>11500</v>
      </c>
      <c r="F148" s="100">
        <f t="shared" si="14"/>
        <v>17937</v>
      </c>
      <c r="G148" s="96">
        <f t="shared" si="13"/>
        <v>12947</v>
      </c>
      <c r="H148" s="95">
        <v>200</v>
      </c>
    </row>
    <row r="149" spans="1:8" ht="12.75">
      <c r="A149" s="91">
        <v>139</v>
      </c>
      <c r="B149" s="116">
        <f t="shared" si="12"/>
        <v>25.02</v>
      </c>
      <c r="C149" s="93">
        <v>34.72</v>
      </c>
      <c r="D149" s="94">
        <v>18700</v>
      </c>
      <c r="E149" s="95">
        <v>11500</v>
      </c>
      <c r="F149" s="100">
        <f t="shared" si="14"/>
        <v>17933</v>
      </c>
      <c r="G149" s="96">
        <f t="shared" si="13"/>
        <v>12943</v>
      </c>
      <c r="H149" s="95">
        <v>200</v>
      </c>
    </row>
    <row r="150" spans="1:8" ht="12.75">
      <c r="A150" s="97">
        <v>140</v>
      </c>
      <c r="B150" s="116">
        <f t="shared" si="12"/>
        <v>25.03</v>
      </c>
      <c r="C150" s="93">
        <v>34.72</v>
      </c>
      <c r="D150" s="94">
        <v>18700</v>
      </c>
      <c r="E150" s="95">
        <v>11500</v>
      </c>
      <c r="F150" s="100">
        <f t="shared" si="14"/>
        <v>17928</v>
      </c>
      <c r="G150" s="96">
        <f t="shared" si="13"/>
        <v>12940</v>
      </c>
      <c r="H150" s="95">
        <v>200</v>
      </c>
    </row>
    <row r="151" spans="1:8" ht="12.75">
      <c r="A151" s="97">
        <v>141</v>
      </c>
      <c r="B151" s="116">
        <f t="shared" si="12"/>
        <v>25.04</v>
      </c>
      <c r="C151" s="93">
        <v>34.72</v>
      </c>
      <c r="D151" s="94">
        <v>18700</v>
      </c>
      <c r="E151" s="95">
        <v>11500</v>
      </c>
      <c r="F151" s="100">
        <f t="shared" si="14"/>
        <v>17923</v>
      </c>
      <c r="G151" s="96">
        <f t="shared" si="13"/>
        <v>12936</v>
      </c>
      <c r="H151" s="95">
        <v>200</v>
      </c>
    </row>
    <row r="152" spans="1:8" ht="12.75">
      <c r="A152" s="91">
        <v>142</v>
      </c>
      <c r="B152" s="116">
        <f t="shared" si="12"/>
        <v>25.05</v>
      </c>
      <c r="C152" s="93">
        <v>34.72</v>
      </c>
      <c r="D152" s="94">
        <v>18700</v>
      </c>
      <c r="E152" s="95">
        <v>11500</v>
      </c>
      <c r="F152" s="100">
        <f t="shared" si="14"/>
        <v>17918</v>
      </c>
      <c r="G152" s="96">
        <f t="shared" si="13"/>
        <v>12933</v>
      </c>
      <c r="H152" s="95">
        <v>200</v>
      </c>
    </row>
    <row r="153" spans="1:8" ht="12.75">
      <c r="A153" s="97">
        <v>143</v>
      </c>
      <c r="B153" s="116">
        <f t="shared" si="12"/>
        <v>25.06</v>
      </c>
      <c r="C153" s="93">
        <v>34.72</v>
      </c>
      <c r="D153" s="94">
        <v>18700</v>
      </c>
      <c r="E153" s="95">
        <v>11500</v>
      </c>
      <c r="F153" s="100">
        <f t="shared" si="14"/>
        <v>17913</v>
      </c>
      <c r="G153" s="96">
        <f t="shared" si="13"/>
        <v>12929</v>
      </c>
      <c r="H153" s="95">
        <v>200</v>
      </c>
    </row>
    <row r="154" spans="1:8" ht="12.75">
      <c r="A154" s="97">
        <v>144</v>
      </c>
      <c r="B154" s="116">
        <f t="shared" si="12"/>
        <v>25.07</v>
      </c>
      <c r="C154" s="93">
        <v>34.72</v>
      </c>
      <c r="D154" s="94">
        <v>18700</v>
      </c>
      <c r="E154" s="95">
        <v>11500</v>
      </c>
      <c r="F154" s="100">
        <f t="shared" si="14"/>
        <v>17908</v>
      </c>
      <c r="G154" s="96">
        <f t="shared" si="13"/>
        <v>12926</v>
      </c>
      <c r="H154" s="95">
        <v>200</v>
      </c>
    </row>
    <row r="155" spans="1:8" ht="12.75">
      <c r="A155" s="91">
        <v>145</v>
      </c>
      <c r="B155" s="116">
        <f t="shared" si="12"/>
        <v>25.08</v>
      </c>
      <c r="C155" s="93">
        <v>34.72</v>
      </c>
      <c r="D155" s="94">
        <v>18700</v>
      </c>
      <c r="E155" s="95">
        <v>11500</v>
      </c>
      <c r="F155" s="100">
        <f t="shared" si="14"/>
        <v>17903</v>
      </c>
      <c r="G155" s="96">
        <f t="shared" si="13"/>
        <v>12922</v>
      </c>
      <c r="H155" s="95">
        <v>200</v>
      </c>
    </row>
    <row r="156" spans="1:8" ht="12.75">
      <c r="A156" s="97">
        <v>146</v>
      </c>
      <c r="B156" s="116">
        <f t="shared" si="12"/>
        <v>25.08</v>
      </c>
      <c r="C156" s="93">
        <v>34.72</v>
      </c>
      <c r="D156" s="94">
        <v>18700</v>
      </c>
      <c r="E156" s="95">
        <v>11500</v>
      </c>
      <c r="F156" s="100">
        <f t="shared" si="14"/>
        <v>17903</v>
      </c>
      <c r="G156" s="96">
        <f t="shared" si="13"/>
        <v>12922</v>
      </c>
      <c r="H156" s="95">
        <v>200</v>
      </c>
    </row>
    <row r="157" spans="1:8" ht="12.75">
      <c r="A157" s="97">
        <v>147</v>
      </c>
      <c r="B157" s="116">
        <f t="shared" si="12"/>
        <v>25.09</v>
      </c>
      <c r="C157" s="93">
        <v>34.72</v>
      </c>
      <c r="D157" s="94">
        <v>18700</v>
      </c>
      <c r="E157" s="95">
        <v>11500</v>
      </c>
      <c r="F157" s="100">
        <f t="shared" si="14"/>
        <v>17898</v>
      </c>
      <c r="G157" s="96">
        <f t="shared" si="13"/>
        <v>12918</v>
      </c>
      <c r="H157" s="95">
        <v>200</v>
      </c>
    </row>
    <row r="158" spans="1:8" ht="12.75">
      <c r="A158" s="91">
        <v>148</v>
      </c>
      <c r="B158" s="116">
        <f t="shared" si="12"/>
        <v>25.1</v>
      </c>
      <c r="C158" s="93">
        <v>34.72</v>
      </c>
      <c r="D158" s="94">
        <v>18700</v>
      </c>
      <c r="E158" s="95">
        <v>11500</v>
      </c>
      <c r="F158" s="100">
        <f t="shared" si="14"/>
        <v>17893</v>
      </c>
      <c r="G158" s="96">
        <f t="shared" si="13"/>
        <v>12915</v>
      </c>
      <c r="H158" s="95">
        <v>200</v>
      </c>
    </row>
    <row r="159" spans="1:8" ht="12.75">
      <c r="A159" s="97">
        <v>149</v>
      </c>
      <c r="B159" s="116">
        <f t="shared" si="12"/>
        <v>25.11</v>
      </c>
      <c r="C159" s="93">
        <v>34.72</v>
      </c>
      <c r="D159" s="94">
        <v>18700</v>
      </c>
      <c r="E159" s="95">
        <v>11500</v>
      </c>
      <c r="F159" s="100">
        <f t="shared" si="14"/>
        <v>17889</v>
      </c>
      <c r="G159" s="96">
        <f t="shared" si="13"/>
        <v>12911</v>
      </c>
      <c r="H159" s="95">
        <v>200</v>
      </c>
    </row>
    <row r="160" spans="1:8" ht="12.75">
      <c r="A160" s="97">
        <v>150</v>
      </c>
      <c r="B160" s="116">
        <f t="shared" si="12"/>
        <v>25.12</v>
      </c>
      <c r="C160" s="93">
        <v>34.72</v>
      </c>
      <c r="D160" s="94">
        <v>18700</v>
      </c>
      <c r="E160" s="95">
        <v>11500</v>
      </c>
      <c r="F160" s="100">
        <f t="shared" si="14"/>
        <v>17884</v>
      </c>
      <c r="G160" s="96">
        <f t="shared" si="13"/>
        <v>12908</v>
      </c>
      <c r="H160" s="95">
        <v>200</v>
      </c>
    </row>
    <row r="161" spans="1:8" ht="12.75">
      <c r="A161" s="91">
        <v>151</v>
      </c>
      <c r="B161" s="116">
        <f t="shared" si="12"/>
        <v>25.13</v>
      </c>
      <c r="C161" s="93">
        <v>34.72</v>
      </c>
      <c r="D161" s="94">
        <v>18700</v>
      </c>
      <c r="E161" s="95">
        <v>11500</v>
      </c>
      <c r="F161" s="100">
        <f t="shared" si="14"/>
        <v>17879</v>
      </c>
      <c r="G161" s="96">
        <f t="shared" si="13"/>
        <v>12904</v>
      </c>
      <c r="H161" s="95">
        <v>200</v>
      </c>
    </row>
    <row r="162" spans="1:8" ht="12.75">
      <c r="A162" s="97">
        <v>152</v>
      </c>
      <c r="B162" s="116">
        <f t="shared" si="12"/>
        <v>25.13</v>
      </c>
      <c r="C162" s="93">
        <v>34.72</v>
      </c>
      <c r="D162" s="94">
        <v>18700</v>
      </c>
      <c r="E162" s="95">
        <v>11500</v>
      </c>
      <c r="F162" s="100">
        <f t="shared" si="14"/>
        <v>17879</v>
      </c>
      <c r="G162" s="96">
        <f t="shared" si="13"/>
        <v>12904</v>
      </c>
      <c r="H162" s="95">
        <v>200</v>
      </c>
    </row>
    <row r="163" spans="1:8" ht="12.75">
      <c r="A163" s="97">
        <v>153</v>
      </c>
      <c r="B163" s="116">
        <f t="shared" si="12"/>
        <v>25.14</v>
      </c>
      <c r="C163" s="93">
        <v>34.72</v>
      </c>
      <c r="D163" s="94">
        <v>18700</v>
      </c>
      <c r="E163" s="95">
        <v>11500</v>
      </c>
      <c r="F163" s="100">
        <f t="shared" si="14"/>
        <v>17874</v>
      </c>
      <c r="G163" s="96">
        <f t="shared" si="13"/>
        <v>12901</v>
      </c>
      <c r="H163" s="95">
        <v>200</v>
      </c>
    </row>
    <row r="164" spans="1:8" ht="12.75">
      <c r="A164" s="91">
        <v>154</v>
      </c>
      <c r="B164" s="116">
        <f t="shared" si="12"/>
        <v>25.15</v>
      </c>
      <c r="C164" s="93">
        <v>34.72</v>
      </c>
      <c r="D164" s="94">
        <v>18700</v>
      </c>
      <c r="E164" s="95">
        <v>11500</v>
      </c>
      <c r="F164" s="100">
        <f t="shared" si="14"/>
        <v>17869</v>
      </c>
      <c r="G164" s="96">
        <f t="shared" si="13"/>
        <v>12897</v>
      </c>
      <c r="H164" s="95">
        <v>200</v>
      </c>
    </row>
    <row r="165" spans="1:8" ht="12.75">
      <c r="A165" s="97">
        <v>155</v>
      </c>
      <c r="B165" s="116">
        <f t="shared" si="12"/>
        <v>25.16</v>
      </c>
      <c r="C165" s="93">
        <v>34.72</v>
      </c>
      <c r="D165" s="94">
        <v>18700</v>
      </c>
      <c r="E165" s="95">
        <v>11500</v>
      </c>
      <c r="F165" s="100">
        <f t="shared" si="14"/>
        <v>17864</v>
      </c>
      <c r="G165" s="96">
        <f t="shared" si="13"/>
        <v>12894</v>
      </c>
      <c r="H165" s="95">
        <v>200</v>
      </c>
    </row>
    <row r="166" spans="1:8" ht="12.75">
      <c r="A166" s="97">
        <v>156</v>
      </c>
      <c r="B166" s="116">
        <f t="shared" si="12"/>
        <v>25.17</v>
      </c>
      <c r="C166" s="93">
        <v>34.72</v>
      </c>
      <c r="D166" s="94">
        <v>18700</v>
      </c>
      <c r="E166" s="95">
        <v>11500</v>
      </c>
      <c r="F166" s="100">
        <f t="shared" si="14"/>
        <v>17859</v>
      </c>
      <c r="G166" s="96">
        <f t="shared" si="13"/>
        <v>12890</v>
      </c>
      <c r="H166" s="95">
        <v>200</v>
      </c>
    </row>
    <row r="167" spans="1:8" ht="12.75">
      <c r="A167" s="91">
        <v>157</v>
      </c>
      <c r="B167" s="116">
        <f t="shared" si="12"/>
        <v>25.17</v>
      </c>
      <c r="C167" s="93">
        <v>34.72</v>
      </c>
      <c r="D167" s="94">
        <v>18700</v>
      </c>
      <c r="E167" s="95">
        <v>11500</v>
      </c>
      <c r="F167" s="100">
        <f t="shared" si="14"/>
        <v>17859</v>
      </c>
      <c r="G167" s="96">
        <f t="shared" si="13"/>
        <v>12890</v>
      </c>
      <c r="H167" s="95">
        <v>200</v>
      </c>
    </row>
    <row r="168" spans="1:8" ht="12.75">
      <c r="A168" s="97">
        <v>158</v>
      </c>
      <c r="B168" s="116">
        <f t="shared" si="12"/>
        <v>25.18</v>
      </c>
      <c r="C168" s="93">
        <v>34.72</v>
      </c>
      <c r="D168" s="94">
        <v>18700</v>
      </c>
      <c r="E168" s="95">
        <v>11500</v>
      </c>
      <c r="F168" s="100">
        <f t="shared" si="14"/>
        <v>17854</v>
      </c>
      <c r="G168" s="96">
        <f t="shared" si="13"/>
        <v>12886</v>
      </c>
      <c r="H168" s="95">
        <v>200</v>
      </c>
    </row>
    <row r="169" spans="1:8" ht="12.75">
      <c r="A169" s="97">
        <v>159</v>
      </c>
      <c r="B169" s="116">
        <f t="shared" si="12"/>
        <v>25.19</v>
      </c>
      <c r="C169" s="93">
        <v>34.72</v>
      </c>
      <c r="D169" s="94">
        <v>18700</v>
      </c>
      <c r="E169" s="95">
        <v>11500</v>
      </c>
      <c r="F169" s="100">
        <f t="shared" si="14"/>
        <v>17850</v>
      </c>
      <c r="G169" s="96">
        <f t="shared" si="13"/>
        <v>12883</v>
      </c>
      <c r="H169" s="95">
        <v>200</v>
      </c>
    </row>
    <row r="170" spans="1:8" ht="12.75">
      <c r="A170" s="91">
        <v>160</v>
      </c>
      <c r="B170" s="116">
        <f t="shared" si="12"/>
        <v>25.2</v>
      </c>
      <c r="C170" s="93">
        <v>34.72</v>
      </c>
      <c r="D170" s="94">
        <v>18700</v>
      </c>
      <c r="E170" s="95">
        <v>11500</v>
      </c>
      <c r="F170" s="100">
        <f t="shared" si="14"/>
        <v>17845</v>
      </c>
      <c r="G170" s="96">
        <f t="shared" si="13"/>
        <v>12879</v>
      </c>
      <c r="H170" s="95">
        <v>200</v>
      </c>
    </row>
    <row r="171" spans="1:8" ht="12.75">
      <c r="A171" s="97">
        <v>161</v>
      </c>
      <c r="B171" s="116">
        <f aca="true" t="shared" si="15" ref="B171:B182">ROUND((1.1233*LN(A171)+17)*1.11,2)</f>
        <v>25.21</v>
      </c>
      <c r="C171" s="93">
        <v>34.72</v>
      </c>
      <c r="D171" s="94">
        <v>18700</v>
      </c>
      <c r="E171" s="95">
        <v>11500</v>
      </c>
      <c r="F171" s="100">
        <f t="shared" si="14"/>
        <v>17840</v>
      </c>
      <c r="G171" s="96">
        <f aca="true" t="shared" si="16" ref="G171:G182">ROUND(12*(1/B171*D171+1/C171*E171),0)</f>
        <v>12876</v>
      </c>
      <c r="H171" s="95">
        <v>200</v>
      </c>
    </row>
    <row r="172" spans="1:8" ht="12.75">
      <c r="A172" s="97">
        <v>162</v>
      </c>
      <c r="B172" s="116">
        <f t="shared" si="15"/>
        <v>25.21</v>
      </c>
      <c r="C172" s="93">
        <v>34.72</v>
      </c>
      <c r="D172" s="94">
        <v>18700</v>
      </c>
      <c r="E172" s="95">
        <v>11500</v>
      </c>
      <c r="F172" s="100">
        <f aca="true" t="shared" si="17" ref="F172:F182">ROUND(12*1.37*(1/B172*D172+1/C172*E172)+H172,0)</f>
        <v>17840</v>
      </c>
      <c r="G172" s="96">
        <f t="shared" si="16"/>
        <v>12876</v>
      </c>
      <c r="H172" s="95">
        <v>200</v>
      </c>
    </row>
    <row r="173" spans="1:8" ht="12.75">
      <c r="A173" s="91">
        <v>163</v>
      </c>
      <c r="B173" s="116">
        <f t="shared" si="15"/>
        <v>25.22</v>
      </c>
      <c r="C173" s="93">
        <v>34.72</v>
      </c>
      <c r="D173" s="94">
        <v>18700</v>
      </c>
      <c r="E173" s="95">
        <v>11500</v>
      </c>
      <c r="F173" s="100">
        <f t="shared" si="17"/>
        <v>17835</v>
      </c>
      <c r="G173" s="96">
        <f t="shared" si="16"/>
        <v>12872</v>
      </c>
      <c r="H173" s="95">
        <v>200</v>
      </c>
    </row>
    <row r="174" spans="1:8" ht="12.75">
      <c r="A174" s="97">
        <v>164</v>
      </c>
      <c r="B174" s="116">
        <f t="shared" si="15"/>
        <v>25.23</v>
      </c>
      <c r="C174" s="93">
        <v>34.72</v>
      </c>
      <c r="D174" s="94">
        <v>18700</v>
      </c>
      <c r="E174" s="95">
        <v>11500</v>
      </c>
      <c r="F174" s="100">
        <f t="shared" si="17"/>
        <v>17830</v>
      </c>
      <c r="G174" s="96">
        <f t="shared" si="16"/>
        <v>12869</v>
      </c>
      <c r="H174" s="95">
        <v>200</v>
      </c>
    </row>
    <row r="175" spans="1:8" ht="12.75">
      <c r="A175" s="97">
        <v>165</v>
      </c>
      <c r="B175" s="116">
        <f t="shared" si="15"/>
        <v>25.24</v>
      </c>
      <c r="C175" s="93">
        <v>34.72</v>
      </c>
      <c r="D175" s="94">
        <v>18700</v>
      </c>
      <c r="E175" s="95">
        <v>11500</v>
      </c>
      <c r="F175" s="100">
        <f t="shared" si="17"/>
        <v>17825</v>
      </c>
      <c r="G175" s="96">
        <f t="shared" si="16"/>
        <v>12865</v>
      </c>
      <c r="H175" s="95">
        <v>200</v>
      </c>
    </row>
    <row r="176" spans="1:8" ht="12.75">
      <c r="A176" s="91">
        <v>166</v>
      </c>
      <c r="B176" s="116">
        <f t="shared" si="15"/>
        <v>25.24</v>
      </c>
      <c r="C176" s="93">
        <v>34.72</v>
      </c>
      <c r="D176" s="94">
        <v>18700</v>
      </c>
      <c r="E176" s="95">
        <v>11500</v>
      </c>
      <c r="F176" s="100">
        <f t="shared" si="17"/>
        <v>17825</v>
      </c>
      <c r="G176" s="96">
        <f t="shared" si="16"/>
        <v>12865</v>
      </c>
      <c r="H176" s="95">
        <v>200</v>
      </c>
    </row>
    <row r="177" spans="1:8" ht="12.75">
      <c r="A177" s="97">
        <v>167</v>
      </c>
      <c r="B177" s="116">
        <f t="shared" si="15"/>
        <v>25.25</v>
      </c>
      <c r="C177" s="93">
        <v>34.72</v>
      </c>
      <c r="D177" s="94">
        <v>18700</v>
      </c>
      <c r="E177" s="95">
        <v>11500</v>
      </c>
      <c r="F177" s="100">
        <f t="shared" si="17"/>
        <v>17821</v>
      </c>
      <c r="G177" s="96">
        <f t="shared" si="16"/>
        <v>12862</v>
      </c>
      <c r="H177" s="95">
        <v>200</v>
      </c>
    </row>
    <row r="178" spans="1:8" ht="12.75">
      <c r="A178" s="97">
        <v>168</v>
      </c>
      <c r="B178" s="116">
        <f t="shared" si="15"/>
        <v>25.26</v>
      </c>
      <c r="C178" s="93">
        <v>34.72</v>
      </c>
      <c r="D178" s="94">
        <v>18700</v>
      </c>
      <c r="E178" s="95">
        <v>11500</v>
      </c>
      <c r="F178" s="100">
        <f t="shared" si="17"/>
        <v>17816</v>
      </c>
      <c r="G178" s="96">
        <f t="shared" si="16"/>
        <v>12858</v>
      </c>
      <c r="H178" s="95">
        <v>200</v>
      </c>
    </row>
    <row r="179" spans="1:8" ht="12.75">
      <c r="A179" s="91">
        <v>169</v>
      </c>
      <c r="B179" s="116">
        <f t="shared" si="15"/>
        <v>25.27</v>
      </c>
      <c r="C179" s="93">
        <v>34.72</v>
      </c>
      <c r="D179" s="94">
        <v>18700</v>
      </c>
      <c r="E179" s="95">
        <v>11500</v>
      </c>
      <c r="F179" s="100">
        <f t="shared" si="17"/>
        <v>17811</v>
      </c>
      <c r="G179" s="96">
        <f t="shared" si="16"/>
        <v>12855</v>
      </c>
      <c r="H179" s="95">
        <v>200</v>
      </c>
    </row>
    <row r="180" spans="1:8" ht="12.75">
      <c r="A180" s="97">
        <v>170</v>
      </c>
      <c r="B180" s="116">
        <f t="shared" si="15"/>
        <v>25.27</v>
      </c>
      <c r="C180" s="93">
        <v>34.72</v>
      </c>
      <c r="D180" s="94">
        <v>18700</v>
      </c>
      <c r="E180" s="95">
        <v>11500</v>
      </c>
      <c r="F180" s="100">
        <f t="shared" si="17"/>
        <v>17811</v>
      </c>
      <c r="G180" s="96">
        <f t="shared" si="16"/>
        <v>12855</v>
      </c>
      <c r="H180" s="95">
        <v>200</v>
      </c>
    </row>
    <row r="181" spans="1:8" ht="12.75">
      <c r="A181" s="97">
        <v>171</v>
      </c>
      <c r="B181" s="116">
        <f t="shared" si="15"/>
        <v>25.28</v>
      </c>
      <c r="C181" s="93">
        <v>34.72</v>
      </c>
      <c r="D181" s="94">
        <v>18700</v>
      </c>
      <c r="E181" s="95">
        <v>11500</v>
      </c>
      <c r="F181" s="100">
        <f t="shared" si="17"/>
        <v>17806</v>
      </c>
      <c r="G181" s="96">
        <f t="shared" si="16"/>
        <v>12851</v>
      </c>
      <c r="H181" s="95">
        <v>200</v>
      </c>
    </row>
    <row r="182" spans="1:8" ht="12.75">
      <c r="A182" s="91">
        <v>172</v>
      </c>
      <c r="B182" s="116">
        <f t="shared" si="15"/>
        <v>25.29</v>
      </c>
      <c r="C182" s="93">
        <v>34.72</v>
      </c>
      <c r="D182" s="94">
        <v>18700</v>
      </c>
      <c r="E182" s="95">
        <v>11500</v>
      </c>
      <c r="F182" s="100">
        <f t="shared" si="17"/>
        <v>17801</v>
      </c>
      <c r="G182" s="96">
        <f t="shared" si="16"/>
        <v>12848</v>
      </c>
      <c r="H182" s="95">
        <v>200</v>
      </c>
    </row>
  </sheetData>
  <mergeCells count="1">
    <mergeCell ref="A8:B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A24" sqref="A24"/>
    </sheetView>
  </sheetViews>
  <sheetFormatPr defaultColWidth="9.140625" defaultRowHeight="12.75"/>
  <cols>
    <col min="1" max="1" width="9.8515625" style="0" customWidth="1"/>
    <col min="2" max="2" width="71.28125" style="0" customWidth="1"/>
    <col min="3" max="3" width="7.57421875" style="0" customWidth="1"/>
    <col min="6" max="6" width="12.28125" style="0" customWidth="1"/>
    <col min="7" max="8" width="9.140625" style="231" customWidth="1"/>
  </cols>
  <sheetData>
    <row r="1" ht="29.25" customHeight="1">
      <c r="B1" s="330" t="s">
        <v>619</v>
      </c>
    </row>
    <row r="2" ht="23.25" customHeight="1" thickBot="1">
      <c r="B2" s="330"/>
    </row>
    <row r="3" spans="1:9" ht="16.5" thickBot="1">
      <c r="A3" s="33" t="s">
        <v>203</v>
      </c>
      <c r="B3" s="34"/>
      <c r="C3" s="35"/>
      <c r="D3" s="35"/>
      <c r="E3" s="222"/>
      <c r="F3" s="49" t="s">
        <v>136</v>
      </c>
      <c r="G3" s="227"/>
      <c r="H3" s="232"/>
      <c r="I3" s="216"/>
    </row>
    <row r="4" spans="1:9" ht="15">
      <c r="A4" s="38" t="s">
        <v>137</v>
      </c>
      <c r="B4" s="29"/>
      <c r="C4" s="6"/>
      <c r="D4" s="6"/>
      <c r="E4" s="223"/>
      <c r="F4" s="48"/>
      <c r="G4" s="227"/>
      <c r="H4" s="232"/>
      <c r="I4" s="216"/>
    </row>
    <row r="5" spans="1:9" ht="15">
      <c r="A5" s="38"/>
      <c r="B5" s="30" t="s">
        <v>208</v>
      </c>
      <c r="C5" s="6"/>
      <c r="D5" s="6"/>
      <c r="E5" s="223"/>
      <c r="F5" s="323">
        <v>0.15</v>
      </c>
      <c r="G5" s="227"/>
      <c r="H5" s="232"/>
      <c r="I5" s="216"/>
    </row>
    <row r="6" spans="1:9" ht="15">
      <c r="A6" s="38"/>
      <c r="B6" s="30" t="s">
        <v>209</v>
      </c>
      <c r="C6" s="6"/>
      <c r="D6" s="6"/>
      <c r="E6" s="223"/>
      <c r="F6" s="323">
        <v>0.4</v>
      </c>
      <c r="G6" s="227"/>
      <c r="H6" s="232"/>
      <c r="I6" s="216"/>
    </row>
    <row r="7" spans="1:9" ht="15">
      <c r="A7" s="39"/>
      <c r="B7" s="40" t="s">
        <v>210</v>
      </c>
      <c r="C7" s="41"/>
      <c r="D7" s="41"/>
      <c r="E7" s="225"/>
      <c r="F7" s="323">
        <v>0.05</v>
      </c>
      <c r="G7" s="227"/>
      <c r="H7" s="232"/>
      <c r="I7" s="216"/>
    </row>
    <row r="8" spans="1:9" ht="15">
      <c r="A8" s="36" t="s">
        <v>218</v>
      </c>
      <c r="B8" s="42"/>
      <c r="C8" s="37"/>
      <c r="D8" s="37"/>
      <c r="E8" s="224"/>
      <c r="F8" s="324"/>
      <c r="G8" s="227"/>
      <c r="H8" s="232"/>
      <c r="I8" s="216"/>
    </row>
    <row r="9" spans="1:9" ht="15">
      <c r="A9" s="39"/>
      <c r="B9" s="40" t="s">
        <v>219</v>
      </c>
      <c r="C9" s="41"/>
      <c r="D9" s="41"/>
      <c r="E9" s="225"/>
      <c r="F9" s="325">
        <v>0.5</v>
      </c>
      <c r="G9" s="227"/>
      <c r="H9" s="232"/>
      <c r="I9" s="216"/>
    </row>
    <row r="10" spans="1:9" ht="15">
      <c r="A10" s="36" t="s">
        <v>220</v>
      </c>
      <c r="B10" s="42"/>
      <c r="C10" s="37"/>
      <c r="D10" s="37"/>
      <c r="E10" s="224"/>
      <c r="F10" s="326"/>
      <c r="G10" s="227"/>
      <c r="H10" s="232"/>
      <c r="I10" s="216"/>
    </row>
    <row r="11" spans="1:9" ht="15">
      <c r="A11" s="39"/>
      <c r="B11" s="40" t="s">
        <v>224</v>
      </c>
      <c r="C11" s="41"/>
      <c r="D11" s="41"/>
      <c r="E11" s="225"/>
      <c r="F11" s="325">
        <v>0.25</v>
      </c>
      <c r="G11" s="227"/>
      <c r="H11" s="232"/>
      <c r="I11" s="216"/>
    </row>
    <row r="12" spans="1:9" ht="15">
      <c r="A12" s="36" t="s">
        <v>222</v>
      </c>
      <c r="B12" s="42"/>
      <c r="C12" s="37"/>
      <c r="D12" s="37"/>
      <c r="E12" s="224"/>
      <c r="F12" s="326"/>
      <c r="G12" s="227"/>
      <c r="H12" s="232"/>
      <c r="I12" s="216"/>
    </row>
    <row r="13" spans="1:9" ht="15">
      <c r="A13" s="39"/>
      <c r="B13" s="40" t="s">
        <v>223</v>
      </c>
      <c r="C13" s="41"/>
      <c r="D13" s="41"/>
      <c r="E13" s="225"/>
      <c r="F13" s="325">
        <v>0.25</v>
      </c>
      <c r="G13" s="227"/>
      <c r="H13" s="232"/>
      <c r="I13" s="216"/>
    </row>
    <row r="14" spans="1:9" ht="15">
      <c r="A14" s="36" t="s">
        <v>226</v>
      </c>
      <c r="B14" s="42"/>
      <c r="C14" s="6"/>
      <c r="D14" s="6"/>
      <c r="E14" s="223"/>
      <c r="F14" s="323"/>
      <c r="G14" s="227"/>
      <c r="H14" s="232"/>
      <c r="I14" s="216"/>
    </row>
    <row r="15" spans="1:9" ht="15">
      <c r="A15" s="39"/>
      <c r="B15" s="40" t="s">
        <v>225</v>
      </c>
      <c r="C15" s="6"/>
      <c r="D15" s="6"/>
      <c r="E15" s="223"/>
      <c r="F15" s="323">
        <v>0.05</v>
      </c>
      <c r="G15" s="227"/>
      <c r="H15" s="232"/>
      <c r="I15" s="216"/>
    </row>
    <row r="16" spans="1:9" ht="15">
      <c r="A16" s="36" t="s">
        <v>221</v>
      </c>
      <c r="B16" s="42"/>
      <c r="C16" s="37"/>
      <c r="D16" s="37"/>
      <c r="E16" s="224"/>
      <c r="F16" s="326"/>
      <c r="G16" s="227"/>
      <c r="H16" s="232"/>
      <c r="I16" s="216"/>
    </row>
    <row r="17" spans="1:9" ht="15">
      <c r="A17" s="38"/>
      <c r="B17" s="29" t="s">
        <v>204</v>
      </c>
      <c r="C17" s="31"/>
      <c r="D17" s="31"/>
      <c r="E17" s="223"/>
      <c r="F17" s="323">
        <v>0.67</v>
      </c>
      <c r="G17" s="227"/>
      <c r="H17" s="232"/>
      <c r="I17" s="216"/>
    </row>
    <row r="18" spans="1:9" ht="15">
      <c r="A18" s="39"/>
      <c r="B18" s="40" t="s">
        <v>205</v>
      </c>
      <c r="C18" s="41"/>
      <c r="D18" s="41"/>
      <c r="E18" s="225"/>
      <c r="F18" s="325">
        <v>0.33</v>
      </c>
      <c r="G18" s="227"/>
      <c r="H18" s="232"/>
      <c r="I18" s="216"/>
    </row>
    <row r="19" spans="1:9" ht="15">
      <c r="A19" s="36" t="s">
        <v>138</v>
      </c>
      <c r="B19" s="42"/>
      <c r="C19" s="37"/>
      <c r="D19" s="37"/>
      <c r="E19" s="224"/>
      <c r="F19" s="326"/>
      <c r="G19" s="227"/>
      <c r="H19" s="232"/>
      <c r="I19" s="216"/>
    </row>
    <row r="20" spans="1:9" ht="15">
      <c r="A20" s="39"/>
      <c r="B20" s="40" t="s">
        <v>139</v>
      </c>
      <c r="C20" s="41"/>
      <c r="D20" s="41"/>
      <c r="E20" s="225"/>
      <c r="F20" s="325">
        <v>0.89</v>
      </c>
      <c r="G20" s="227"/>
      <c r="H20" s="232"/>
      <c r="I20" s="216"/>
    </row>
    <row r="21" spans="1:9" ht="15">
      <c r="A21" s="217"/>
      <c r="B21" s="42"/>
      <c r="C21" s="37"/>
      <c r="D21" s="37"/>
      <c r="E21" s="218"/>
      <c r="F21" s="327"/>
      <c r="G21" s="232"/>
      <c r="H21" s="232"/>
      <c r="I21" s="216"/>
    </row>
    <row r="22" spans="1:9" ht="15">
      <c r="A22" s="29"/>
      <c r="B22" s="30"/>
      <c r="C22" s="6"/>
      <c r="D22" s="6"/>
      <c r="E22" s="232"/>
      <c r="F22" s="331"/>
      <c r="G22" s="232"/>
      <c r="H22" s="232"/>
      <c r="I22" s="216"/>
    </row>
    <row r="23" spans="1:9" ht="15">
      <c r="A23" s="219" t="s">
        <v>140</v>
      </c>
      <c r="B23" s="220"/>
      <c r="C23" s="41"/>
      <c r="D23" s="41"/>
      <c r="E23" s="221"/>
      <c r="F23" s="328"/>
      <c r="G23" s="232"/>
      <c r="H23" s="232"/>
      <c r="I23" s="216"/>
    </row>
    <row r="24" spans="1:9" ht="15">
      <c r="A24" s="45" t="s">
        <v>642</v>
      </c>
      <c r="B24" s="335"/>
      <c r="C24" s="6"/>
      <c r="D24" s="6"/>
      <c r="E24" s="232"/>
      <c r="F24" s="336"/>
      <c r="G24" s="232"/>
      <c r="H24" s="232"/>
      <c r="I24" s="216"/>
    </row>
    <row r="25" spans="1:9" ht="15">
      <c r="A25" s="43" t="s">
        <v>206</v>
      </c>
      <c r="B25" s="44"/>
      <c r="C25" s="37"/>
      <c r="D25" s="37"/>
      <c r="E25" s="224"/>
      <c r="F25" s="326"/>
      <c r="G25" s="227"/>
      <c r="H25" s="232"/>
      <c r="I25" s="216"/>
    </row>
    <row r="26" spans="1:9" ht="33" customHeight="1">
      <c r="A26" s="38"/>
      <c r="B26" s="32" t="s">
        <v>217</v>
      </c>
      <c r="C26" s="6"/>
      <c r="D26" s="6"/>
      <c r="E26" s="223"/>
      <c r="F26" s="323">
        <v>0.5</v>
      </c>
      <c r="G26" s="227"/>
      <c r="H26" s="232"/>
      <c r="I26" s="216"/>
    </row>
    <row r="27" spans="1:9" ht="15">
      <c r="A27" s="39"/>
      <c r="B27" s="40" t="s">
        <v>142</v>
      </c>
      <c r="C27" s="41"/>
      <c r="D27" s="41"/>
      <c r="E27" s="225"/>
      <c r="F27" s="325">
        <v>1</v>
      </c>
      <c r="G27" s="227"/>
      <c r="H27" s="232"/>
      <c r="I27" s="216"/>
    </row>
    <row r="28" spans="1:9" ht="15">
      <c r="A28" s="43" t="s">
        <v>207</v>
      </c>
      <c r="B28" s="44"/>
      <c r="C28" s="37"/>
      <c r="D28" s="37"/>
      <c r="E28" s="224"/>
      <c r="F28" s="326"/>
      <c r="G28" s="227"/>
      <c r="H28" s="232"/>
      <c r="I28" s="216"/>
    </row>
    <row r="29" spans="1:9" ht="28.5">
      <c r="A29" s="38"/>
      <c r="B29" s="32" t="s">
        <v>217</v>
      </c>
      <c r="C29" s="6"/>
      <c r="D29" s="6"/>
      <c r="E29" s="223"/>
      <c r="F29" s="323">
        <v>0.1</v>
      </c>
      <c r="G29" s="227"/>
      <c r="H29" s="232"/>
      <c r="I29" s="216"/>
    </row>
    <row r="30" spans="1:9" ht="15">
      <c r="A30" s="39"/>
      <c r="B30" s="40" t="s">
        <v>142</v>
      </c>
      <c r="C30" s="41"/>
      <c r="D30" s="41"/>
      <c r="E30" s="225"/>
      <c r="F30" s="325">
        <v>0.5</v>
      </c>
      <c r="G30" s="227"/>
      <c r="H30" s="232"/>
      <c r="I30" s="216"/>
    </row>
    <row r="31" spans="1:9" ht="15">
      <c r="A31" s="45" t="s">
        <v>211</v>
      </c>
      <c r="B31" s="46"/>
      <c r="C31" s="47"/>
      <c r="D31" s="47"/>
      <c r="E31" s="226"/>
      <c r="F31" s="329">
        <v>0.1</v>
      </c>
      <c r="G31" s="227"/>
      <c r="H31" s="232"/>
      <c r="I31" s="216"/>
    </row>
    <row r="32" spans="1:9" ht="15">
      <c r="A32" s="43" t="s">
        <v>212</v>
      </c>
      <c r="B32" s="44"/>
      <c r="C32" s="37"/>
      <c r="D32" s="37"/>
      <c r="E32" s="224"/>
      <c r="F32" s="326"/>
      <c r="G32" s="227"/>
      <c r="H32" s="232"/>
      <c r="I32" s="216"/>
    </row>
    <row r="33" spans="1:9" ht="15">
      <c r="A33" s="39"/>
      <c r="B33" s="40" t="s">
        <v>143</v>
      </c>
      <c r="C33" s="41"/>
      <c r="D33" s="41"/>
      <c r="E33" s="225"/>
      <c r="F33" s="325">
        <v>0.3</v>
      </c>
      <c r="G33" s="227"/>
      <c r="H33" s="232"/>
      <c r="I33" s="216"/>
    </row>
    <row r="34" spans="1:9" ht="15">
      <c r="A34" s="43" t="s">
        <v>623</v>
      </c>
      <c r="B34" s="42"/>
      <c r="C34" s="37"/>
      <c r="D34" s="37"/>
      <c r="E34" s="224"/>
      <c r="F34" s="326"/>
      <c r="G34" s="227"/>
      <c r="H34" s="232"/>
      <c r="I34" s="216"/>
    </row>
    <row r="35" spans="1:9" ht="15">
      <c r="A35" s="39"/>
      <c r="B35" s="40" t="s">
        <v>144</v>
      </c>
      <c r="C35" s="41"/>
      <c r="D35" s="41"/>
      <c r="E35" s="225"/>
      <c r="F35" s="325">
        <v>0.3</v>
      </c>
      <c r="G35" s="227"/>
      <c r="H35" s="232"/>
      <c r="I35" s="216"/>
    </row>
    <row r="36" spans="1:9" ht="15">
      <c r="A36" s="45" t="s">
        <v>213</v>
      </c>
      <c r="B36" s="50"/>
      <c r="C36" s="47"/>
      <c r="D36" s="47"/>
      <c r="E36" s="226"/>
      <c r="F36" s="329">
        <v>0.3</v>
      </c>
      <c r="G36" s="227"/>
      <c r="H36" s="232"/>
      <c r="I36" s="216"/>
    </row>
    <row r="37" spans="1:9" ht="15">
      <c r="A37" s="43" t="s">
        <v>214</v>
      </c>
      <c r="B37" s="44"/>
      <c r="C37" s="37"/>
      <c r="D37" s="37"/>
      <c r="E37" s="224"/>
      <c r="F37" s="326"/>
      <c r="G37" s="227"/>
      <c r="H37" s="232"/>
      <c r="I37" s="216"/>
    </row>
    <row r="38" spans="1:9" ht="15">
      <c r="A38" s="38"/>
      <c r="B38" s="30" t="s">
        <v>215</v>
      </c>
      <c r="C38" s="6"/>
      <c r="D38" s="6"/>
      <c r="E38" s="223"/>
      <c r="F38" s="323">
        <v>0.09</v>
      </c>
      <c r="G38" s="227"/>
      <c r="H38" s="232"/>
      <c r="I38" s="216"/>
    </row>
    <row r="39" spans="1:9" ht="15">
      <c r="A39" s="38"/>
      <c r="B39" s="30" t="s">
        <v>141</v>
      </c>
      <c r="C39" s="6"/>
      <c r="D39" s="6"/>
      <c r="E39" s="223"/>
      <c r="F39" s="323">
        <v>0.3</v>
      </c>
      <c r="G39" s="227"/>
      <c r="H39" s="232"/>
      <c r="I39" s="216"/>
    </row>
    <row r="40" spans="1:9" ht="15">
      <c r="A40" s="39"/>
      <c r="B40" s="40" t="s">
        <v>216</v>
      </c>
      <c r="C40" s="41"/>
      <c r="D40" s="41"/>
      <c r="E40" s="225"/>
      <c r="F40" s="325">
        <v>0.5</v>
      </c>
      <c r="G40" s="227"/>
      <c r="H40" s="232"/>
      <c r="I40" s="216"/>
    </row>
    <row r="41" spans="2:9" ht="14.25">
      <c r="B41" s="208"/>
      <c r="C41" s="208"/>
      <c r="D41" s="208"/>
      <c r="E41" s="208"/>
      <c r="F41" s="208"/>
      <c r="G41" s="51"/>
      <c r="H41" s="51"/>
      <c r="I41" s="51"/>
    </row>
    <row r="42" spans="1:9" ht="15">
      <c r="A42" s="219" t="s">
        <v>637</v>
      </c>
      <c r="B42" s="213"/>
      <c r="C42" s="213"/>
      <c r="D42" s="213"/>
      <c r="E42" s="213"/>
      <c r="F42" s="213"/>
      <c r="G42" s="51"/>
      <c r="H42" s="51"/>
      <c r="I42" s="51"/>
    </row>
    <row r="43" spans="1:9" ht="14.25">
      <c r="A43" s="36" t="s">
        <v>561</v>
      </c>
      <c r="B43" s="208" t="s">
        <v>620</v>
      </c>
      <c r="C43" s="208"/>
      <c r="D43" s="208"/>
      <c r="E43" s="208"/>
      <c r="F43" s="228"/>
      <c r="G43" s="51"/>
      <c r="H43" s="51"/>
      <c r="I43" s="51"/>
    </row>
    <row r="44" spans="1:9" ht="14.25">
      <c r="A44" s="38"/>
      <c r="B44" s="51" t="s">
        <v>621</v>
      </c>
      <c r="C44" s="51"/>
      <c r="D44" s="51"/>
      <c r="E44" s="51"/>
      <c r="F44" s="229"/>
      <c r="G44" s="51"/>
      <c r="H44" s="51"/>
      <c r="I44" s="51"/>
    </row>
    <row r="45" spans="1:9" ht="14.25">
      <c r="A45" s="38" t="s">
        <v>562</v>
      </c>
      <c r="B45" s="51" t="s">
        <v>563</v>
      </c>
      <c r="C45" s="51"/>
      <c r="D45" s="51"/>
      <c r="E45" s="51"/>
      <c r="F45" s="229"/>
      <c r="G45" s="51"/>
      <c r="H45" s="51"/>
      <c r="I45" s="51"/>
    </row>
    <row r="46" spans="1:9" ht="15">
      <c r="A46" s="209"/>
      <c r="B46" s="30" t="s">
        <v>564</v>
      </c>
      <c r="C46" s="52">
        <v>9.7</v>
      </c>
      <c r="D46" s="52"/>
      <c r="E46" s="7"/>
      <c r="F46" s="230"/>
      <c r="G46" s="7"/>
      <c r="H46" s="7"/>
      <c r="I46" s="7"/>
    </row>
    <row r="47" spans="1:9" ht="15">
      <c r="A47" s="209"/>
      <c r="B47" s="30" t="s">
        <v>565</v>
      </c>
      <c r="C47" s="52">
        <v>9.7</v>
      </c>
      <c r="D47" s="52"/>
      <c r="E47" s="7"/>
      <c r="F47" s="230"/>
      <c r="G47" s="7"/>
      <c r="H47" s="7"/>
      <c r="I47" s="7"/>
    </row>
    <row r="48" spans="1:9" ht="15">
      <c r="A48" s="209"/>
      <c r="B48" s="30" t="s">
        <v>566</v>
      </c>
      <c r="C48" s="52">
        <v>8.4</v>
      </c>
      <c r="D48" s="52"/>
      <c r="E48" s="7"/>
      <c r="F48" s="230"/>
      <c r="G48" s="7"/>
      <c r="H48" s="7"/>
      <c r="I48" s="7"/>
    </row>
    <row r="49" spans="1:9" ht="15">
      <c r="A49" s="209"/>
      <c r="B49" s="30" t="s">
        <v>638</v>
      </c>
      <c r="C49" s="52">
        <v>8.4</v>
      </c>
      <c r="D49" s="52"/>
      <c r="E49" s="7"/>
      <c r="F49" s="230"/>
      <c r="G49" s="7"/>
      <c r="H49" s="7"/>
      <c r="I49" s="7"/>
    </row>
    <row r="50" spans="1:9" ht="15">
      <c r="A50" s="209"/>
      <c r="B50" s="30" t="s">
        <v>567</v>
      </c>
      <c r="C50" s="52">
        <v>8.7</v>
      </c>
      <c r="D50" s="52"/>
      <c r="E50" s="7"/>
      <c r="F50" s="230"/>
      <c r="G50" s="7"/>
      <c r="H50" s="7"/>
      <c r="I50" s="7"/>
    </row>
    <row r="51" spans="1:9" ht="15">
      <c r="A51" s="209"/>
      <c r="B51" s="30" t="s">
        <v>568</v>
      </c>
      <c r="C51" s="52">
        <v>8.1</v>
      </c>
      <c r="D51" s="52"/>
      <c r="E51" s="7"/>
      <c r="F51" s="230"/>
      <c r="G51" s="7"/>
      <c r="H51" s="7"/>
      <c r="I51" s="7"/>
    </row>
    <row r="52" spans="1:9" ht="15">
      <c r="A52" s="209"/>
      <c r="B52" s="30" t="s">
        <v>569</v>
      </c>
      <c r="C52" s="52">
        <v>8.1</v>
      </c>
      <c r="D52" s="52"/>
      <c r="E52" s="7"/>
      <c r="F52" s="230"/>
      <c r="G52" s="7"/>
      <c r="H52" s="7"/>
      <c r="I52" s="7"/>
    </row>
    <row r="53" spans="1:9" ht="15">
      <c r="A53" s="209"/>
      <c r="B53" s="30" t="s">
        <v>570</v>
      </c>
      <c r="C53" s="52">
        <v>8.7</v>
      </c>
      <c r="D53" s="52"/>
      <c r="E53" s="7"/>
      <c r="F53" s="230"/>
      <c r="G53" s="7"/>
      <c r="H53" s="7"/>
      <c r="I53" s="7"/>
    </row>
    <row r="54" spans="1:9" ht="15">
      <c r="A54" s="209"/>
      <c r="B54" s="30" t="s">
        <v>571</v>
      </c>
      <c r="C54" s="52">
        <v>8.4</v>
      </c>
      <c r="D54" s="52"/>
      <c r="E54" s="7"/>
      <c r="F54" s="230"/>
      <c r="G54" s="7"/>
      <c r="H54" s="7"/>
      <c r="I54" s="7"/>
    </row>
    <row r="55" spans="1:9" ht="14.25">
      <c r="A55" s="210" t="s">
        <v>572</v>
      </c>
      <c r="B55" s="51" t="s">
        <v>574</v>
      </c>
      <c r="C55" s="51"/>
      <c r="D55" s="51"/>
      <c r="E55" s="51"/>
      <c r="F55" s="229"/>
      <c r="G55" s="51"/>
      <c r="H55" s="51"/>
      <c r="I55" s="53"/>
    </row>
    <row r="56" spans="1:9" ht="14.25">
      <c r="A56" s="209"/>
      <c r="B56" s="51" t="s">
        <v>573</v>
      </c>
      <c r="C56" s="7"/>
      <c r="D56" s="7"/>
      <c r="E56" s="211"/>
      <c r="F56" s="233" t="s">
        <v>575</v>
      </c>
      <c r="G56" s="211"/>
      <c r="H56" s="211"/>
      <c r="I56" s="54"/>
    </row>
    <row r="57" spans="1:9" ht="15">
      <c r="A57" s="209"/>
      <c r="B57" s="51" t="s">
        <v>576</v>
      </c>
      <c r="C57" s="7"/>
      <c r="D57" s="7"/>
      <c r="E57" s="52"/>
      <c r="F57" s="234">
        <v>0.98</v>
      </c>
      <c r="G57" s="52"/>
      <c r="H57" s="52"/>
      <c r="I57" s="55"/>
    </row>
    <row r="58" spans="1:9" ht="15">
      <c r="A58" s="209"/>
      <c r="B58" s="51" t="s">
        <v>577</v>
      </c>
      <c r="C58" s="7"/>
      <c r="D58" s="7"/>
      <c r="E58" s="52"/>
      <c r="F58" s="234">
        <v>1.02</v>
      </c>
      <c r="G58" s="52"/>
      <c r="H58" s="52"/>
      <c r="I58" s="55"/>
    </row>
    <row r="59" spans="1:9" ht="15">
      <c r="A59" s="209"/>
      <c r="B59" s="51" t="s">
        <v>578</v>
      </c>
      <c r="C59" s="7"/>
      <c r="D59" s="7"/>
      <c r="E59" s="52"/>
      <c r="F59" s="234">
        <v>0.95</v>
      </c>
      <c r="G59" s="52"/>
      <c r="H59" s="52"/>
      <c r="I59" s="55"/>
    </row>
    <row r="60" spans="1:9" ht="15">
      <c r="A60" s="209"/>
      <c r="B60" s="51" t="s">
        <v>579</v>
      </c>
      <c r="C60" s="7"/>
      <c r="D60" s="7"/>
      <c r="E60" s="52"/>
      <c r="F60" s="234">
        <v>1.05</v>
      </c>
      <c r="G60" s="52"/>
      <c r="H60" s="52"/>
      <c r="I60" s="55"/>
    </row>
    <row r="61" spans="1:9" ht="15">
      <c r="A61" s="209"/>
      <c r="B61" s="51" t="s">
        <v>580</v>
      </c>
      <c r="C61" s="7"/>
      <c r="D61" s="7"/>
      <c r="E61" s="52"/>
      <c r="F61" s="234">
        <v>0.92</v>
      </c>
      <c r="G61" s="52"/>
      <c r="H61" s="52"/>
      <c r="I61" s="55"/>
    </row>
    <row r="62" spans="1:9" ht="15">
      <c r="A62" s="212"/>
      <c r="B62" s="213" t="s">
        <v>579</v>
      </c>
      <c r="C62" s="214"/>
      <c r="D62" s="214"/>
      <c r="E62" s="215"/>
      <c r="F62" s="235">
        <v>1.08</v>
      </c>
      <c r="G62" s="52"/>
      <c r="H62" s="52"/>
      <c r="I62" s="55"/>
    </row>
  </sheetData>
  <printOptions horizontalCentered="1"/>
  <pageMargins left="0.5905511811023623" right="0.5905511811023623" top="0.984251968503937" bottom="0.5905511811023623" header="0.5118110236220472" footer="0.31496062992125984"/>
  <pageSetup fitToHeight="2" fitToWidth="1" horizontalDpi="600" verticalDpi="600" orientation="landscape" paperSize="9" r:id="rId1"/>
  <headerFooter alignWithMargins="0">
    <oddHeader>&amp;LKrajský úřad Plzeňského kraje&amp;R23.2.2007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0"/>
  <sheetViews>
    <sheetView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0" sqref="H20"/>
    </sheetView>
  </sheetViews>
  <sheetFormatPr defaultColWidth="9.140625" defaultRowHeight="12.75"/>
  <cols>
    <col min="1" max="1" width="9.140625" style="60" customWidth="1"/>
    <col min="2" max="2" width="36.7109375" style="60" customWidth="1"/>
    <col min="3" max="4" width="18.8515625" style="162" customWidth="1"/>
    <col min="5" max="6" width="14.421875" style="163" customWidth="1"/>
    <col min="7" max="9" width="10.28125" style="163" customWidth="1"/>
  </cols>
  <sheetData>
    <row r="1" spans="1:9" ht="15.75">
      <c r="A1" s="143"/>
      <c r="B1" s="59"/>
      <c r="C1" s="197" t="s">
        <v>605</v>
      </c>
      <c r="D1" s="198"/>
      <c r="E1" s="196" t="s">
        <v>606</v>
      </c>
      <c r="F1" s="195"/>
      <c r="G1" s="199" t="s">
        <v>607</v>
      </c>
      <c r="H1" s="194" t="s">
        <v>608</v>
      </c>
      <c r="I1" s="140"/>
    </row>
    <row r="2" spans="1:9" ht="20.25" customHeight="1">
      <c r="A2" s="144" t="s">
        <v>559</v>
      </c>
      <c r="B2" s="145" t="s">
        <v>560</v>
      </c>
      <c r="C2" s="146" t="s">
        <v>392</v>
      </c>
      <c r="D2" s="146" t="s">
        <v>393</v>
      </c>
      <c r="E2" s="147" t="s">
        <v>603</v>
      </c>
      <c r="F2" s="147" t="s">
        <v>604</v>
      </c>
      <c r="G2" s="164" t="s">
        <v>611</v>
      </c>
      <c r="H2" s="147" t="s">
        <v>612</v>
      </c>
      <c r="I2" s="148" t="s">
        <v>613</v>
      </c>
    </row>
    <row r="3" spans="1:9" ht="12.75" customHeight="1" thickBot="1">
      <c r="A3" s="149"/>
      <c r="B3" s="150" t="s">
        <v>16</v>
      </c>
      <c r="C3" s="151" t="s">
        <v>615</v>
      </c>
      <c r="D3" s="152" t="s">
        <v>616</v>
      </c>
      <c r="E3" s="141" t="s">
        <v>602</v>
      </c>
      <c r="F3" s="142" t="s">
        <v>602</v>
      </c>
      <c r="G3" s="141" t="s">
        <v>602</v>
      </c>
      <c r="H3" s="142" t="s">
        <v>602</v>
      </c>
      <c r="I3" s="142" t="s">
        <v>602</v>
      </c>
    </row>
    <row r="4" spans="1:9" ht="12.75">
      <c r="A4" s="153" t="s">
        <v>389</v>
      </c>
      <c r="B4" s="61"/>
      <c r="C4" s="154"/>
      <c r="D4" s="154"/>
      <c r="E4" s="155"/>
      <c r="F4" s="155"/>
      <c r="G4" s="155"/>
      <c r="H4" s="155"/>
      <c r="I4" s="156"/>
    </row>
    <row r="5" spans="1:9" ht="12.75">
      <c r="A5" s="157" t="s">
        <v>385</v>
      </c>
      <c r="B5" s="158" t="s">
        <v>555</v>
      </c>
      <c r="C5" s="165">
        <v>12.84</v>
      </c>
      <c r="D5" s="165">
        <v>51</v>
      </c>
      <c r="E5" s="166">
        <v>24100</v>
      </c>
      <c r="F5" s="166">
        <v>12300</v>
      </c>
      <c r="G5" s="166">
        <f aca="true" t="shared" si="0" ref="G5:G68">ROUND(12*1.37*(1/C5*E5+1/D5*F5)+I5,0)</f>
        <v>35322</v>
      </c>
      <c r="H5" s="166">
        <f>ROUND(12*(1/C5*E5+1/D5*F5),0)</f>
        <v>25417</v>
      </c>
      <c r="I5" s="167">
        <v>500</v>
      </c>
    </row>
    <row r="6" spans="1:9" ht="12.75">
      <c r="A6" s="157" t="s">
        <v>396</v>
      </c>
      <c r="B6" s="158" t="s">
        <v>554</v>
      </c>
      <c r="C6" s="165">
        <v>14.39</v>
      </c>
      <c r="D6" s="165">
        <v>51</v>
      </c>
      <c r="E6" s="166">
        <v>24100</v>
      </c>
      <c r="F6" s="166">
        <v>12300</v>
      </c>
      <c r="G6" s="166">
        <f t="shared" si="0"/>
        <v>32148</v>
      </c>
      <c r="H6" s="166">
        <f aca="true" t="shared" si="1" ref="H6:H69">ROUND(12*(1/C6*E6+1/D6*F6),0)</f>
        <v>22991</v>
      </c>
      <c r="I6" s="167">
        <v>650</v>
      </c>
    </row>
    <row r="7" spans="1:9" ht="12.75">
      <c r="A7" s="157" t="s">
        <v>397</v>
      </c>
      <c r="B7" s="158" t="s">
        <v>556</v>
      </c>
      <c r="C7" s="165">
        <v>14.39</v>
      </c>
      <c r="D7" s="165">
        <v>51</v>
      </c>
      <c r="E7" s="166">
        <v>24100</v>
      </c>
      <c r="F7" s="166">
        <v>12300</v>
      </c>
      <c r="G7" s="166">
        <f t="shared" si="0"/>
        <v>32148</v>
      </c>
      <c r="H7" s="166">
        <f t="shared" si="1"/>
        <v>22991</v>
      </c>
      <c r="I7" s="167">
        <v>650</v>
      </c>
    </row>
    <row r="8" spans="1:9" ht="12.75">
      <c r="A8" s="157" t="s">
        <v>386</v>
      </c>
      <c r="B8" s="158" t="s">
        <v>557</v>
      </c>
      <c r="C8" s="165">
        <v>12.84</v>
      </c>
      <c r="D8" s="165">
        <v>51</v>
      </c>
      <c r="E8" s="166">
        <v>24100</v>
      </c>
      <c r="F8" s="166">
        <v>12300</v>
      </c>
      <c r="G8" s="166">
        <f t="shared" si="0"/>
        <v>35322</v>
      </c>
      <c r="H8" s="166">
        <f t="shared" si="1"/>
        <v>25417</v>
      </c>
      <c r="I8" s="167">
        <v>500</v>
      </c>
    </row>
    <row r="9" spans="1:9" ht="12.75">
      <c r="A9" s="157" t="s">
        <v>387</v>
      </c>
      <c r="B9" s="158" t="s">
        <v>558</v>
      </c>
      <c r="C9" s="165">
        <v>12.84</v>
      </c>
      <c r="D9" s="165">
        <v>51</v>
      </c>
      <c r="E9" s="166">
        <v>24100</v>
      </c>
      <c r="F9" s="166">
        <v>12300</v>
      </c>
      <c r="G9" s="166">
        <f t="shared" si="0"/>
        <v>35322</v>
      </c>
      <c r="H9" s="166">
        <f t="shared" si="1"/>
        <v>25417</v>
      </c>
      <c r="I9" s="167">
        <v>500</v>
      </c>
    </row>
    <row r="10" spans="1:9" ht="12.75">
      <c r="A10" s="153" t="s">
        <v>390</v>
      </c>
      <c r="B10" s="61"/>
      <c r="C10" s="168"/>
      <c r="D10" s="168"/>
      <c r="E10" s="169"/>
      <c r="F10" s="169"/>
      <c r="G10" s="169"/>
      <c r="H10" s="169"/>
      <c r="I10" s="170"/>
    </row>
    <row r="11" spans="1:9" ht="12.75">
      <c r="A11" s="157" t="s">
        <v>289</v>
      </c>
      <c r="B11" s="158" t="s">
        <v>398</v>
      </c>
      <c r="C11" s="165">
        <v>3.51</v>
      </c>
      <c r="D11" s="165">
        <v>12</v>
      </c>
      <c r="E11" s="166">
        <v>23600</v>
      </c>
      <c r="F11" s="166">
        <v>12100</v>
      </c>
      <c r="G11" s="166">
        <f t="shared" si="0"/>
        <v>127814</v>
      </c>
      <c r="H11" s="166">
        <f t="shared" si="1"/>
        <v>92784</v>
      </c>
      <c r="I11" s="167">
        <v>700</v>
      </c>
    </row>
    <row r="12" spans="1:9" ht="12.75">
      <c r="A12" s="157" t="s">
        <v>290</v>
      </c>
      <c r="B12" s="158" t="s">
        <v>399</v>
      </c>
      <c r="C12" s="165">
        <v>3.51</v>
      </c>
      <c r="D12" s="165">
        <v>12</v>
      </c>
      <c r="E12" s="166">
        <v>23600</v>
      </c>
      <c r="F12" s="166">
        <v>12100</v>
      </c>
      <c r="G12" s="166">
        <f t="shared" si="0"/>
        <v>127814</v>
      </c>
      <c r="H12" s="166">
        <f t="shared" si="1"/>
        <v>92784</v>
      </c>
      <c r="I12" s="167">
        <v>700</v>
      </c>
    </row>
    <row r="13" spans="1:9" ht="12.75">
      <c r="A13" s="153" t="s">
        <v>391</v>
      </c>
      <c r="B13" s="61"/>
      <c r="C13" s="168"/>
      <c r="D13" s="168"/>
      <c r="E13" s="169"/>
      <c r="F13" s="169"/>
      <c r="G13" s="169"/>
      <c r="H13" s="169"/>
      <c r="I13" s="170"/>
    </row>
    <row r="14" spans="1:9" ht="12.75">
      <c r="A14" s="139" t="s">
        <v>296</v>
      </c>
      <c r="B14" s="158" t="s">
        <v>400</v>
      </c>
      <c r="C14" s="165">
        <v>12.21</v>
      </c>
      <c r="D14" s="165">
        <v>53</v>
      </c>
      <c r="E14" s="166">
        <v>23600</v>
      </c>
      <c r="F14" s="166">
        <v>12100</v>
      </c>
      <c r="G14" s="166">
        <f t="shared" si="0"/>
        <v>35929</v>
      </c>
      <c r="H14" s="166">
        <f t="shared" si="1"/>
        <v>25934</v>
      </c>
      <c r="I14" s="167">
        <v>400</v>
      </c>
    </row>
    <row r="15" spans="1:9" ht="12.75">
      <c r="A15" s="139" t="s">
        <v>297</v>
      </c>
      <c r="B15" s="158" t="s">
        <v>401</v>
      </c>
      <c r="C15" s="165">
        <v>13.46</v>
      </c>
      <c r="D15" s="165">
        <v>53</v>
      </c>
      <c r="E15" s="166">
        <v>23600</v>
      </c>
      <c r="F15" s="166">
        <v>12100</v>
      </c>
      <c r="G15" s="166">
        <f t="shared" si="0"/>
        <v>32978</v>
      </c>
      <c r="H15" s="166">
        <f t="shared" si="1"/>
        <v>23780</v>
      </c>
      <c r="I15" s="167">
        <v>400</v>
      </c>
    </row>
    <row r="16" spans="1:9" ht="12.75">
      <c r="A16" s="157" t="s">
        <v>388</v>
      </c>
      <c r="B16" s="158" t="s">
        <v>402</v>
      </c>
      <c r="C16" s="165">
        <v>13.13</v>
      </c>
      <c r="D16" s="165">
        <v>53</v>
      </c>
      <c r="E16" s="166">
        <v>23600</v>
      </c>
      <c r="F16" s="166">
        <v>12100</v>
      </c>
      <c r="G16" s="166">
        <f t="shared" si="0"/>
        <v>33703</v>
      </c>
      <c r="H16" s="166">
        <f t="shared" si="1"/>
        <v>24309</v>
      </c>
      <c r="I16" s="167">
        <v>400</v>
      </c>
    </row>
    <row r="17" spans="1:9" ht="12.75">
      <c r="A17" s="139" t="s">
        <v>298</v>
      </c>
      <c r="B17" s="158" t="s">
        <v>403</v>
      </c>
      <c r="C17" s="165">
        <v>14.19</v>
      </c>
      <c r="D17" s="165">
        <v>53</v>
      </c>
      <c r="E17" s="166">
        <v>23600</v>
      </c>
      <c r="F17" s="166">
        <v>12100</v>
      </c>
      <c r="G17" s="166">
        <f t="shared" si="0"/>
        <v>31495</v>
      </c>
      <c r="H17" s="166">
        <f t="shared" si="1"/>
        <v>22697</v>
      </c>
      <c r="I17" s="167">
        <v>400</v>
      </c>
    </row>
    <row r="18" spans="1:9" ht="12.75">
      <c r="A18" s="139" t="s">
        <v>266</v>
      </c>
      <c r="B18" s="158" t="s">
        <v>404</v>
      </c>
      <c r="C18" s="165">
        <v>11.59</v>
      </c>
      <c r="D18" s="165">
        <v>53</v>
      </c>
      <c r="E18" s="166">
        <v>23600</v>
      </c>
      <c r="F18" s="166">
        <v>12100</v>
      </c>
      <c r="G18" s="166">
        <f t="shared" si="0"/>
        <v>37629</v>
      </c>
      <c r="H18" s="166">
        <f t="shared" si="1"/>
        <v>27174</v>
      </c>
      <c r="I18" s="167">
        <v>400</v>
      </c>
    </row>
    <row r="19" spans="1:9" ht="12.75">
      <c r="A19" s="139" t="s">
        <v>267</v>
      </c>
      <c r="B19" s="158" t="s">
        <v>405</v>
      </c>
      <c r="C19" s="165">
        <v>14.19</v>
      </c>
      <c r="D19" s="165">
        <v>53</v>
      </c>
      <c r="E19" s="166">
        <v>23600</v>
      </c>
      <c r="F19" s="166">
        <v>12100</v>
      </c>
      <c r="G19" s="166">
        <f t="shared" si="0"/>
        <v>31495</v>
      </c>
      <c r="H19" s="166">
        <f t="shared" si="1"/>
        <v>22697</v>
      </c>
      <c r="I19" s="167">
        <v>400</v>
      </c>
    </row>
    <row r="20" spans="1:9" ht="12.75">
      <c r="A20" s="139" t="s">
        <v>299</v>
      </c>
      <c r="B20" s="158" t="s">
        <v>406</v>
      </c>
      <c r="C20" s="165">
        <v>15.44</v>
      </c>
      <c r="D20" s="165">
        <v>53</v>
      </c>
      <c r="E20" s="166">
        <v>23600</v>
      </c>
      <c r="F20" s="166">
        <v>12100</v>
      </c>
      <c r="G20" s="166">
        <f t="shared" si="0"/>
        <v>29282</v>
      </c>
      <c r="H20" s="166">
        <f t="shared" si="1"/>
        <v>21082</v>
      </c>
      <c r="I20" s="167">
        <v>400</v>
      </c>
    </row>
    <row r="21" spans="1:9" ht="12.75">
      <c r="A21" s="157" t="s">
        <v>235</v>
      </c>
      <c r="B21" s="158" t="s">
        <v>407</v>
      </c>
      <c r="C21" s="165">
        <v>13.82</v>
      </c>
      <c r="D21" s="165">
        <v>53</v>
      </c>
      <c r="E21" s="166">
        <v>23600</v>
      </c>
      <c r="F21" s="166">
        <v>12100</v>
      </c>
      <c r="G21" s="166">
        <f t="shared" si="0"/>
        <v>32227</v>
      </c>
      <c r="H21" s="166">
        <f t="shared" si="1"/>
        <v>23232</v>
      </c>
      <c r="I21" s="167">
        <v>400</v>
      </c>
    </row>
    <row r="22" spans="1:9" ht="12.75">
      <c r="A22" s="153" t="s">
        <v>394</v>
      </c>
      <c r="B22" s="61"/>
      <c r="C22" s="168"/>
      <c r="D22" s="168"/>
      <c r="E22" s="169"/>
      <c r="F22" s="169"/>
      <c r="G22" s="169"/>
      <c r="H22" s="169"/>
      <c r="I22" s="170"/>
    </row>
    <row r="23" spans="1:9" ht="12.75">
      <c r="A23" s="157" t="s">
        <v>268</v>
      </c>
      <c r="B23" s="158" t="s">
        <v>408</v>
      </c>
      <c r="C23" s="165">
        <v>12.54</v>
      </c>
      <c r="D23" s="165">
        <v>44</v>
      </c>
      <c r="E23" s="166">
        <v>23600</v>
      </c>
      <c r="F23" s="166">
        <v>12300</v>
      </c>
      <c r="G23" s="166">
        <f t="shared" si="0"/>
        <v>36035</v>
      </c>
      <c r="H23" s="166">
        <f t="shared" si="1"/>
        <v>25938</v>
      </c>
      <c r="I23" s="167">
        <v>500</v>
      </c>
    </row>
    <row r="24" spans="1:9" ht="12.75">
      <c r="A24" s="157" t="s">
        <v>356</v>
      </c>
      <c r="B24" s="158" t="s">
        <v>409</v>
      </c>
      <c r="C24" s="165">
        <v>23.06</v>
      </c>
      <c r="D24" s="165">
        <v>74</v>
      </c>
      <c r="E24" s="166">
        <v>23800</v>
      </c>
      <c r="F24" s="166">
        <v>12500</v>
      </c>
      <c r="G24" s="166">
        <f t="shared" si="0"/>
        <v>20045</v>
      </c>
      <c r="H24" s="166">
        <f t="shared" si="1"/>
        <v>14412</v>
      </c>
      <c r="I24" s="167">
        <v>300</v>
      </c>
    </row>
    <row r="25" spans="1:9" ht="12.75">
      <c r="A25" s="157" t="s">
        <v>263</v>
      </c>
      <c r="B25" s="158" t="s">
        <v>410</v>
      </c>
      <c r="C25" s="165">
        <v>11.83</v>
      </c>
      <c r="D25" s="165">
        <v>44</v>
      </c>
      <c r="E25" s="166">
        <v>23600</v>
      </c>
      <c r="F25" s="166">
        <v>12300</v>
      </c>
      <c r="G25" s="166">
        <f t="shared" si="0"/>
        <v>37892</v>
      </c>
      <c r="H25" s="166">
        <f t="shared" si="1"/>
        <v>27294</v>
      </c>
      <c r="I25" s="167">
        <v>500</v>
      </c>
    </row>
    <row r="26" spans="1:9" ht="12.75">
      <c r="A26" s="157" t="s">
        <v>353</v>
      </c>
      <c r="B26" s="158" t="s">
        <v>411</v>
      </c>
      <c r="C26" s="165">
        <v>11.58</v>
      </c>
      <c r="D26" s="165">
        <v>74</v>
      </c>
      <c r="E26" s="166">
        <v>23600</v>
      </c>
      <c r="F26" s="166">
        <v>12300</v>
      </c>
      <c r="G26" s="166">
        <f t="shared" si="0"/>
        <v>36587</v>
      </c>
      <c r="H26" s="166">
        <f t="shared" si="1"/>
        <v>26451</v>
      </c>
      <c r="I26" s="167">
        <v>350</v>
      </c>
    </row>
    <row r="27" spans="1:9" ht="12.75">
      <c r="A27" s="157" t="s">
        <v>357</v>
      </c>
      <c r="B27" s="158" t="s">
        <v>412</v>
      </c>
      <c r="C27" s="165">
        <v>19.13</v>
      </c>
      <c r="D27" s="165">
        <v>74</v>
      </c>
      <c r="E27" s="166">
        <v>23800</v>
      </c>
      <c r="F27" s="166">
        <v>12300</v>
      </c>
      <c r="G27" s="166">
        <f t="shared" si="0"/>
        <v>23486</v>
      </c>
      <c r="H27" s="166">
        <f t="shared" si="1"/>
        <v>16924</v>
      </c>
      <c r="I27" s="167">
        <v>300</v>
      </c>
    </row>
    <row r="28" spans="1:9" ht="12.75">
      <c r="A28" s="157" t="s">
        <v>236</v>
      </c>
      <c r="B28" s="158" t="s">
        <v>413</v>
      </c>
      <c r="C28" s="165">
        <v>19.13</v>
      </c>
      <c r="D28" s="165">
        <v>74</v>
      </c>
      <c r="E28" s="166">
        <v>23800</v>
      </c>
      <c r="F28" s="166">
        <v>12300</v>
      </c>
      <c r="G28" s="166">
        <f t="shared" si="0"/>
        <v>23486</v>
      </c>
      <c r="H28" s="166">
        <f t="shared" si="1"/>
        <v>16924</v>
      </c>
      <c r="I28" s="167">
        <v>300</v>
      </c>
    </row>
    <row r="29" spans="1:9" ht="12.75">
      <c r="A29" s="157" t="s">
        <v>337</v>
      </c>
      <c r="B29" s="158" t="s">
        <v>414</v>
      </c>
      <c r="C29" s="165">
        <v>11.58</v>
      </c>
      <c r="D29" s="165">
        <v>44</v>
      </c>
      <c r="E29" s="166">
        <v>23600</v>
      </c>
      <c r="F29" s="166">
        <v>12300</v>
      </c>
      <c r="G29" s="166">
        <f t="shared" si="0"/>
        <v>38600</v>
      </c>
      <c r="H29" s="166">
        <f t="shared" si="1"/>
        <v>27811</v>
      </c>
      <c r="I29" s="167">
        <v>500</v>
      </c>
    </row>
    <row r="30" spans="1:9" ht="12.75">
      <c r="A30" s="157" t="s">
        <v>328</v>
      </c>
      <c r="B30" s="158" t="s">
        <v>415</v>
      </c>
      <c r="C30" s="165">
        <v>40.36</v>
      </c>
      <c r="D30" s="165">
        <v>69.3</v>
      </c>
      <c r="E30" s="166">
        <v>23800</v>
      </c>
      <c r="F30" s="166">
        <v>12500</v>
      </c>
      <c r="G30" s="166">
        <f t="shared" si="0"/>
        <v>12960</v>
      </c>
      <c r="H30" s="166">
        <f t="shared" si="1"/>
        <v>9241</v>
      </c>
      <c r="I30" s="167">
        <v>300</v>
      </c>
    </row>
    <row r="31" spans="1:9" ht="12.75">
      <c r="A31" s="157" t="s">
        <v>284</v>
      </c>
      <c r="B31" s="158" t="s">
        <v>416</v>
      </c>
      <c r="C31" s="165">
        <v>23.06</v>
      </c>
      <c r="D31" s="165">
        <v>74</v>
      </c>
      <c r="E31" s="166">
        <v>23800</v>
      </c>
      <c r="F31" s="166">
        <v>12500</v>
      </c>
      <c r="G31" s="166">
        <f t="shared" si="0"/>
        <v>20045</v>
      </c>
      <c r="H31" s="166">
        <f t="shared" si="1"/>
        <v>14412</v>
      </c>
      <c r="I31" s="167">
        <v>300</v>
      </c>
    </row>
    <row r="32" spans="1:9" ht="12.75">
      <c r="A32" s="157" t="s">
        <v>277</v>
      </c>
      <c r="B32" s="158" t="s">
        <v>417</v>
      </c>
      <c r="C32" s="165">
        <v>23.06</v>
      </c>
      <c r="D32" s="165">
        <v>74</v>
      </c>
      <c r="E32" s="166">
        <v>23800</v>
      </c>
      <c r="F32" s="166">
        <v>12500</v>
      </c>
      <c r="G32" s="166">
        <f t="shared" si="0"/>
        <v>20045</v>
      </c>
      <c r="H32" s="166">
        <f t="shared" si="1"/>
        <v>14412</v>
      </c>
      <c r="I32" s="167">
        <v>300</v>
      </c>
    </row>
    <row r="33" spans="1:9" ht="12.75">
      <c r="A33" s="157" t="s">
        <v>340</v>
      </c>
      <c r="B33" s="158" t="s">
        <v>418</v>
      </c>
      <c r="C33" s="165">
        <v>23.06</v>
      </c>
      <c r="D33" s="165">
        <v>74</v>
      </c>
      <c r="E33" s="166">
        <v>23800</v>
      </c>
      <c r="F33" s="166">
        <v>12500</v>
      </c>
      <c r="G33" s="166">
        <f t="shared" si="0"/>
        <v>20045</v>
      </c>
      <c r="H33" s="166">
        <f t="shared" si="1"/>
        <v>14412</v>
      </c>
      <c r="I33" s="167">
        <v>300</v>
      </c>
    </row>
    <row r="34" spans="1:9" ht="12.75">
      <c r="A34" s="157" t="s">
        <v>237</v>
      </c>
      <c r="B34" s="158" t="s">
        <v>419</v>
      </c>
      <c r="C34" s="165">
        <v>23.06</v>
      </c>
      <c r="D34" s="165">
        <v>74</v>
      </c>
      <c r="E34" s="166">
        <v>23800</v>
      </c>
      <c r="F34" s="166">
        <v>12500</v>
      </c>
      <c r="G34" s="166">
        <f t="shared" si="0"/>
        <v>20045</v>
      </c>
      <c r="H34" s="166">
        <f t="shared" si="1"/>
        <v>14412</v>
      </c>
      <c r="I34" s="167">
        <v>300</v>
      </c>
    </row>
    <row r="35" spans="1:9" ht="12.75">
      <c r="A35" s="157" t="s">
        <v>358</v>
      </c>
      <c r="B35" s="158" t="s">
        <v>420</v>
      </c>
      <c r="C35" s="165">
        <v>23.06</v>
      </c>
      <c r="D35" s="165">
        <v>74</v>
      </c>
      <c r="E35" s="166">
        <v>23800</v>
      </c>
      <c r="F35" s="166">
        <v>12500</v>
      </c>
      <c r="G35" s="166">
        <f t="shared" si="0"/>
        <v>20045</v>
      </c>
      <c r="H35" s="166">
        <f t="shared" si="1"/>
        <v>14412</v>
      </c>
      <c r="I35" s="167">
        <v>300</v>
      </c>
    </row>
    <row r="36" spans="1:9" ht="12.75">
      <c r="A36" s="157" t="s">
        <v>341</v>
      </c>
      <c r="B36" s="158" t="s">
        <v>421</v>
      </c>
      <c r="C36" s="165">
        <v>23.06</v>
      </c>
      <c r="D36" s="165">
        <v>74</v>
      </c>
      <c r="E36" s="166">
        <v>23800</v>
      </c>
      <c r="F36" s="166">
        <v>12500</v>
      </c>
      <c r="G36" s="166">
        <f t="shared" si="0"/>
        <v>20045</v>
      </c>
      <c r="H36" s="166">
        <f t="shared" si="1"/>
        <v>14412</v>
      </c>
      <c r="I36" s="167">
        <v>300</v>
      </c>
    </row>
    <row r="37" spans="1:9" ht="12.75">
      <c r="A37" s="157" t="s">
        <v>371</v>
      </c>
      <c r="B37" s="158" t="s">
        <v>422</v>
      </c>
      <c r="C37" s="165">
        <v>23.06</v>
      </c>
      <c r="D37" s="165">
        <v>74</v>
      </c>
      <c r="E37" s="166">
        <v>23800</v>
      </c>
      <c r="F37" s="166">
        <v>12500</v>
      </c>
      <c r="G37" s="166">
        <f t="shared" si="0"/>
        <v>20045</v>
      </c>
      <c r="H37" s="166">
        <f t="shared" si="1"/>
        <v>14412</v>
      </c>
      <c r="I37" s="167">
        <v>300</v>
      </c>
    </row>
    <row r="38" spans="1:9" ht="12.75">
      <c r="A38" s="157" t="s">
        <v>346</v>
      </c>
      <c r="B38" s="158" t="s">
        <v>423</v>
      </c>
      <c r="C38" s="165">
        <v>11.58</v>
      </c>
      <c r="D38" s="165">
        <v>74</v>
      </c>
      <c r="E38" s="166">
        <v>23800</v>
      </c>
      <c r="F38" s="166">
        <v>12300</v>
      </c>
      <c r="G38" s="166">
        <f t="shared" si="0"/>
        <v>36871</v>
      </c>
      <c r="H38" s="166">
        <f t="shared" si="1"/>
        <v>26658</v>
      </c>
      <c r="I38" s="167">
        <v>350</v>
      </c>
    </row>
    <row r="39" spans="1:9" ht="12.75">
      <c r="A39" s="157" t="s">
        <v>347</v>
      </c>
      <c r="B39" s="158" t="s">
        <v>424</v>
      </c>
      <c r="C39" s="165">
        <v>11.58</v>
      </c>
      <c r="D39" s="165">
        <v>74</v>
      </c>
      <c r="E39" s="166">
        <v>23800</v>
      </c>
      <c r="F39" s="166">
        <v>12300</v>
      </c>
      <c r="G39" s="166">
        <f t="shared" si="0"/>
        <v>36871</v>
      </c>
      <c r="H39" s="166">
        <f t="shared" si="1"/>
        <v>26658</v>
      </c>
      <c r="I39" s="167">
        <v>350</v>
      </c>
    </row>
    <row r="40" spans="1:9" ht="12.75">
      <c r="A40" s="157" t="s">
        <v>293</v>
      </c>
      <c r="B40" s="158" t="s">
        <v>425</v>
      </c>
      <c r="C40" s="165">
        <v>11.58</v>
      </c>
      <c r="D40" s="165">
        <v>44</v>
      </c>
      <c r="E40" s="166">
        <v>23600</v>
      </c>
      <c r="F40" s="166">
        <v>12300</v>
      </c>
      <c r="G40" s="166">
        <f t="shared" si="0"/>
        <v>38600</v>
      </c>
      <c r="H40" s="166">
        <f t="shared" si="1"/>
        <v>27811</v>
      </c>
      <c r="I40" s="167">
        <v>500</v>
      </c>
    </row>
    <row r="41" spans="1:9" ht="12.75">
      <c r="A41" s="157" t="s">
        <v>348</v>
      </c>
      <c r="B41" s="158" t="s">
        <v>426</v>
      </c>
      <c r="C41" s="165">
        <v>17.22</v>
      </c>
      <c r="D41" s="165">
        <v>74</v>
      </c>
      <c r="E41" s="166">
        <v>23800</v>
      </c>
      <c r="F41" s="166">
        <v>12300</v>
      </c>
      <c r="G41" s="166">
        <f t="shared" si="0"/>
        <v>25755</v>
      </c>
      <c r="H41" s="166">
        <f t="shared" si="1"/>
        <v>18580</v>
      </c>
      <c r="I41" s="167">
        <v>300</v>
      </c>
    </row>
    <row r="42" spans="1:9" ht="12.75">
      <c r="A42" s="157" t="s">
        <v>367</v>
      </c>
      <c r="B42" s="158" t="s">
        <v>427</v>
      </c>
      <c r="C42" s="165">
        <v>17.22</v>
      </c>
      <c r="D42" s="165">
        <v>74</v>
      </c>
      <c r="E42" s="166">
        <v>23800</v>
      </c>
      <c r="F42" s="166">
        <v>12300</v>
      </c>
      <c r="G42" s="166">
        <f t="shared" si="0"/>
        <v>25755</v>
      </c>
      <c r="H42" s="166">
        <f t="shared" si="1"/>
        <v>18580</v>
      </c>
      <c r="I42" s="167">
        <v>300</v>
      </c>
    </row>
    <row r="43" spans="1:9" ht="12.75">
      <c r="A43" s="157" t="s">
        <v>360</v>
      </c>
      <c r="B43" s="158" t="s">
        <v>428</v>
      </c>
      <c r="C43" s="165">
        <v>11.58</v>
      </c>
      <c r="D43" s="165">
        <v>44</v>
      </c>
      <c r="E43" s="166">
        <v>23600</v>
      </c>
      <c r="F43" s="166">
        <v>12300</v>
      </c>
      <c r="G43" s="166">
        <f t="shared" si="0"/>
        <v>38600</v>
      </c>
      <c r="H43" s="166">
        <f t="shared" si="1"/>
        <v>27811</v>
      </c>
      <c r="I43" s="167">
        <v>500</v>
      </c>
    </row>
    <row r="44" spans="1:9" ht="12.75">
      <c r="A44" s="157" t="s">
        <v>264</v>
      </c>
      <c r="B44" s="158" t="s">
        <v>429</v>
      </c>
      <c r="C44" s="165">
        <v>12</v>
      </c>
      <c r="D44" s="165">
        <v>44</v>
      </c>
      <c r="E44" s="166">
        <v>23600</v>
      </c>
      <c r="F44" s="166">
        <v>12300</v>
      </c>
      <c r="G44" s="166">
        <f t="shared" si="0"/>
        <v>37428</v>
      </c>
      <c r="H44" s="166">
        <f t="shared" si="1"/>
        <v>26955</v>
      </c>
      <c r="I44" s="167">
        <v>500</v>
      </c>
    </row>
    <row r="45" spans="1:9" ht="12.75">
      <c r="A45" s="157" t="s">
        <v>349</v>
      </c>
      <c r="B45" s="158" t="s">
        <v>430</v>
      </c>
      <c r="C45" s="165">
        <v>17.22</v>
      </c>
      <c r="D45" s="165">
        <v>74</v>
      </c>
      <c r="E45" s="166">
        <v>23800</v>
      </c>
      <c r="F45" s="166">
        <v>12300</v>
      </c>
      <c r="G45" s="166">
        <f t="shared" si="0"/>
        <v>25755</v>
      </c>
      <c r="H45" s="166">
        <f t="shared" si="1"/>
        <v>18580</v>
      </c>
      <c r="I45" s="167">
        <v>300</v>
      </c>
    </row>
    <row r="46" spans="1:9" ht="12.75">
      <c r="A46" s="157" t="s">
        <v>361</v>
      </c>
      <c r="B46" s="158" t="s">
        <v>431</v>
      </c>
      <c r="C46" s="165">
        <v>11.58</v>
      </c>
      <c r="D46" s="165">
        <v>44</v>
      </c>
      <c r="E46" s="166">
        <v>23600</v>
      </c>
      <c r="F46" s="166">
        <v>12300</v>
      </c>
      <c r="G46" s="166">
        <f t="shared" si="0"/>
        <v>38600</v>
      </c>
      <c r="H46" s="166">
        <f t="shared" si="1"/>
        <v>27811</v>
      </c>
      <c r="I46" s="167">
        <v>500</v>
      </c>
    </row>
    <row r="47" spans="1:9" ht="12.75">
      <c r="A47" s="157" t="s">
        <v>294</v>
      </c>
      <c r="B47" s="158" t="s">
        <v>432</v>
      </c>
      <c r="C47" s="165">
        <v>11.58</v>
      </c>
      <c r="D47" s="165">
        <v>44</v>
      </c>
      <c r="E47" s="166">
        <v>23600</v>
      </c>
      <c r="F47" s="166">
        <v>12300</v>
      </c>
      <c r="G47" s="166">
        <f t="shared" si="0"/>
        <v>38600</v>
      </c>
      <c r="H47" s="166">
        <f t="shared" si="1"/>
        <v>27811</v>
      </c>
      <c r="I47" s="167">
        <v>500</v>
      </c>
    </row>
    <row r="48" spans="1:9" ht="12.75">
      <c r="A48" s="157" t="s">
        <v>329</v>
      </c>
      <c r="B48" s="158" t="s">
        <v>433</v>
      </c>
      <c r="C48" s="165">
        <v>34.15</v>
      </c>
      <c r="D48" s="165">
        <v>69.3</v>
      </c>
      <c r="E48" s="166">
        <v>23800</v>
      </c>
      <c r="F48" s="166">
        <v>12500</v>
      </c>
      <c r="G48" s="166">
        <f t="shared" si="0"/>
        <v>14723</v>
      </c>
      <c r="H48" s="166">
        <f t="shared" si="1"/>
        <v>10528</v>
      </c>
      <c r="I48" s="167">
        <v>300</v>
      </c>
    </row>
    <row r="49" spans="1:9" ht="12.75">
      <c r="A49" s="157" t="s">
        <v>287</v>
      </c>
      <c r="B49" s="158" t="s">
        <v>434</v>
      </c>
      <c r="C49" s="165">
        <v>34.15</v>
      </c>
      <c r="D49" s="165">
        <v>69.3</v>
      </c>
      <c r="E49" s="166">
        <v>23800</v>
      </c>
      <c r="F49" s="166">
        <v>12500</v>
      </c>
      <c r="G49" s="166">
        <f t="shared" si="0"/>
        <v>14723</v>
      </c>
      <c r="H49" s="166">
        <f t="shared" si="1"/>
        <v>10528</v>
      </c>
      <c r="I49" s="167">
        <v>300</v>
      </c>
    </row>
    <row r="50" spans="1:9" ht="12.75">
      <c r="A50" s="157" t="s">
        <v>372</v>
      </c>
      <c r="B50" s="158" t="s">
        <v>435</v>
      </c>
      <c r="C50" s="165">
        <v>19.37</v>
      </c>
      <c r="D50" s="165">
        <v>74</v>
      </c>
      <c r="E50" s="166">
        <v>23800</v>
      </c>
      <c r="F50" s="166">
        <v>12500</v>
      </c>
      <c r="G50" s="166">
        <f t="shared" si="0"/>
        <v>23277</v>
      </c>
      <c r="H50" s="166">
        <f t="shared" si="1"/>
        <v>16771</v>
      </c>
      <c r="I50" s="167">
        <v>300</v>
      </c>
    </row>
    <row r="51" spans="1:9" ht="12.75">
      <c r="A51" s="157" t="s">
        <v>350</v>
      </c>
      <c r="B51" s="158" t="s">
        <v>436</v>
      </c>
      <c r="C51" s="165">
        <v>19.37</v>
      </c>
      <c r="D51" s="165">
        <v>74</v>
      </c>
      <c r="E51" s="166">
        <v>23800</v>
      </c>
      <c r="F51" s="166">
        <v>12500</v>
      </c>
      <c r="G51" s="166">
        <f t="shared" si="0"/>
        <v>23277</v>
      </c>
      <c r="H51" s="166">
        <f t="shared" si="1"/>
        <v>16771</v>
      </c>
      <c r="I51" s="167">
        <v>300</v>
      </c>
    </row>
    <row r="52" spans="1:9" ht="12.75">
      <c r="A52" s="157" t="s">
        <v>384</v>
      </c>
      <c r="B52" s="158" t="s">
        <v>437</v>
      </c>
      <c r="C52" s="165">
        <v>19.37</v>
      </c>
      <c r="D52" s="165">
        <v>74</v>
      </c>
      <c r="E52" s="166">
        <v>23800</v>
      </c>
      <c r="F52" s="166">
        <v>12500</v>
      </c>
      <c r="G52" s="166">
        <f t="shared" si="0"/>
        <v>23277</v>
      </c>
      <c r="H52" s="166">
        <f t="shared" si="1"/>
        <v>16771</v>
      </c>
      <c r="I52" s="167">
        <v>300</v>
      </c>
    </row>
    <row r="53" spans="1:9" ht="12.75">
      <c r="A53" s="157" t="s">
        <v>351</v>
      </c>
      <c r="B53" s="158" t="s">
        <v>438</v>
      </c>
      <c r="C53" s="165">
        <v>19.37</v>
      </c>
      <c r="D53" s="165">
        <v>74</v>
      </c>
      <c r="E53" s="166">
        <v>23800</v>
      </c>
      <c r="F53" s="166">
        <v>12500</v>
      </c>
      <c r="G53" s="166">
        <f t="shared" si="0"/>
        <v>23277</v>
      </c>
      <c r="H53" s="166">
        <f t="shared" si="1"/>
        <v>16771</v>
      </c>
      <c r="I53" s="167">
        <v>300</v>
      </c>
    </row>
    <row r="54" spans="1:9" ht="12.75">
      <c r="A54" s="157" t="s">
        <v>352</v>
      </c>
      <c r="B54" s="158" t="s">
        <v>439</v>
      </c>
      <c r="C54" s="165">
        <v>19.37</v>
      </c>
      <c r="D54" s="165">
        <v>74</v>
      </c>
      <c r="E54" s="166">
        <v>23800</v>
      </c>
      <c r="F54" s="166">
        <v>12500</v>
      </c>
      <c r="G54" s="166">
        <f t="shared" si="0"/>
        <v>23277</v>
      </c>
      <c r="H54" s="166">
        <f t="shared" si="1"/>
        <v>16771</v>
      </c>
      <c r="I54" s="167">
        <v>300</v>
      </c>
    </row>
    <row r="55" spans="1:9" ht="12.75">
      <c r="A55" s="157" t="s">
        <v>373</v>
      </c>
      <c r="B55" s="158" t="s">
        <v>440</v>
      </c>
      <c r="C55" s="165">
        <v>19.37</v>
      </c>
      <c r="D55" s="165">
        <v>74</v>
      </c>
      <c r="E55" s="166">
        <v>23800</v>
      </c>
      <c r="F55" s="166">
        <v>12500</v>
      </c>
      <c r="G55" s="166">
        <f t="shared" si="0"/>
        <v>23277</v>
      </c>
      <c r="H55" s="166">
        <f t="shared" si="1"/>
        <v>16771</v>
      </c>
      <c r="I55" s="167">
        <v>300</v>
      </c>
    </row>
    <row r="56" spans="1:9" ht="12.75">
      <c r="A56" s="157" t="s">
        <v>288</v>
      </c>
      <c r="B56" s="158" t="s">
        <v>441</v>
      </c>
      <c r="C56" s="165">
        <v>34.15</v>
      </c>
      <c r="D56" s="165">
        <v>69.3</v>
      </c>
      <c r="E56" s="166">
        <v>23800</v>
      </c>
      <c r="F56" s="166">
        <v>12500</v>
      </c>
      <c r="G56" s="166">
        <f t="shared" si="0"/>
        <v>14723</v>
      </c>
      <c r="H56" s="166">
        <f t="shared" si="1"/>
        <v>10528</v>
      </c>
      <c r="I56" s="167">
        <v>300</v>
      </c>
    </row>
    <row r="57" spans="1:9" ht="12.75">
      <c r="A57" s="157" t="s">
        <v>285</v>
      </c>
      <c r="B57" s="158" t="s">
        <v>442</v>
      </c>
      <c r="C57" s="165">
        <v>23.06</v>
      </c>
      <c r="D57" s="165">
        <v>74</v>
      </c>
      <c r="E57" s="166">
        <v>23800</v>
      </c>
      <c r="F57" s="166">
        <v>12500</v>
      </c>
      <c r="G57" s="166">
        <f t="shared" si="0"/>
        <v>20045</v>
      </c>
      <c r="H57" s="166">
        <f t="shared" si="1"/>
        <v>14412</v>
      </c>
      <c r="I57" s="167">
        <v>300</v>
      </c>
    </row>
    <row r="58" spans="1:9" ht="12.75">
      <c r="A58" s="157" t="s">
        <v>300</v>
      </c>
      <c r="B58" s="158" t="s">
        <v>443</v>
      </c>
      <c r="C58" s="165">
        <v>12.7</v>
      </c>
      <c r="D58" s="165">
        <v>74</v>
      </c>
      <c r="E58" s="166">
        <v>23800</v>
      </c>
      <c r="F58" s="166">
        <v>12300</v>
      </c>
      <c r="G58" s="166">
        <f t="shared" si="0"/>
        <v>33891</v>
      </c>
      <c r="H58" s="166">
        <f t="shared" si="1"/>
        <v>24483</v>
      </c>
      <c r="I58" s="167">
        <v>350</v>
      </c>
    </row>
    <row r="59" spans="1:9" ht="12.75">
      <c r="A59" s="157" t="s">
        <v>272</v>
      </c>
      <c r="B59" s="158" t="s">
        <v>444</v>
      </c>
      <c r="C59" s="165">
        <v>25.49</v>
      </c>
      <c r="D59" s="165">
        <v>74</v>
      </c>
      <c r="E59" s="166">
        <v>23800</v>
      </c>
      <c r="F59" s="166">
        <v>12500</v>
      </c>
      <c r="G59" s="166">
        <f t="shared" si="0"/>
        <v>18427</v>
      </c>
      <c r="H59" s="166">
        <f t="shared" si="1"/>
        <v>13231</v>
      </c>
      <c r="I59" s="167">
        <v>300</v>
      </c>
    </row>
    <row r="60" spans="1:9" ht="12.75">
      <c r="A60" s="157" t="s">
        <v>254</v>
      </c>
      <c r="B60" s="158" t="s">
        <v>445</v>
      </c>
      <c r="C60" s="165">
        <v>34.15</v>
      </c>
      <c r="D60" s="165">
        <v>69.3</v>
      </c>
      <c r="E60" s="166">
        <v>23800</v>
      </c>
      <c r="F60" s="166">
        <v>12500</v>
      </c>
      <c r="G60" s="166">
        <f t="shared" si="0"/>
        <v>14723</v>
      </c>
      <c r="H60" s="166">
        <f t="shared" si="1"/>
        <v>10528</v>
      </c>
      <c r="I60" s="167">
        <v>300</v>
      </c>
    </row>
    <row r="61" spans="1:9" ht="12.75">
      <c r="A61" s="157" t="s">
        <v>250</v>
      </c>
      <c r="B61" s="158" t="s">
        <v>446</v>
      </c>
      <c r="C61" s="165">
        <v>25.49</v>
      </c>
      <c r="D61" s="165">
        <v>74</v>
      </c>
      <c r="E61" s="166">
        <v>23800</v>
      </c>
      <c r="F61" s="166">
        <v>12500</v>
      </c>
      <c r="G61" s="166">
        <f t="shared" si="0"/>
        <v>18427</v>
      </c>
      <c r="H61" s="166">
        <f t="shared" si="1"/>
        <v>13231</v>
      </c>
      <c r="I61" s="167">
        <v>300</v>
      </c>
    </row>
    <row r="62" spans="1:9" ht="12.75">
      <c r="A62" s="157" t="s">
        <v>273</v>
      </c>
      <c r="B62" s="158" t="s">
        <v>447</v>
      </c>
      <c r="C62" s="165">
        <v>24.22</v>
      </c>
      <c r="D62" s="165">
        <v>74</v>
      </c>
      <c r="E62" s="166">
        <v>23800</v>
      </c>
      <c r="F62" s="166">
        <v>12500</v>
      </c>
      <c r="G62" s="166">
        <f t="shared" si="0"/>
        <v>19232</v>
      </c>
      <c r="H62" s="166">
        <f t="shared" si="1"/>
        <v>13819</v>
      </c>
      <c r="I62" s="167">
        <v>300</v>
      </c>
    </row>
    <row r="63" spans="1:9" ht="12.75">
      <c r="A63" s="157" t="s">
        <v>274</v>
      </c>
      <c r="B63" s="158" t="s">
        <v>448</v>
      </c>
      <c r="C63" s="165">
        <v>24.22</v>
      </c>
      <c r="D63" s="165">
        <v>74</v>
      </c>
      <c r="E63" s="166">
        <v>23800</v>
      </c>
      <c r="F63" s="166">
        <v>12500</v>
      </c>
      <c r="G63" s="166">
        <f t="shared" si="0"/>
        <v>19232</v>
      </c>
      <c r="H63" s="166">
        <f t="shared" si="1"/>
        <v>13819</v>
      </c>
      <c r="I63" s="167">
        <v>300</v>
      </c>
    </row>
    <row r="64" spans="1:9" ht="12.75">
      <c r="A64" s="157" t="s">
        <v>301</v>
      </c>
      <c r="B64" s="158" t="s">
        <v>449</v>
      </c>
      <c r="C64" s="165">
        <v>24.22</v>
      </c>
      <c r="D64" s="165">
        <v>74</v>
      </c>
      <c r="E64" s="166">
        <v>23800</v>
      </c>
      <c r="F64" s="166">
        <v>12500</v>
      </c>
      <c r="G64" s="166">
        <f t="shared" si="0"/>
        <v>19232</v>
      </c>
      <c r="H64" s="166">
        <f t="shared" si="1"/>
        <v>13819</v>
      </c>
      <c r="I64" s="167">
        <v>300</v>
      </c>
    </row>
    <row r="65" spans="1:9" ht="12.75">
      <c r="A65" s="157" t="s">
        <v>333</v>
      </c>
      <c r="B65" s="158" t="s">
        <v>450</v>
      </c>
      <c r="C65" s="165">
        <v>12.36</v>
      </c>
      <c r="D65" s="165">
        <v>74</v>
      </c>
      <c r="E65" s="166">
        <v>23800</v>
      </c>
      <c r="F65" s="166">
        <v>12300</v>
      </c>
      <c r="G65" s="166">
        <f t="shared" si="0"/>
        <v>34739</v>
      </c>
      <c r="H65" s="166">
        <f t="shared" si="1"/>
        <v>25101</v>
      </c>
      <c r="I65" s="167">
        <v>350</v>
      </c>
    </row>
    <row r="66" spans="1:9" ht="12.75">
      <c r="A66" s="157" t="s">
        <v>276</v>
      </c>
      <c r="B66" s="158" t="s">
        <v>451</v>
      </c>
      <c r="C66" s="165">
        <v>11.58</v>
      </c>
      <c r="D66" s="165">
        <v>44</v>
      </c>
      <c r="E66" s="166">
        <v>23600</v>
      </c>
      <c r="F66" s="166">
        <v>12300</v>
      </c>
      <c r="G66" s="166">
        <f t="shared" si="0"/>
        <v>38600</v>
      </c>
      <c r="H66" s="166">
        <f t="shared" si="1"/>
        <v>27811</v>
      </c>
      <c r="I66" s="167">
        <v>500</v>
      </c>
    </row>
    <row r="67" spans="1:9" ht="12.75">
      <c r="A67" s="157" t="s">
        <v>238</v>
      </c>
      <c r="B67" s="158" t="s">
        <v>452</v>
      </c>
      <c r="C67" s="165">
        <v>24.22</v>
      </c>
      <c r="D67" s="165">
        <v>74</v>
      </c>
      <c r="E67" s="166">
        <v>23800</v>
      </c>
      <c r="F67" s="166">
        <v>12500</v>
      </c>
      <c r="G67" s="166">
        <f t="shared" si="0"/>
        <v>19232</v>
      </c>
      <c r="H67" s="166">
        <f t="shared" si="1"/>
        <v>13819</v>
      </c>
      <c r="I67" s="167">
        <v>300</v>
      </c>
    </row>
    <row r="68" spans="1:9" ht="12.75">
      <c r="A68" s="157" t="s">
        <v>381</v>
      </c>
      <c r="B68" s="158" t="s">
        <v>453</v>
      </c>
      <c r="C68" s="165">
        <v>40.36</v>
      </c>
      <c r="D68" s="165">
        <v>69.3</v>
      </c>
      <c r="E68" s="166">
        <v>23800</v>
      </c>
      <c r="F68" s="166">
        <v>12500</v>
      </c>
      <c r="G68" s="166">
        <f t="shared" si="0"/>
        <v>12960</v>
      </c>
      <c r="H68" s="166">
        <f t="shared" si="1"/>
        <v>9241</v>
      </c>
      <c r="I68" s="167">
        <v>300</v>
      </c>
    </row>
    <row r="69" spans="1:9" ht="12.75">
      <c r="A69" s="157" t="s">
        <v>239</v>
      </c>
      <c r="B69" s="158" t="s">
        <v>454</v>
      </c>
      <c r="C69" s="165">
        <v>12.7</v>
      </c>
      <c r="D69" s="165">
        <v>74</v>
      </c>
      <c r="E69" s="166">
        <v>23800</v>
      </c>
      <c r="F69" s="166">
        <v>12300</v>
      </c>
      <c r="G69" s="166">
        <f aca="true" t="shared" si="2" ref="G69:G101">ROUND(12*1.37*(1/C69*E69+1/D69*F69)+I69,0)</f>
        <v>33891</v>
      </c>
      <c r="H69" s="166">
        <f t="shared" si="1"/>
        <v>24483</v>
      </c>
      <c r="I69" s="167">
        <v>350</v>
      </c>
    </row>
    <row r="70" spans="1:9" ht="12.75">
      <c r="A70" s="157" t="s">
        <v>382</v>
      </c>
      <c r="B70" s="158" t="s">
        <v>455</v>
      </c>
      <c r="C70" s="165">
        <v>37</v>
      </c>
      <c r="D70" s="165">
        <v>69.3</v>
      </c>
      <c r="E70" s="166">
        <v>23800</v>
      </c>
      <c r="F70" s="166">
        <v>12500</v>
      </c>
      <c r="G70" s="166">
        <f t="shared" si="2"/>
        <v>13840</v>
      </c>
      <c r="H70" s="166">
        <f aca="true" t="shared" si="3" ref="H70:H133">ROUND(12*(1/C70*E70+1/D70*F70),0)</f>
        <v>9883</v>
      </c>
      <c r="I70" s="167">
        <v>300</v>
      </c>
    </row>
    <row r="71" spans="1:9" ht="12.75">
      <c r="A71" s="157" t="s">
        <v>240</v>
      </c>
      <c r="B71" s="158" t="s">
        <v>456</v>
      </c>
      <c r="C71" s="165">
        <v>23.06</v>
      </c>
      <c r="D71" s="165">
        <v>74</v>
      </c>
      <c r="E71" s="166">
        <v>23800</v>
      </c>
      <c r="F71" s="166">
        <v>12500</v>
      </c>
      <c r="G71" s="166">
        <f t="shared" si="2"/>
        <v>20045</v>
      </c>
      <c r="H71" s="166">
        <f t="shared" si="3"/>
        <v>14412</v>
      </c>
      <c r="I71" s="167">
        <v>300</v>
      </c>
    </row>
    <row r="72" spans="1:9" ht="12.75">
      <c r="A72" s="157" t="s">
        <v>241</v>
      </c>
      <c r="B72" s="158" t="s">
        <v>457</v>
      </c>
      <c r="C72" s="165">
        <v>23.06</v>
      </c>
      <c r="D72" s="165">
        <v>74</v>
      </c>
      <c r="E72" s="166">
        <v>23800</v>
      </c>
      <c r="F72" s="166">
        <v>12500</v>
      </c>
      <c r="G72" s="166">
        <f t="shared" si="2"/>
        <v>20045</v>
      </c>
      <c r="H72" s="166">
        <f t="shared" si="3"/>
        <v>14412</v>
      </c>
      <c r="I72" s="167">
        <v>300</v>
      </c>
    </row>
    <row r="73" spans="1:9" ht="12.75">
      <c r="A73" s="157" t="s">
        <v>242</v>
      </c>
      <c r="B73" s="158" t="s">
        <v>458</v>
      </c>
      <c r="C73" s="165">
        <v>23.06</v>
      </c>
      <c r="D73" s="165">
        <v>74</v>
      </c>
      <c r="E73" s="166">
        <v>23800</v>
      </c>
      <c r="F73" s="166">
        <v>12500</v>
      </c>
      <c r="G73" s="166">
        <f t="shared" si="2"/>
        <v>20045</v>
      </c>
      <c r="H73" s="166">
        <f t="shared" si="3"/>
        <v>14412</v>
      </c>
      <c r="I73" s="167">
        <v>300</v>
      </c>
    </row>
    <row r="74" spans="1:9" ht="12.75">
      <c r="A74" s="157" t="s">
        <v>342</v>
      </c>
      <c r="B74" s="158" t="s">
        <v>459</v>
      </c>
      <c r="C74" s="165">
        <v>23.06</v>
      </c>
      <c r="D74" s="165">
        <v>74</v>
      </c>
      <c r="E74" s="166">
        <v>23800</v>
      </c>
      <c r="F74" s="166">
        <v>12500</v>
      </c>
      <c r="G74" s="166">
        <f t="shared" si="2"/>
        <v>20045</v>
      </c>
      <c r="H74" s="166">
        <f t="shared" si="3"/>
        <v>14412</v>
      </c>
      <c r="I74" s="167">
        <v>300</v>
      </c>
    </row>
    <row r="75" spans="1:9" ht="12.75">
      <c r="A75" s="157" t="s">
        <v>261</v>
      </c>
      <c r="B75" s="158" t="s">
        <v>460</v>
      </c>
      <c r="C75" s="165">
        <v>11.58</v>
      </c>
      <c r="D75" s="165">
        <v>44</v>
      </c>
      <c r="E75" s="166">
        <v>23600</v>
      </c>
      <c r="F75" s="166">
        <v>12300</v>
      </c>
      <c r="G75" s="166">
        <f t="shared" si="2"/>
        <v>38600</v>
      </c>
      <c r="H75" s="166">
        <f t="shared" si="3"/>
        <v>27811</v>
      </c>
      <c r="I75" s="167">
        <v>500</v>
      </c>
    </row>
    <row r="76" spans="1:9" ht="12.75">
      <c r="A76" s="157" t="s">
        <v>322</v>
      </c>
      <c r="B76" s="158" t="s">
        <v>461</v>
      </c>
      <c r="C76" s="165">
        <v>11.58</v>
      </c>
      <c r="D76" s="165">
        <v>44</v>
      </c>
      <c r="E76" s="166">
        <v>23600</v>
      </c>
      <c r="F76" s="166">
        <v>12300</v>
      </c>
      <c r="G76" s="166">
        <f t="shared" si="2"/>
        <v>38600</v>
      </c>
      <c r="H76" s="166">
        <f t="shared" si="3"/>
        <v>27811</v>
      </c>
      <c r="I76" s="167">
        <v>500</v>
      </c>
    </row>
    <row r="77" spans="1:9" ht="12.75">
      <c r="A77" s="157" t="s">
        <v>313</v>
      </c>
      <c r="B77" s="158" t="s">
        <v>462</v>
      </c>
      <c r="C77" s="165">
        <v>11.58</v>
      </c>
      <c r="D77" s="165">
        <v>74</v>
      </c>
      <c r="E77" s="166">
        <v>23800</v>
      </c>
      <c r="F77" s="166">
        <v>12300</v>
      </c>
      <c r="G77" s="166">
        <f t="shared" si="2"/>
        <v>36871</v>
      </c>
      <c r="H77" s="166">
        <f t="shared" si="3"/>
        <v>26658</v>
      </c>
      <c r="I77" s="167">
        <v>350</v>
      </c>
    </row>
    <row r="78" spans="1:9" ht="12.75">
      <c r="A78" s="157" t="s">
        <v>321</v>
      </c>
      <c r="B78" s="158" t="s">
        <v>463</v>
      </c>
      <c r="C78" s="165">
        <v>11.58</v>
      </c>
      <c r="D78" s="165">
        <v>44</v>
      </c>
      <c r="E78" s="166">
        <v>23600</v>
      </c>
      <c r="F78" s="166">
        <v>12300</v>
      </c>
      <c r="G78" s="166">
        <f t="shared" si="2"/>
        <v>38600</v>
      </c>
      <c r="H78" s="166">
        <f t="shared" si="3"/>
        <v>27811</v>
      </c>
      <c r="I78" s="167">
        <v>500</v>
      </c>
    </row>
    <row r="79" spans="1:9" ht="12.75">
      <c r="A79" s="157" t="s">
        <v>320</v>
      </c>
      <c r="B79" s="158" t="s">
        <v>464</v>
      </c>
      <c r="C79" s="165">
        <v>11.58</v>
      </c>
      <c r="D79" s="165">
        <v>44</v>
      </c>
      <c r="E79" s="166">
        <v>23600</v>
      </c>
      <c r="F79" s="166">
        <v>12300</v>
      </c>
      <c r="G79" s="166">
        <f t="shared" si="2"/>
        <v>38600</v>
      </c>
      <c r="H79" s="166">
        <f t="shared" si="3"/>
        <v>27811</v>
      </c>
      <c r="I79" s="167">
        <v>500</v>
      </c>
    </row>
    <row r="80" spans="1:9" ht="12.75">
      <c r="A80" s="157" t="s">
        <v>374</v>
      </c>
      <c r="B80" s="158" t="s">
        <v>465</v>
      </c>
      <c r="C80" s="165">
        <v>23.06</v>
      </c>
      <c r="D80" s="165">
        <v>74</v>
      </c>
      <c r="E80" s="166">
        <v>23800</v>
      </c>
      <c r="F80" s="166">
        <v>12500</v>
      </c>
      <c r="G80" s="166">
        <f t="shared" si="2"/>
        <v>20045</v>
      </c>
      <c r="H80" s="166">
        <f t="shared" si="3"/>
        <v>14412</v>
      </c>
      <c r="I80" s="167">
        <v>300</v>
      </c>
    </row>
    <row r="81" spans="1:9" ht="12.75">
      <c r="A81" s="157" t="s">
        <v>314</v>
      </c>
      <c r="B81" s="158" t="s">
        <v>466</v>
      </c>
      <c r="C81" s="165">
        <v>23.06</v>
      </c>
      <c r="D81" s="165">
        <v>74</v>
      </c>
      <c r="E81" s="166">
        <v>23800</v>
      </c>
      <c r="F81" s="166">
        <v>12500</v>
      </c>
      <c r="G81" s="166">
        <f t="shared" si="2"/>
        <v>20045</v>
      </c>
      <c r="H81" s="166">
        <f t="shared" si="3"/>
        <v>14412</v>
      </c>
      <c r="I81" s="167">
        <v>300</v>
      </c>
    </row>
    <row r="82" spans="1:9" ht="12.75">
      <c r="A82" s="157" t="s">
        <v>378</v>
      </c>
      <c r="B82" s="158" t="s">
        <v>467</v>
      </c>
      <c r="C82" s="165">
        <v>37</v>
      </c>
      <c r="D82" s="165">
        <v>69.3</v>
      </c>
      <c r="E82" s="166">
        <v>23800</v>
      </c>
      <c r="F82" s="166">
        <v>12500</v>
      </c>
      <c r="G82" s="166">
        <f t="shared" si="2"/>
        <v>13840</v>
      </c>
      <c r="H82" s="166">
        <f t="shared" si="3"/>
        <v>9883</v>
      </c>
      <c r="I82" s="167">
        <v>300</v>
      </c>
    </row>
    <row r="83" spans="1:9" ht="12.75">
      <c r="A83" s="157" t="s">
        <v>315</v>
      </c>
      <c r="B83" s="158" t="s">
        <v>468</v>
      </c>
      <c r="C83" s="165">
        <v>23.06</v>
      </c>
      <c r="D83" s="165">
        <v>74</v>
      </c>
      <c r="E83" s="166">
        <v>23800</v>
      </c>
      <c r="F83" s="166">
        <v>12500</v>
      </c>
      <c r="G83" s="166">
        <f t="shared" si="2"/>
        <v>20045</v>
      </c>
      <c r="H83" s="166">
        <f t="shared" si="3"/>
        <v>14412</v>
      </c>
      <c r="I83" s="167">
        <v>300</v>
      </c>
    </row>
    <row r="84" spans="1:9" ht="12.75">
      <c r="A84" s="157" t="s">
        <v>319</v>
      </c>
      <c r="B84" s="158" t="s">
        <v>469</v>
      </c>
      <c r="C84" s="165">
        <v>37</v>
      </c>
      <c r="D84" s="165">
        <v>69.3</v>
      </c>
      <c r="E84" s="166">
        <v>23800</v>
      </c>
      <c r="F84" s="166">
        <v>12500</v>
      </c>
      <c r="G84" s="166">
        <f t="shared" si="2"/>
        <v>13840</v>
      </c>
      <c r="H84" s="166">
        <f t="shared" si="3"/>
        <v>9883</v>
      </c>
      <c r="I84" s="167">
        <v>300</v>
      </c>
    </row>
    <row r="85" spans="1:9" ht="12.75">
      <c r="A85" s="157" t="s">
        <v>316</v>
      </c>
      <c r="B85" s="158" t="s">
        <v>470</v>
      </c>
      <c r="C85" s="165">
        <v>23.06</v>
      </c>
      <c r="D85" s="165">
        <v>74</v>
      </c>
      <c r="E85" s="166">
        <v>23800</v>
      </c>
      <c r="F85" s="166">
        <v>12500</v>
      </c>
      <c r="G85" s="166">
        <f t="shared" si="2"/>
        <v>20045</v>
      </c>
      <c r="H85" s="166">
        <f t="shared" si="3"/>
        <v>14412</v>
      </c>
      <c r="I85" s="167">
        <v>300</v>
      </c>
    </row>
    <row r="86" spans="1:9" ht="12.75">
      <c r="A86" s="157" t="s">
        <v>379</v>
      </c>
      <c r="B86" s="158" t="s">
        <v>471</v>
      </c>
      <c r="C86" s="165">
        <v>37</v>
      </c>
      <c r="D86" s="165">
        <v>69.3</v>
      </c>
      <c r="E86" s="166">
        <v>23800</v>
      </c>
      <c r="F86" s="166">
        <v>12500</v>
      </c>
      <c r="G86" s="166">
        <f t="shared" si="2"/>
        <v>13840</v>
      </c>
      <c r="H86" s="166">
        <f t="shared" si="3"/>
        <v>9883</v>
      </c>
      <c r="I86" s="167">
        <v>300</v>
      </c>
    </row>
    <row r="87" spans="1:9" ht="12.75">
      <c r="A87" s="157" t="s">
        <v>318</v>
      </c>
      <c r="B87" s="158" t="s">
        <v>472</v>
      </c>
      <c r="C87" s="165">
        <v>37</v>
      </c>
      <c r="D87" s="165">
        <v>69.3</v>
      </c>
      <c r="E87" s="166">
        <v>23800</v>
      </c>
      <c r="F87" s="166">
        <v>12500</v>
      </c>
      <c r="G87" s="166">
        <f t="shared" si="2"/>
        <v>13840</v>
      </c>
      <c r="H87" s="166">
        <f t="shared" si="3"/>
        <v>9883</v>
      </c>
      <c r="I87" s="167">
        <v>300</v>
      </c>
    </row>
    <row r="88" spans="1:9" ht="12.75">
      <c r="A88" s="157" t="s">
        <v>380</v>
      </c>
      <c r="B88" s="158" t="s">
        <v>473</v>
      </c>
      <c r="C88" s="165">
        <v>23.06</v>
      </c>
      <c r="D88" s="165">
        <v>74</v>
      </c>
      <c r="E88" s="166">
        <v>23800</v>
      </c>
      <c r="F88" s="166">
        <v>12500</v>
      </c>
      <c r="G88" s="166">
        <f t="shared" si="2"/>
        <v>20045</v>
      </c>
      <c r="H88" s="166">
        <f t="shared" si="3"/>
        <v>14412</v>
      </c>
      <c r="I88" s="167">
        <v>300</v>
      </c>
    </row>
    <row r="89" spans="1:9" ht="12.75">
      <c r="A89" s="157" t="s">
        <v>286</v>
      </c>
      <c r="B89" s="158" t="s">
        <v>474</v>
      </c>
      <c r="C89" s="165">
        <v>24.22</v>
      </c>
      <c r="D89" s="165">
        <v>74</v>
      </c>
      <c r="E89" s="166">
        <v>23800</v>
      </c>
      <c r="F89" s="166">
        <v>12500</v>
      </c>
      <c r="G89" s="166">
        <f t="shared" si="2"/>
        <v>19232</v>
      </c>
      <c r="H89" s="166">
        <f t="shared" si="3"/>
        <v>13819</v>
      </c>
      <c r="I89" s="167">
        <v>300</v>
      </c>
    </row>
    <row r="90" spans="1:9" ht="12.75">
      <c r="A90" s="157" t="s">
        <v>317</v>
      </c>
      <c r="B90" s="158" t="s">
        <v>475</v>
      </c>
      <c r="C90" s="165">
        <v>24.22</v>
      </c>
      <c r="D90" s="165">
        <v>74</v>
      </c>
      <c r="E90" s="166">
        <v>23800</v>
      </c>
      <c r="F90" s="166">
        <v>12500</v>
      </c>
      <c r="G90" s="166">
        <f t="shared" si="2"/>
        <v>19232</v>
      </c>
      <c r="H90" s="166">
        <f t="shared" si="3"/>
        <v>13819</v>
      </c>
      <c r="I90" s="167">
        <v>300</v>
      </c>
    </row>
    <row r="91" spans="1:9" ht="12.75">
      <c r="A91" s="157" t="s">
        <v>343</v>
      </c>
      <c r="B91" s="158" t="s">
        <v>476</v>
      </c>
      <c r="C91" s="165">
        <v>12.7</v>
      </c>
      <c r="D91" s="165">
        <v>74</v>
      </c>
      <c r="E91" s="166">
        <v>23800</v>
      </c>
      <c r="F91" s="166">
        <v>12300</v>
      </c>
      <c r="G91" s="166">
        <f t="shared" si="2"/>
        <v>33891</v>
      </c>
      <c r="H91" s="166">
        <f t="shared" si="3"/>
        <v>24483</v>
      </c>
      <c r="I91" s="167">
        <v>350</v>
      </c>
    </row>
    <row r="92" spans="1:9" ht="12.75">
      <c r="A92" s="157" t="s">
        <v>338</v>
      </c>
      <c r="B92" s="158" t="s">
        <v>477</v>
      </c>
      <c r="C92" s="165">
        <v>11.58</v>
      </c>
      <c r="D92" s="165">
        <v>44</v>
      </c>
      <c r="E92" s="166">
        <v>23600</v>
      </c>
      <c r="F92" s="166">
        <v>12300</v>
      </c>
      <c r="G92" s="166">
        <f t="shared" si="2"/>
        <v>38600</v>
      </c>
      <c r="H92" s="166">
        <f t="shared" si="3"/>
        <v>27811</v>
      </c>
      <c r="I92" s="167">
        <v>500</v>
      </c>
    </row>
    <row r="93" spans="1:9" ht="12.75">
      <c r="A93" s="157" t="s">
        <v>291</v>
      </c>
      <c r="B93" s="158" t="s">
        <v>478</v>
      </c>
      <c r="C93" s="165">
        <v>12.65</v>
      </c>
      <c r="D93" s="165">
        <v>44</v>
      </c>
      <c r="E93" s="166">
        <v>23600</v>
      </c>
      <c r="F93" s="166">
        <v>12300</v>
      </c>
      <c r="G93" s="166">
        <f t="shared" si="2"/>
        <v>35766</v>
      </c>
      <c r="H93" s="166">
        <f t="shared" si="3"/>
        <v>25742</v>
      </c>
      <c r="I93" s="167">
        <v>500</v>
      </c>
    </row>
    <row r="94" spans="1:9" ht="12.75">
      <c r="A94" s="157" t="s">
        <v>292</v>
      </c>
      <c r="B94" s="158" t="s">
        <v>479</v>
      </c>
      <c r="C94" s="165">
        <v>25.49</v>
      </c>
      <c r="D94" s="165">
        <v>74</v>
      </c>
      <c r="E94" s="166">
        <v>23800</v>
      </c>
      <c r="F94" s="166">
        <v>12500</v>
      </c>
      <c r="G94" s="166">
        <f t="shared" si="2"/>
        <v>18427</v>
      </c>
      <c r="H94" s="166">
        <f t="shared" si="3"/>
        <v>13231</v>
      </c>
      <c r="I94" s="167">
        <v>300</v>
      </c>
    </row>
    <row r="95" spans="1:9" ht="12.75">
      <c r="A95" s="157" t="s">
        <v>344</v>
      </c>
      <c r="B95" s="158" t="s">
        <v>480</v>
      </c>
      <c r="C95" s="165">
        <v>23.06</v>
      </c>
      <c r="D95" s="165">
        <v>74</v>
      </c>
      <c r="E95" s="166">
        <v>23800</v>
      </c>
      <c r="F95" s="166">
        <v>12500</v>
      </c>
      <c r="G95" s="166">
        <f t="shared" si="2"/>
        <v>20045</v>
      </c>
      <c r="H95" s="166">
        <f t="shared" si="3"/>
        <v>14412</v>
      </c>
      <c r="I95" s="167">
        <v>300</v>
      </c>
    </row>
    <row r="96" spans="1:9" ht="12.75">
      <c r="A96" s="157" t="s">
        <v>345</v>
      </c>
      <c r="B96" s="158" t="s">
        <v>481</v>
      </c>
      <c r="C96" s="165">
        <v>17.22</v>
      </c>
      <c r="D96" s="165">
        <v>74</v>
      </c>
      <c r="E96" s="166">
        <v>23800</v>
      </c>
      <c r="F96" s="166">
        <v>12300</v>
      </c>
      <c r="G96" s="166">
        <f t="shared" si="2"/>
        <v>25755</v>
      </c>
      <c r="H96" s="166">
        <f t="shared" si="3"/>
        <v>18580</v>
      </c>
      <c r="I96" s="167">
        <v>300</v>
      </c>
    </row>
    <row r="97" spans="1:9" ht="12.75">
      <c r="A97" s="157" t="s">
        <v>375</v>
      </c>
      <c r="B97" s="158" t="s">
        <v>482</v>
      </c>
      <c r="C97" s="165">
        <v>17.22</v>
      </c>
      <c r="D97" s="165">
        <v>74</v>
      </c>
      <c r="E97" s="166">
        <v>23800</v>
      </c>
      <c r="F97" s="166">
        <v>12300</v>
      </c>
      <c r="G97" s="166">
        <f t="shared" si="2"/>
        <v>25755</v>
      </c>
      <c r="H97" s="166">
        <f t="shared" si="3"/>
        <v>18580</v>
      </c>
      <c r="I97" s="167">
        <v>300</v>
      </c>
    </row>
    <row r="98" spans="1:9" ht="12.75">
      <c r="A98" s="157" t="s">
        <v>354</v>
      </c>
      <c r="B98" s="158" t="s">
        <v>483</v>
      </c>
      <c r="C98" s="165">
        <v>11.58</v>
      </c>
      <c r="D98" s="165">
        <v>44</v>
      </c>
      <c r="E98" s="166">
        <v>23600</v>
      </c>
      <c r="F98" s="166">
        <v>12300</v>
      </c>
      <c r="G98" s="166">
        <f t="shared" si="2"/>
        <v>38600</v>
      </c>
      <c r="H98" s="166">
        <f t="shared" si="3"/>
        <v>27811</v>
      </c>
      <c r="I98" s="167">
        <v>500</v>
      </c>
    </row>
    <row r="99" spans="1:9" ht="12.75">
      <c r="A99" s="157" t="s">
        <v>269</v>
      </c>
      <c r="B99" s="158" t="s">
        <v>484</v>
      </c>
      <c r="C99" s="165">
        <v>11.28</v>
      </c>
      <c r="D99" s="165">
        <v>44</v>
      </c>
      <c r="E99" s="166">
        <v>23600</v>
      </c>
      <c r="F99" s="166">
        <v>12300</v>
      </c>
      <c r="G99" s="166">
        <f t="shared" si="2"/>
        <v>39491</v>
      </c>
      <c r="H99" s="166">
        <f t="shared" si="3"/>
        <v>28461</v>
      </c>
      <c r="I99" s="167">
        <v>500</v>
      </c>
    </row>
    <row r="100" spans="1:9" ht="12.75">
      <c r="A100" s="157" t="s">
        <v>376</v>
      </c>
      <c r="B100" s="158" t="s">
        <v>485</v>
      </c>
      <c r="C100" s="165">
        <v>11.69</v>
      </c>
      <c r="D100" s="165">
        <v>74</v>
      </c>
      <c r="E100" s="166">
        <v>23800</v>
      </c>
      <c r="F100" s="166">
        <v>12300</v>
      </c>
      <c r="G100" s="166">
        <f t="shared" si="2"/>
        <v>36553</v>
      </c>
      <c r="H100" s="166">
        <f t="shared" si="3"/>
        <v>26426</v>
      </c>
      <c r="I100" s="167">
        <v>350</v>
      </c>
    </row>
    <row r="101" spans="1:9" ht="12.75">
      <c r="A101" s="157" t="s">
        <v>339</v>
      </c>
      <c r="B101" s="158" t="s">
        <v>486</v>
      </c>
      <c r="C101" s="165">
        <v>10.82</v>
      </c>
      <c r="D101" s="165">
        <v>44</v>
      </c>
      <c r="E101" s="166">
        <v>23600</v>
      </c>
      <c r="F101" s="166">
        <v>12300</v>
      </c>
      <c r="G101" s="166">
        <f t="shared" si="2"/>
        <v>40954</v>
      </c>
      <c r="H101" s="166">
        <f t="shared" si="3"/>
        <v>29528</v>
      </c>
      <c r="I101" s="167">
        <v>500</v>
      </c>
    </row>
    <row r="102" spans="1:9" ht="12.75">
      <c r="A102" s="157" t="s">
        <v>365</v>
      </c>
      <c r="B102" s="158" t="s">
        <v>487</v>
      </c>
      <c r="C102" s="165">
        <v>34.15</v>
      </c>
      <c r="D102" s="165">
        <v>69.3</v>
      </c>
      <c r="E102" s="166">
        <v>23800</v>
      </c>
      <c r="F102" s="166">
        <v>12500</v>
      </c>
      <c r="G102" s="166">
        <f>ROUND(12*1.37*(1/C102*E102+1/D102*F102)+I102,0)</f>
        <v>14723</v>
      </c>
      <c r="H102" s="166">
        <f t="shared" si="3"/>
        <v>10528</v>
      </c>
      <c r="I102" s="167">
        <v>300</v>
      </c>
    </row>
    <row r="103" spans="1:9" ht="12.75">
      <c r="A103" s="157" t="s">
        <v>363</v>
      </c>
      <c r="B103" s="158" t="s">
        <v>488</v>
      </c>
      <c r="C103" s="165">
        <v>24.22</v>
      </c>
      <c r="D103" s="165">
        <v>74</v>
      </c>
      <c r="E103" s="166">
        <v>23800</v>
      </c>
      <c r="F103" s="166">
        <v>12500</v>
      </c>
      <c r="G103" s="166">
        <f aca="true" t="shared" si="4" ref="G103:G166">ROUND(12*1.37*(1/C103*E103+1/D103*F103)+I103,0)</f>
        <v>19232</v>
      </c>
      <c r="H103" s="166">
        <f t="shared" si="3"/>
        <v>13819</v>
      </c>
      <c r="I103" s="167">
        <v>300</v>
      </c>
    </row>
    <row r="104" spans="1:9" ht="12.75">
      <c r="A104" s="157" t="s">
        <v>257</v>
      </c>
      <c r="B104" s="158" t="s">
        <v>489</v>
      </c>
      <c r="C104" s="165">
        <v>34.15</v>
      </c>
      <c r="D104" s="165">
        <v>69.3</v>
      </c>
      <c r="E104" s="166">
        <v>23800</v>
      </c>
      <c r="F104" s="166">
        <v>12500</v>
      </c>
      <c r="G104" s="166">
        <f t="shared" si="4"/>
        <v>14723</v>
      </c>
      <c r="H104" s="166">
        <f t="shared" si="3"/>
        <v>10528</v>
      </c>
      <c r="I104" s="167">
        <v>300</v>
      </c>
    </row>
    <row r="105" spans="1:9" ht="12.75">
      <c r="A105" s="157" t="s">
        <v>258</v>
      </c>
      <c r="B105" s="158" t="s">
        <v>490</v>
      </c>
      <c r="C105" s="165">
        <v>34.15</v>
      </c>
      <c r="D105" s="165">
        <v>69.3</v>
      </c>
      <c r="E105" s="166">
        <v>23800</v>
      </c>
      <c r="F105" s="166">
        <v>12500</v>
      </c>
      <c r="G105" s="166">
        <f t="shared" si="4"/>
        <v>14723</v>
      </c>
      <c r="H105" s="166">
        <f t="shared" si="3"/>
        <v>10528</v>
      </c>
      <c r="I105" s="167">
        <v>300</v>
      </c>
    </row>
    <row r="106" spans="1:9" ht="12.75">
      <c r="A106" s="157" t="s">
        <v>251</v>
      </c>
      <c r="B106" s="158" t="s">
        <v>491</v>
      </c>
      <c r="C106" s="165">
        <v>24.22</v>
      </c>
      <c r="D106" s="165">
        <v>74</v>
      </c>
      <c r="E106" s="166">
        <v>23800</v>
      </c>
      <c r="F106" s="166">
        <v>12500</v>
      </c>
      <c r="G106" s="166">
        <f t="shared" si="4"/>
        <v>19232</v>
      </c>
      <c r="H106" s="166">
        <f t="shared" si="3"/>
        <v>13819</v>
      </c>
      <c r="I106" s="167">
        <v>300</v>
      </c>
    </row>
    <row r="107" spans="1:9" ht="12.75">
      <c r="A107" s="157" t="s">
        <v>280</v>
      </c>
      <c r="B107" s="158" t="s">
        <v>492</v>
      </c>
      <c r="C107" s="165">
        <v>24.22</v>
      </c>
      <c r="D107" s="165">
        <v>74</v>
      </c>
      <c r="E107" s="166">
        <v>23800</v>
      </c>
      <c r="F107" s="166">
        <v>12500</v>
      </c>
      <c r="G107" s="166">
        <f t="shared" si="4"/>
        <v>19232</v>
      </c>
      <c r="H107" s="166">
        <f t="shared" si="3"/>
        <v>13819</v>
      </c>
      <c r="I107" s="167">
        <v>300</v>
      </c>
    </row>
    <row r="108" spans="1:9" ht="12.75">
      <c r="A108" s="157" t="s">
        <v>255</v>
      </c>
      <c r="B108" s="158" t="s">
        <v>493</v>
      </c>
      <c r="C108" s="165">
        <v>34.15</v>
      </c>
      <c r="D108" s="165">
        <v>69.3</v>
      </c>
      <c r="E108" s="166">
        <v>23800</v>
      </c>
      <c r="F108" s="166">
        <v>12500</v>
      </c>
      <c r="G108" s="166">
        <f t="shared" si="4"/>
        <v>14723</v>
      </c>
      <c r="H108" s="166">
        <f t="shared" si="3"/>
        <v>10528</v>
      </c>
      <c r="I108" s="167">
        <v>300</v>
      </c>
    </row>
    <row r="109" spans="1:9" ht="12.75">
      <c r="A109" s="157" t="s">
        <v>377</v>
      </c>
      <c r="B109" s="158" t="s">
        <v>494</v>
      </c>
      <c r="C109" s="165">
        <v>24.22</v>
      </c>
      <c r="D109" s="165">
        <v>74</v>
      </c>
      <c r="E109" s="166">
        <v>23800</v>
      </c>
      <c r="F109" s="166">
        <v>12500</v>
      </c>
      <c r="G109" s="166">
        <f t="shared" si="4"/>
        <v>19232</v>
      </c>
      <c r="H109" s="166">
        <f t="shared" si="3"/>
        <v>13819</v>
      </c>
      <c r="I109" s="167">
        <v>300</v>
      </c>
    </row>
    <row r="110" spans="1:9" ht="12.75">
      <c r="A110" s="157" t="s">
        <v>366</v>
      </c>
      <c r="B110" s="158" t="s">
        <v>495</v>
      </c>
      <c r="C110" s="165">
        <v>34.15</v>
      </c>
      <c r="D110" s="165">
        <v>69.3</v>
      </c>
      <c r="E110" s="166">
        <v>23800</v>
      </c>
      <c r="F110" s="166">
        <v>12500</v>
      </c>
      <c r="G110" s="166">
        <f t="shared" si="4"/>
        <v>14723</v>
      </c>
      <c r="H110" s="166">
        <f t="shared" si="3"/>
        <v>10528</v>
      </c>
      <c r="I110" s="167">
        <v>300</v>
      </c>
    </row>
    <row r="111" spans="1:9" ht="12.75">
      <c r="A111" s="157" t="s">
        <v>364</v>
      </c>
      <c r="B111" s="158" t="s">
        <v>496</v>
      </c>
      <c r="C111" s="165">
        <v>24.22</v>
      </c>
      <c r="D111" s="165">
        <v>74</v>
      </c>
      <c r="E111" s="166">
        <v>23800</v>
      </c>
      <c r="F111" s="166">
        <v>12500</v>
      </c>
      <c r="G111" s="166">
        <f t="shared" si="4"/>
        <v>19232</v>
      </c>
      <c r="H111" s="166">
        <f t="shared" si="3"/>
        <v>13819</v>
      </c>
      <c r="I111" s="167">
        <v>300</v>
      </c>
    </row>
    <row r="112" spans="1:9" ht="12.75">
      <c r="A112" s="157" t="s">
        <v>234</v>
      </c>
      <c r="B112" s="158" t="s">
        <v>497</v>
      </c>
      <c r="C112" s="165">
        <v>10.82</v>
      </c>
      <c r="D112" s="165">
        <v>44</v>
      </c>
      <c r="E112" s="166">
        <v>23600</v>
      </c>
      <c r="F112" s="166">
        <v>12300</v>
      </c>
      <c r="G112" s="166">
        <f t="shared" si="4"/>
        <v>40954</v>
      </c>
      <c r="H112" s="166">
        <f t="shared" si="3"/>
        <v>29528</v>
      </c>
      <c r="I112" s="167">
        <v>500</v>
      </c>
    </row>
    <row r="113" spans="1:9" ht="12.75">
      <c r="A113" s="157" t="s">
        <v>230</v>
      </c>
      <c r="B113" s="158" t="s">
        <v>498</v>
      </c>
      <c r="C113" s="165">
        <v>10.82</v>
      </c>
      <c r="D113" s="165">
        <v>44</v>
      </c>
      <c r="E113" s="166">
        <v>23600</v>
      </c>
      <c r="F113" s="166">
        <v>12300</v>
      </c>
      <c r="G113" s="166">
        <f t="shared" si="4"/>
        <v>40954</v>
      </c>
      <c r="H113" s="166">
        <f t="shared" si="3"/>
        <v>29528</v>
      </c>
      <c r="I113" s="167">
        <v>500</v>
      </c>
    </row>
    <row r="114" spans="1:9" ht="12.75">
      <c r="A114" s="157" t="s">
        <v>323</v>
      </c>
      <c r="B114" s="158" t="s">
        <v>499</v>
      </c>
      <c r="C114" s="165">
        <v>10.08</v>
      </c>
      <c r="D114" s="165">
        <v>44</v>
      </c>
      <c r="E114" s="166">
        <v>23600</v>
      </c>
      <c r="F114" s="166">
        <v>12300</v>
      </c>
      <c r="G114" s="166">
        <f t="shared" si="4"/>
        <v>43586</v>
      </c>
      <c r="H114" s="166">
        <f t="shared" si="3"/>
        <v>31450</v>
      </c>
      <c r="I114" s="167">
        <v>500</v>
      </c>
    </row>
    <row r="115" spans="1:9" ht="12.75">
      <c r="A115" s="157" t="s">
        <v>324</v>
      </c>
      <c r="B115" s="158" t="s">
        <v>500</v>
      </c>
      <c r="C115" s="165">
        <v>11.19</v>
      </c>
      <c r="D115" s="165">
        <v>44</v>
      </c>
      <c r="E115" s="166">
        <v>23600</v>
      </c>
      <c r="F115" s="166">
        <v>12300</v>
      </c>
      <c r="G115" s="166">
        <f t="shared" si="4"/>
        <v>39768</v>
      </c>
      <c r="H115" s="166">
        <f t="shared" si="3"/>
        <v>28663</v>
      </c>
      <c r="I115" s="167">
        <v>500</v>
      </c>
    </row>
    <row r="116" spans="1:9" ht="12.75">
      <c r="A116" s="157" t="s">
        <v>325</v>
      </c>
      <c r="B116" s="158" t="s">
        <v>501</v>
      </c>
      <c r="C116" s="165">
        <v>10.88</v>
      </c>
      <c r="D116" s="165">
        <v>44</v>
      </c>
      <c r="E116" s="166">
        <v>23600</v>
      </c>
      <c r="F116" s="166">
        <v>12300</v>
      </c>
      <c r="G116" s="166">
        <f t="shared" si="4"/>
        <v>40756</v>
      </c>
      <c r="H116" s="166">
        <f t="shared" si="3"/>
        <v>29384</v>
      </c>
      <c r="I116" s="167">
        <v>500</v>
      </c>
    </row>
    <row r="117" spans="1:9" ht="12.75">
      <c r="A117" s="157" t="s">
        <v>326</v>
      </c>
      <c r="B117" s="158" t="s">
        <v>502</v>
      </c>
      <c r="C117" s="165">
        <v>10.48</v>
      </c>
      <c r="D117" s="165">
        <v>44</v>
      </c>
      <c r="E117" s="166">
        <v>23600</v>
      </c>
      <c r="F117" s="166">
        <v>12300</v>
      </c>
      <c r="G117" s="166">
        <f t="shared" si="4"/>
        <v>42117</v>
      </c>
      <c r="H117" s="166">
        <f t="shared" si="3"/>
        <v>30377</v>
      </c>
      <c r="I117" s="167">
        <v>500</v>
      </c>
    </row>
    <row r="118" spans="1:9" ht="12.75">
      <c r="A118" s="157" t="s">
        <v>231</v>
      </c>
      <c r="B118" s="158" t="s">
        <v>503</v>
      </c>
      <c r="C118" s="165">
        <v>12.59</v>
      </c>
      <c r="D118" s="165">
        <v>44</v>
      </c>
      <c r="E118" s="166">
        <v>23600</v>
      </c>
      <c r="F118" s="166">
        <v>12300</v>
      </c>
      <c r="G118" s="166">
        <f t="shared" si="4"/>
        <v>35913</v>
      </c>
      <c r="H118" s="166">
        <f t="shared" si="3"/>
        <v>25849</v>
      </c>
      <c r="I118" s="167">
        <v>500</v>
      </c>
    </row>
    <row r="119" spans="1:9" ht="12.75">
      <c r="A119" s="157" t="s">
        <v>303</v>
      </c>
      <c r="B119" s="158" t="s">
        <v>504</v>
      </c>
      <c r="C119" s="165">
        <v>12.59</v>
      </c>
      <c r="D119" s="165">
        <v>44</v>
      </c>
      <c r="E119" s="166">
        <v>23600</v>
      </c>
      <c r="F119" s="166">
        <v>12300</v>
      </c>
      <c r="G119" s="166">
        <f t="shared" si="4"/>
        <v>35913</v>
      </c>
      <c r="H119" s="166">
        <f t="shared" si="3"/>
        <v>25849</v>
      </c>
      <c r="I119" s="167">
        <v>500</v>
      </c>
    </row>
    <row r="120" spans="1:9" ht="12.75">
      <c r="A120" s="157" t="s">
        <v>232</v>
      </c>
      <c r="B120" s="158" t="s">
        <v>505</v>
      </c>
      <c r="C120" s="165">
        <v>12.27</v>
      </c>
      <c r="D120" s="165">
        <v>44</v>
      </c>
      <c r="E120" s="166">
        <v>23600</v>
      </c>
      <c r="F120" s="166">
        <v>12300</v>
      </c>
      <c r="G120" s="166">
        <f t="shared" si="4"/>
        <v>36716</v>
      </c>
      <c r="H120" s="166">
        <f t="shared" si="3"/>
        <v>26435</v>
      </c>
      <c r="I120" s="167">
        <v>500</v>
      </c>
    </row>
    <row r="121" spans="1:9" ht="12.75">
      <c r="A121" s="157" t="s">
        <v>359</v>
      </c>
      <c r="B121" s="158" t="s">
        <v>506</v>
      </c>
      <c r="C121" s="165">
        <v>13.81</v>
      </c>
      <c r="D121" s="165">
        <v>74</v>
      </c>
      <c r="E121" s="166">
        <v>23800</v>
      </c>
      <c r="F121" s="166">
        <v>12300</v>
      </c>
      <c r="G121" s="166">
        <f t="shared" si="4"/>
        <v>31415</v>
      </c>
      <c r="H121" s="166">
        <f t="shared" si="3"/>
        <v>22675</v>
      </c>
      <c r="I121" s="167">
        <v>350</v>
      </c>
    </row>
    <row r="122" spans="1:9" ht="12.75">
      <c r="A122" s="157" t="s">
        <v>279</v>
      </c>
      <c r="B122" s="158" t="s">
        <v>507</v>
      </c>
      <c r="C122" s="165">
        <v>19.37</v>
      </c>
      <c r="D122" s="165">
        <v>74</v>
      </c>
      <c r="E122" s="166">
        <v>23800</v>
      </c>
      <c r="F122" s="166">
        <v>12500</v>
      </c>
      <c r="G122" s="166">
        <f t="shared" si="4"/>
        <v>23277</v>
      </c>
      <c r="H122" s="166">
        <f t="shared" si="3"/>
        <v>16771</v>
      </c>
      <c r="I122" s="167">
        <v>300</v>
      </c>
    </row>
    <row r="123" spans="1:9" ht="12.75">
      <c r="A123" s="157" t="s">
        <v>252</v>
      </c>
      <c r="B123" s="158" t="s">
        <v>508</v>
      </c>
      <c r="C123" s="165">
        <v>12.47</v>
      </c>
      <c r="D123" s="165">
        <v>74</v>
      </c>
      <c r="E123" s="166">
        <v>23800</v>
      </c>
      <c r="F123" s="166">
        <v>12300</v>
      </c>
      <c r="G123" s="166">
        <f t="shared" si="4"/>
        <v>34460</v>
      </c>
      <c r="H123" s="166">
        <f t="shared" si="3"/>
        <v>24898</v>
      </c>
      <c r="I123" s="167">
        <v>350</v>
      </c>
    </row>
    <row r="124" spans="1:9" ht="12.75">
      <c r="A124" s="157" t="s">
        <v>355</v>
      </c>
      <c r="B124" s="158" t="s">
        <v>509</v>
      </c>
      <c r="C124" s="165">
        <v>11.83</v>
      </c>
      <c r="D124" s="165">
        <v>44</v>
      </c>
      <c r="E124" s="166">
        <v>23600</v>
      </c>
      <c r="F124" s="166">
        <v>12300</v>
      </c>
      <c r="G124" s="166">
        <f t="shared" si="4"/>
        <v>37892</v>
      </c>
      <c r="H124" s="166">
        <f t="shared" si="3"/>
        <v>27294</v>
      </c>
      <c r="I124" s="167">
        <v>500</v>
      </c>
    </row>
    <row r="125" spans="1:9" ht="12.75">
      <c r="A125" s="157" t="s">
        <v>265</v>
      </c>
      <c r="B125" s="158" t="s">
        <v>510</v>
      </c>
      <c r="C125" s="165">
        <v>12.27</v>
      </c>
      <c r="D125" s="165">
        <v>44</v>
      </c>
      <c r="E125" s="166">
        <v>23600</v>
      </c>
      <c r="F125" s="166">
        <v>12300</v>
      </c>
      <c r="G125" s="166">
        <f t="shared" si="4"/>
        <v>36716</v>
      </c>
      <c r="H125" s="166">
        <f t="shared" si="3"/>
        <v>26435</v>
      </c>
      <c r="I125" s="167">
        <v>500</v>
      </c>
    </row>
    <row r="126" spans="1:9" ht="12.75">
      <c r="A126" s="157" t="s">
        <v>270</v>
      </c>
      <c r="B126" s="158" t="s">
        <v>511</v>
      </c>
      <c r="C126" s="165">
        <v>12.27</v>
      </c>
      <c r="D126" s="165">
        <v>44</v>
      </c>
      <c r="E126" s="166">
        <v>23600</v>
      </c>
      <c r="F126" s="166">
        <v>12300</v>
      </c>
      <c r="G126" s="166">
        <f t="shared" si="4"/>
        <v>36716</v>
      </c>
      <c r="H126" s="166">
        <f t="shared" si="3"/>
        <v>26435</v>
      </c>
      <c r="I126" s="167">
        <v>500</v>
      </c>
    </row>
    <row r="127" spans="1:9" ht="12.75">
      <c r="A127" s="157" t="s">
        <v>331</v>
      </c>
      <c r="B127" s="158" t="s">
        <v>512</v>
      </c>
      <c r="C127" s="165">
        <v>12.27</v>
      </c>
      <c r="D127" s="165">
        <v>44</v>
      </c>
      <c r="E127" s="166">
        <v>23600</v>
      </c>
      <c r="F127" s="166">
        <v>12300</v>
      </c>
      <c r="G127" s="166">
        <f t="shared" si="4"/>
        <v>36716</v>
      </c>
      <c r="H127" s="166">
        <f t="shared" si="3"/>
        <v>26435</v>
      </c>
      <c r="I127" s="167">
        <v>500</v>
      </c>
    </row>
    <row r="128" spans="1:9" ht="12.75">
      <c r="A128" s="157" t="s">
        <v>262</v>
      </c>
      <c r="B128" s="158" t="s">
        <v>513</v>
      </c>
      <c r="C128" s="165">
        <v>12.27</v>
      </c>
      <c r="D128" s="165">
        <v>44</v>
      </c>
      <c r="E128" s="166">
        <v>23600</v>
      </c>
      <c r="F128" s="166">
        <v>12300</v>
      </c>
      <c r="G128" s="166">
        <f t="shared" si="4"/>
        <v>36716</v>
      </c>
      <c r="H128" s="166">
        <f t="shared" si="3"/>
        <v>26435</v>
      </c>
      <c r="I128" s="167">
        <v>500</v>
      </c>
    </row>
    <row r="129" spans="1:9" ht="12.75">
      <c r="A129" s="157" t="s">
        <v>362</v>
      </c>
      <c r="B129" s="158" t="s">
        <v>514</v>
      </c>
      <c r="C129" s="165">
        <v>12.27</v>
      </c>
      <c r="D129" s="165">
        <v>44</v>
      </c>
      <c r="E129" s="166">
        <v>23600</v>
      </c>
      <c r="F129" s="166">
        <v>12300</v>
      </c>
      <c r="G129" s="166">
        <f t="shared" si="4"/>
        <v>36716</v>
      </c>
      <c r="H129" s="166">
        <f t="shared" si="3"/>
        <v>26435</v>
      </c>
      <c r="I129" s="167">
        <v>500</v>
      </c>
    </row>
    <row r="130" spans="1:9" ht="12.75">
      <c r="A130" s="157" t="s">
        <v>233</v>
      </c>
      <c r="B130" s="158" t="s">
        <v>515</v>
      </c>
      <c r="C130" s="165">
        <v>11.19</v>
      </c>
      <c r="D130" s="165">
        <v>44</v>
      </c>
      <c r="E130" s="166">
        <v>23600</v>
      </c>
      <c r="F130" s="166">
        <v>12300</v>
      </c>
      <c r="G130" s="166">
        <f t="shared" si="4"/>
        <v>39768</v>
      </c>
      <c r="H130" s="166">
        <f t="shared" si="3"/>
        <v>28663</v>
      </c>
      <c r="I130" s="167">
        <v>500</v>
      </c>
    </row>
    <row r="131" spans="1:9" ht="12.75">
      <c r="A131" s="157" t="s">
        <v>243</v>
      </c>
      <c r="B131" s="158" t="s">
        <v>516</v>
      </c>
      <c r="C131" s="165">
        <v>14.47</v>
      </c>
      <c r="D131" s="165">
        <v>74</v>
      </c>
      <c r="E131" s="166">
        <v>23800</v>
      </c>
      <c r="F131" s="166">
        <v>12300</v>
      </c>
      <c r="G131" s="166">
        <f t="shared" si="4"/>
        <v>30123</v>
      </c>
      <c r="H131" s="166">
        <f t="shared" si="3"/>
        <v>21732</v>
      </c>
      <c r="I131" s="167">
        <v>350</v>
      </c>
    </row>
    <row r="132" spans="1:9" ht="12.75">
      <c r="A132" s="157" t="s">
        <v>311</v>
      </c>
      <c r="B132" s="158" t="s">
        <v>517</v>
      </c>
      <c r="C132" s="165">
        <v>12.54</v>
      </c>
      <c r="D132" s="165">
        <v>44</v>
      </c>
      <c r="E132" s="166">
        <v>23600</v>
      </c>
      <c r="F132" s="166">
        <v>12300</v>
      </c>
      <c r="G132" s="166">
        <f t="shared" si="4"/>
        <v>36035</v>
      </c>
      <c r="H132" s="166">
        <f t="shared" si="3"/>
        <v>25938</v>
      </c>
      <c r="I132" s="167">
        <v>500</v>
      </c>
    </row>
    <row r="133" spans="1:9" ht="12.75">
      <c r="A133" s="157" t="s">
        <v>368</v>
      </c>
      <c r="B133" s="158" t="s">
        <v>518</v>
      </c>
      <c r="C133" s="165">
        <v>12.27</v>
      </c>
      <c r="D133" s="165">
        <v>44</v>
      </c>
      <c r="E133" s="166">
        <v>23600</v>
      </c>
      <c r="F133" s="166">
        <v>12300</v>
      </c>
      <c r="G133" s="166">
        <f t="shared" si="4"/>
        <v>36716</v>
      </c>
      <c r="H133" s="166">
        <f t="shared" si="3"/>
        <v>26435</v>
      </c>
      <c r="I133" s="167">
        <v>500</v>
      </c>
    </row>
    <row r="134" spans="1:9" ht="12.75">
      <c r="A134" s="157" t="s">
        <v>283</v>
      </c>
      <c r="B134" s="158" t="s">
        <v>519</v>
      </c>
      <c r="C134" s="165">
        <v>34.15</v>
      </c>
      <c r="D134" s="165">
        <v>69.3</v>
      </c>
      <c r="E134" s="166">
        <v>23800</v>
      </c>
      <c r="F134" s="166">
        <v>12500</v>
      </c>
      <c r="G134" s="166">
        <f t="shared" si="4"/>
        <v>14723</v>
      </c>
      <c r="H134" s="166">
        <f aca="true" t="shared" si="5" ref="H134:H197">ROUND(12*(1/C134*E134+1/D134*F134),0)</f>
        <v>10528</v>
      </c>
      <c r="I134" s="167">
        <v>300</v>
      </c>
    </row>
    <row r="135" spans="1:9" ht="12.75">
      <c r="A135" s="157" t="s">
        <v>244</v>
      </c>
      <c r="B135" s="158" t="s">
        <v>520</v>
      </c>
      <c r="C135" s="165">
        <v>23.06</v>
      </c>
      <c r="D135" s="165">
        <v>74</v>
      </c>
      <c r="E135" s="166">
        <v>23800</v>
      </c>
      <c r="F135" s="166">
        <v>12500</v>
      </c>
      <c r="G135" s="166">
        <f t="shared" si="4"/>
        <v>20045</v>
      </c>
      <c r="H135" s="166">
        <f t="shared" si="5"/>
        <v>14412</v>
      </c>
      <c r="I135" s="167">
        <v>300</v>
      </c>
    </row>
    <row r="136" spans="1:9" ht="12.75">
      <c r="A136" s="157" t="s">
        <v>256</v>
      </c>
      <c r="B136" s="158" t="s">
        <v>521</v>
      </c>
      <c r="C136" s="165">
        <v>34.15</v>
      </c>
      <c r="D136" s="165">
        <v>69.3</v>
      </c>
      <c r="E136" s="166">
        <v>23800</v>
      </c>
      <c r="F136" s="166">
        <v>12500</v>
      </c>
      <c r="G136" s="166">
        <f t="shared" si="4"/>
        <v>14723</v>
      </c>
      <c r="H136" s="166">
        <f t="shared" si="5"/>
        <v>10528</v>
      </c>
      <c r="I136" s="167">
        <v>300</v>
      </c>
    </row>
    <row r="137" spans="1:9" ht="12.75">
      <c r="A137" s="157" t="s">
        <v>245</v>
      </c>
      <c r="B137" s="158" t="s">
        <v>522</v>
      </c>
      <c r="C137" s="165">
        <v>23.06</v>
      </c>
      <c r="D137" s="165">
        <v>74</v>
      </c>
      <c r="E137" s="166">
        <v>23800</v>
      </c>
      <c r="F137" s="166">
        <v>12500</v>
      </c>
      <c r="G137" s="166">
        <f t="shared" si="4"/>
        <v>20045</v>
      </c>
      <c r="H137" s="166">
        <f t="shared" si="5"/>
        <v>14412</v>
      </c>
      <c r="I137" s="167">
        <v>300</v>
      </c>
    </row>
    <row r="138" spans="1:9" ht="12.75">
      <c r="A138" s="157" t="s">
        <v>312</v>
      </c>
      <c r="B138" s="158" t="s">
        <v>523</v>
      </c>
      <c r="C138" s="165">
        <v>23.06</v>
      </c>
      <c r="D138" s="165">
        <v>74</v>
      </c>
      <c r="E138" s="166">
        <v>23800</v>
      </c>
      <c r="F138" s="166">
        <v>12500</v>
      </c>
      <c r="G138" s="166">
        <f t="shared" si="4"/>
        <v>20045</v>
      </c>
      <c r="H138" s="166">
        <f t="shared" si="5"/>
        <v>14412</v>
      </c>
      <c r="I138" s="167">
        <v>300</v>
      </c>
    </row>
    <row r="139" spans="1:9" ht="12.75">
      <c r="A139" s="157" t="s">
        <v>246</v>
      </c>
      <c r="B139" s="158" t="s">
        <v>524</v>
      </c>
      <c r="C139" s="165">
        <v>16.14</v>
      </c>
      <c r="D139" s="165">
        <v>74</v>
      </c>
      <c r="E139" s="166">
        <v>23800</v>
      </c>
      <c r="F139" s="166">
        <v>12300</v>
      </c>
      <c r="G139" s="166">
        <f t="shared" si="4"/>
        <v>27275</v>
      </c>
      <c r="H139" s="166">
        <f t="shared" si="5"/>
        <v>19690</v>
      </c>
      <c r="I139" s="167">
        <v>300</v>
      </c>
    </row>
    <row r="140" spans="1:9" ht="12.75">
      <c r="A140" s="157" t="s">
        <v>308</v>
      </c>
      <c r="B140" s="158" t="s">
        <v>525</v>
      </c>
      <c r="C140" s="165">
        <v>12.56</v>
      </c>
      <c r="D140" s="165">
        <v>74</v>
      </c>
      <c r="E140" s="166">
        <v>23800</v>
      </c>
      <c r="F140" s="166">
        <v>12300</v>
      </c>
      <c r="G140" s="166">
        <f t="shared" si="4"/>
        <v>34235</v>
      </c>
      <c r="H140" s="166">
        <f t="shared" si="5"/>
        <v>24733</v>
      </c>
      <c r="I140" s="167">
        <v>350</v>
      </c>
    </row>
    <row r="141" spans="1:9" ht="12.75">
      <c r="A141" s="157" t="s">
        <v>304</v>
      </c>
      <c r="B141" s="158" t="s">
        <v>526</v>
      </c>
      <c r="C141" s="165">
        <v>12.27</v>
      </c>
      <c r="D141" s="165">
        <v>44</v>
      </c>
      <c r="E141" s="166">
        <v>23600</v>
      </c>
      <c r="F141" s="166">
        <v>12300</v>
      </c>
      <c r="G141" s="166">
        <f t="shared" si="4"/>
        <v>36716</v>
      </c>
      <c r="H141" s="166">
        <f t="shared" si="5"/>
        <v>26435</v>
      </c>
      <c r="I141" s="167">
        <v>500</v>
      </c>
    </row>
    <row r="142" spans="1:9" ht="12.75">
      <c r="A142" s="157" t="s">
        <v>278</v>
      </c>
      <c r="B142" s="158" t="s">
        <v>527</v>
      </c>
      <c r="C142" s="165">
        <v>23.06</v>
      </c>
      <c r="D142" s="165">
        <v>74</v>
      </c>
      <c r="E142" s="166">
        <v>23800</v>
      </c>
      <c r="F142" s="166">
        <v>12500</v>
      </c>
      <c r="G142" s="166">
        <f t="shared" si="4"/>
        <v>20045</v>
      </c>
      <c r="H142" s="166">
        <f t="shared" si="5"/>
        <v>14412</v>
      </c>
      <c r="I142" s="167">
        <v>300</v>
      </c>
    </row>
    <row r="143" spans="1:9" ht="12.75">
      <c r="A143" s="157" t="s">
        <v>247</v>
      </c>
      <c r="B143" s="158" t="s">
        <v>528</v>
      </c>
      <c r="C143" s="165">
        <v>23.06</v>
      </c>
      <c r="D143" s="165">
        <v>74</v>
      </c>
      <c r="E143" s="166">
        <v>23800</v>
      </c>
      <c r="F143" s="166">
        <v>12500</v>
      </c>
      <c r="G143" s="166">
        <f t="shared" si="4"/>
        <v>20045</v>
      </c>
      <c r="H143" s="166">
        <f t="shared" si="5"/>
        <v>14412</v>
      </c>
      <c r="I143" s="167">
        <v>300</v>
      </c>
    </row>
    <row r="144" spans="1:9" ht="12.75">
      <c r="A144" s="157" t="s">
        <v>309</v>
      </c>
      <c r="B144" s="158" t="s">
        <v>529</v>
      </c>
      <c r="C144" s="165">
        <v>23.06</v>
      </c>
      <c r="D144" s="165">
        <v>74</v>
      </c>
      <c r="E144" s="166">
        <v>23800</v>
      </c>
      <c r="F144" s="166">
        <v>12500</v>
      </c>
      <c r="G144" s="166">
        <f t="shared" si="4"/>
        <v>20045</v>
      </c>
      <c r="H144" s="166">
        <f t="shared" si="5"/>
        <v>14412</v>
      </c>
      <c r="I144" s="167">
        <v>300</v>
      </c>
    </row>
    <row r="145" spans="1:9" ht="12.75">
      <c r="A145" s="157" t="s">
        <v>310</v>
      </c>
      <c r="B145" s="158" t="s">
        <v>530</v>
      </c>
      <c r="C145" s="165">
        <v>23.06</v>
      </c>
      <c r="D145" s="165">
        <v>74</v>
      </c>
      <c r="E145" s="166">
        <v>23800</v>
      </c>
      <c r="F145" s="166">
        <v>12500</v>
      </c>
      <c r="G145" s="166">
        <f t="shared" si="4"/>
        <v>20045</v>
      </c>
      <c r="H145" s="166">
        <f t="shared" si="5"/>
        <v>14412</v>
      </c>
      <c r="I145" s="167">
        <v>300</v>
      </c>
    </row>
    <row r="146" spans="1:9" ht="12.75">
      <c r="A146" s="157" t="s">
        <v>253</v>
      </c>
      <c r="B146" s="158" t="s">
        <v>531</v>
      </c>
      <c r="C146" s="165">
        <v>23.06</v>
      </c>
      <c r="D146" s="165">
        <v>74</v>
      </c>
      <c r="E146" s="166">
        <v>23800</v>
      </c>
      <c r="F146" s="166">
        <v>12500</v>
      </c>
      <c r="G146" s="166">
        <f t="shared" si="4"/>
        <v>20045</v>
      </c>
      <c r="H146" s="166">
        <f t="shared" si="5"/>
        <v>14412</v>
      </c>
      <c r="I146" s="167">
        <v>300</v>
      </c>
    </row>
    <row r="147" spans="1:9" ht="12.75">
      <c r="A147" s="157" t="s">
        <v>271</v>
      </c>
      <c r="B147" s="158" t="s">
        <v>532</v>
      </c>
      <c r="C147" s="165">
        <v>13.14</v>
      </c>
      <c r="D147" s="165">
        <v>44</v>
      </c>
      <c r="E147" s="166">
        <v>23600</v>
      </c>
      <c r="F147" s="166">
        <v>12300</v>
      </c>
      <c r="G147" s="166">
        <f t="shared" si="4"/>
        <v>34623</v>
      </c>
      <c r="H147" s="166">
        <f t="shared" si="5"/>
        <v>24907</v>
      </c>
      <c r="I147" s="167">
        <v>500</v>
      </c>
    </row>
    <row r="148" spans="1:9" ht="12.75">
      <c r="A148" s="157" t="s">
        <v>248</v>
      </c>
      <c r="B148" s="158" t="s">
        <v>533</v>
      </c>
      <c r="C148" s="165">
        <v>20.66</v>
      </c>
      <c r="D148" s="165">
        <v>74</v>
      </c>
      <c r="E148" s="166">
        <v>23800</v>
      </c>
      <c r="F148" s="166">
        <v>12300</v>
      </c>
      <c r="G148" s="166">
        <f t="shared" si="4"/>
        <v>21971</v>
      </c>
      <c r="H148" s="166">
        <f t="shared" si="5"/>
        <v>15818</v>
      </c>
      <c r="I148" s="167">
        <v>300</v>
      </c>
    </row>
    <row r="149" spans="1:9" ht="12.75">
      <c r="A149" s="157" t="s">
        <v>334</v>
      </c>
      <c r="B149" s="158" t="s">
        <v>534</v>
      </c>
      <c r="C149" s="165">
        <v>15.25</v>
      </c>
      <c r="D149" s="165">
        <v>74</v>
      </c>
      <c r="E149" s="166">
        <v>23800</v>
      </c>
      <c r="F149" s="166">
        <v>12300</v>
      </c>
      <c r="G149" s="166">
        <f t="shared" si="4"/>
        <v>28740</v>
      </c>
      <c r="H149" s="166">
        <f t="shared" si="5"/>
        <v>20722</v>
      </c>
      <c r="I149" s="167">
        <v>350</v>
      </c>
    </row>
    <row r="150" spans="1:9" ht="12.75">
      <c r="A150" s="157" t="s">
        <v>249</v>
      </c>
      <c r="B150" s="158" t="s">
        <v>535</v>
      </c>
      <c r="C150" s="165">
        <v>23.06</v>
      </c>
      <c r="D150" s="165">
        <v>74</v>
      </c>
      <c r="E150" s="166">
        <v>23800</v>
      </c>
      <c r="F150" s="166">
        <v>12500</v>
      </c>
      <c r="G150" s="166">
        <f t="shared" si="4"/>
        <v>20045</v>
      </c>
      <c r="H150" s="166">
        <f t="shared" si="5"/>
        <v>14412</v>
      </c>
      <c r="I150" s="167">
        <v>300</v>
      </c>
    </row>
    <row r="151" spans="1:9" ht="12.75">
      <c r="A151" s="157" t="s">
        <v>275</v>
      </c>
      <c r="B151" s="158" t="s">
        <v>536</v>
      </c>
      <c r="C151" s="165">
        <v>23.06</v>
      </c>
      <c r="D151" s="165">
        <v>74</v>
      </c>
      <c r="E151" s="166">
        <v>23800</v>
      </c>
      <c r="F151" s="166">
        <v>12500</v>
      </c>
      <c r="G151" s="166">
        <f t="shared" si="4"/>
        <v>20045</v>
      </c>
      <c r="H151" s="166">
        <f t="shared" si="5"/>
        <v>14412</v>
      </c>
      <c r="I151" s="167">
        <v>300</v>
      </c>
    </row>
    <row r="152" spans="1:9" ht="12.75">
      <c r="A152" s="157" t="s">
        <v>259</v>
      </c>
      <c r="B152" s="158" t="s">
        <v>537</v>
      </c>
      <c r="C152" s="165">
        <v>34.15</v>
      </c>
      <c r="D152" s="165">
        <v>69.3</v>
      </c>
      <c r="E152" s="166">
        <v>23800</v>
      </c>
      <c r="F152" s="166">
        <v>12500</v>
      </c>
      <c r="G152" s="166">
        <f t="shared" si="4"/>
        <v>14723</v>
      </c>
      <c r="H152" s="166">
        <f t="shared" si="5"/>
        <v>10528</v>
      </c>
      <c r="I152" s="167">
        <v>300</v>
      </c>
    </row>
    <row r="153" spans="1:9" ht="12.75">
      <c r="A153" s="157" t="s">
        <v>383</v>
      </c>
      <c r="B153" s="158" t="s">
        <v>538</v>
      </c>
      <c r="C153" s="165">
        <v>34.15</v>
      </c>
      <c r="D153" s="165">
        <v>69.3</v>
      </c>
      <c r="E153" s="166">
        <v>23800</v>
      </c>
      <c r="F153" s="166">
        <v>12500</v>
      </c>
      <c r="G153" s="166">
        <f t="shared" si="4"/>
        <v>14723</v>
      </c>
      <c r="H153" s="166">
        <f t="shared" si="5"/>
        <v>10528</v>
      </c>
      <c r="I153" s="167">
        <v>300</v>
      </c>
    </row>
    <row r="154" spans="1:9" ht="12.75">
      <c r="A154" s="157" t="s">
        <v>335</v>
      </c>
      <c r="B154" s="158" t="s">
        <v>539</v>
      </c>
      <c r="C154" s="165">
        <v>13.14</v>
      </c>
      <c r="D154" s="165">
        <v>44</v>
      </c>
      <c r="E154" s="166">
        <v>23600</v>
      </c>
      <c r="F154" s="166">
        <v>12300</v>
      </c>
      <c r="G154" s="166">
        <f t="shared" si="4"/>
        <v>34623</v>
      </c>
      <c r="H154" s="166">
        <f t="shared" si="5"/>
        <v>24907</v>
      </c>
      <c r="I154" s="167">
        <v>500</v>
      </c>
    </row>
    <row r="155" spans="1:9" ht="12.75">
      <c r="A155" s="157" t="s">
        <v>369</v>
      </c>
      <c r="B155" s="158" t="s">
        <v>540</v>
      </c>
      <c r="C155" s="165">
        <v>13.14</v>
      </c>
      <c r="D155" s="165">
        <v>44</v>
      </c>
      <c r="E155" s="166">
        <v>23600</v>
      </c>
      <c r="F155" s="166">
        <v>12300</v>
      </c>
      <c r="G155" s="166">
        <f t="shared" si="4"/>
        <v>34623</v>
      </c>
      <c r="H155" s="166">
        <f t="shared" si="5"/>
        <v>24907</v>
      </c>
      <c r="I155" s="167">
        <v>500</v>
      </c>
    </row>
    <row r="156" spans="1:9" ht="12.75">
      <c r="A156" s="157" t="s">
        <v>370</v>
      </c>
      <c r="B156" s="158" t="s">
        <v>541</v>
      </c>
      <c r="C156" s="165">
        <v>13.14</v>
      </c>
      <c r="D156" s="165">
        <v>44</v>
      </c>
      <c r="E156" s="166">
        <v>23600</v>
      </c>
      <c r="F156" s="166">
        <v>12300</v>
      </c>
      <c r="G156" s="166">
        <f t="shared" si="4"/>
        <v>34623</v>
      </c>
      <c r="H156" s="166">
        <f t="shared" si="5"/>
        <v>24907</v>
      </c>
      <c r="I156" s="167">
        <v>500</v>
      </c>
    </row>
    <row r="157" spans="1:9" ht="12.75">
      <c r="A157" s="157" t="s">
        <v>295</v>
      </c>
      <c r="B157" s="158" t="s">
        <v>542</v>
      </c>
      <c r="C157" s="165">
        <v>13.34</v>
      </c>
      <c r="D157" s="165">
        <v>51</v>
      </c>
      <c r="E157" s="166">
        <v>23600</v>
      </c>
      <c r="F157" s="166">
        <v>12300</v>
      </c>
      <c r="G157" s="166">
        <f t="shared" si="4"/>
        <v>33549</v>
      </c>
      <c r="H157" s="166">
        <f t="shared" si="5"/>
        <v>24124</v>
      </c>
      <c r="I157" s="167">
        <v>500</v>
      </c>
    </row>
    <row r="158" spans="1:9" ht="12.75">
      <c r="A158" s="157" t="s">
        <v>302</v>
      </c>
      <c r="B158" s="158" t="s">
        <v>543</v>
      </c>
      <c r="C158" s="165">
        <v>13.34</v>
      </c>
      <c r="D158" s="165">
        <v>51</v>
      </c>
      <c r="E158" s="166">
        <v>23600</v>
      </c>
      <c r="F158" s="166">
        <v>12300</v>
      </c>
      <c r="G158" s="166">
        <f t="shared" si="4"/>
        <v>33549</v>
      </c>
      <c r="H158" s="166">
        <f t="shared" si="5"/>
        <v>24124</v>
      </c>
      <c r="I158" s="167">
        <v>500</v>
      </c>
    </row>
    <row r="159" spans="1:9" ht="12.75">
      <c r="A159" s="157" t="s">
        <v>336</v>
      </c>
      <c r="B159" s="158" t="s">
        <v>544</v>
      </c>
      <c r="C159" s="165">
        <v>13.34</v>
      </c>
      <c r="D159" s="165">
        <v>51</v>
      </c>
      <c r="E159" s="166">
        <v>23600</v>
      </c>
      <c r="F159" s="166">
        <v>12300</v>
      </c>
      <c r="G159" s="166">
        <f t="shared" si="4"/>
        <v>33549</v>
      </c>
      <c r="H159" s="166">
        <f t="shared" si="5"/>
        <v>24124</v>
      </c>
      <c r="I159" s="167">
        <v>500</v>
      </c>
    </row>
    <row r="160" spans="1:9" ht="12.75">
      <c r="A160" s="157" t="s">
        <v>327</v>
      </c>
      <c r="B160" s="158" t="s">
        <v>545</v>
      </c>
      <c r="C160" s="165">
        <v>13.34</v>
      </c>
      <c r="D160" s="165">
        <v>51</v>
      </c>
      <c r="E160" s="166">
        <v>23600</v>
      </c>
      <c r="F160" s="166">
        <v>12300</v>
      </c>
      <c r="G160" s="166">
        <f t="shared" si="4"/>
        <v>33549</v>
      </c>
      <c r="H160" s="166">
        <f t="shared" si="5"/>
        <v>24124</v>
      </c>
      <c r="I160" s="167">
        <v>500</v>
      </c>
    </row>
    <row r="161" spans="1:9" ht="12.75">
      <c r="A161" s="157" t="s">
        <v>330</v>
      </c>
      <c r="B161" s="158" t="s">
        <v>546</v>
      </c>
      <c r="C161" s="165">
        <v>11.72</v>
      </c>
      <c r="D161" s="165">
        <v>22</v>
      </c>
      <c r="E161" s="166">
        <v>23600</v>
      </c>
      <c r="F161" s="166">
        <v>12300</v>
      </c>
      <c r="G161" s="166">
        <f t="shared" si="4"/>
        <v>42796</v>
      </c>
      <c r="H161" s="166">
        <f t="shared" si="5"/>
        <v>30873</v>
      </c>
      <c r="I161" s="167">
        <v>500</v>
      </c>
    </row>
    <row r="162" spans="1:9" ht="12.75">
      <c r="A162" s="157" t="s">
        <v>260</v>
      </c>
      <c r="B162" s="158" t="s">
        <v>547</v>
      </c>
      <c r="C162" s="165">
        <v>11.72</v>
      </c>
      <c r="D162" s="165">
        <v>22</v>
      </c>
      <c r="E162" s="166">
        <v>23600</v>
      </c>
      <c r="F162" s="166">
        <v>12300</v>
      </c>
      <c r="G162" s="166">
        <f t="shared" si="4"/>
        <v>42796</v>
      </c>
      <c r="H162" s="166">
        <f t="shared" si="5"/>
        <v>30873</v>
      </c>
      <c r="I162" s="167">
        <v>500</v>
      </c>
    </row>
    <row r="163" spans="1:9" ht="12.75">
      <c r="A163" s="157" t="s">
        <v>305</v>
      </c>
      <c r="B163" s="158" t="s">
        <v>548</v>
      </c>
      <c r="C163" s="165">
        <v>11.33</v>
      </c>
      <c r="D163" s="165">
        <v>16.98</v>
      </c>
      <c r="E163" s="166">
        <v>23600</v>
      </c>
      <c r="F163" s="166">
        <v>12300</v>
      </c>
      <c r="G163" s="166">
        <f t="shared" si="4"/>
        <v>46653</v>
      </c>
      <c r="H163" s="166">
        <f t="shared" si="5"/>
        <v>33688</v>
      </c>
      <c r="I163" s="167">
        <v>500</v>
      </c>
    </row>
    <row r="164" spans="1:9" ht="12.75">
      <c r="A164" s="157" t="s">
        <v>306</v>
      </c>
      <c r="B164" s="158" t="s">
        <v>549</v>
      </c>
      <c r="C164" s="165">
        <v>11.33</v>
      </c>
      <c r="D164" s="165">
        <v>16.98</v>
      </c>
      <c r="E164" s="166">
        <v>23600</v>
      </c>
      <c r="F164" s="166">
        <v>12300</v>
      </c>
      <c r="G164" s="166">
        <f t="shared" si="4"/>
        <v>46653</v>
      </c>
      <c r="H164" s="166">
        <f t="shared" si="5"/>
        <v>33688</v>
      </c>
      <c r="I164" s="167">
        <v>500</v>
      </c>
    </row>
    <row r="165" spans="1:9" ht="12.75">
      <c r="A165" s="157" t="s">
        <v>307</v>
      </c>
      <c r="B165" s="158" t="s">
        <v>550</v>
      </c>
      <c r="C165" s="165">
        <v>11.33</v>
      </c>
      <c r="D165" s="165">
        <v>16.98</v>
      </c>
      <c r="E165" s="166">
        <v>23600</v>
      </c>
      <c r="F165" s="166">
        <v>12300</v>
      </c>
      <c r="G165" s="166">
        <f t="shared" si="4"/>
        <v>46653</v>
      </c>
      <c r="H165" s="166">
        <f t="shared" si="5"/>
        <v>33688</v>
      </c>
      <c r="I165" s="167">
        <v>500</v>
      </c>
    </row>
    <row r="166" spans="1:9" ht="12.75">
      <c r="A166" s="157" t="s">
        <v>332</v>
      </c>
      <c r="B166" s="158" t="s">
        <v>551</v>
      </c>
      <c r="C166" s="165">
        <v>11.33</v>
      </c>
      <c r="D166" s="165">
        <v>16.98</v>
      </c>
      <c r="E166" s="166">
        <v>23600</v>
      </c>
      <c r="F166" s="166">
        <v>12300</v>
      </c>
      <c r="G166" s="166">
        <f t="shared" si="4"/>
        <v>46653</v>
      </c>
      <c r="H166" s="166">
        <f t="shared" si="5"/>
        <v>33688</v>
      </c>
      <c r="I166" s="167">
        <v>500</v>
      </c>
    </row>
    <row r="167" spans="1:9" ht="12.75">
      <c r="A167" s="157" t="s">
        <v>281</v>
      </c>
      <c r="B167" s="158" t="s">
        <v>552</v>
      </c>
      <c r="C167" s="165">
        <v>19.13</v>
      </c>
      <c r="D167" s="165">
        <v>74</v>
      </c>
      <c r="E167" s="166">
        <v>23800</v>
      </c>
      <c r="F167" s="166">
        <v>12300</v>
      </c>
      <c r="G167" s="166">
        <f aca="true" t="shared" si="6" ref="G167:G230">ROUND(12*1.37*(1/C167*E167+1/D167*F167)+I167,0)</f>
        <v>23486</v>
      </c>
      <c r="H167" s="166">
        <f t="shared" si="5"/>
        <v>16924</v>
      </c>
      <c r="I167" s="167">
        <v>300</v>
      </c>
    </row>
    <row r="168" spans="1:9" ht="12.75">
      <c r="A168" s="159" t="s">
        <v>282</v>
      </c>
      <c r="B168" s="158" t="s">
        <v>553</v>
      </c>
      <c r="C168" s="165">
        <v>19.13</v>
      </c>
      <c r="D168" s="165">
        <v>74</v>
      </c>
      <c r="E168" s="166">
        <v>23800</v>
      </c>
      <c r="F168" s="166">
        <v>12300</v>
      </c>
      <c r="G168" s="166">
        <f t="shared" si="6"/>
        <v>23486</v>
      </c>
      <c r="H168" s="166">
        <f t="shared" si="5"/>
        <v>16924</v>
      </c>
      <c r="I168" s="167">
        <v>300</v>
      </c>
    </row>
    <row r="169" spans="1:9" ht="12.75">
      <c r="A169" s="153" t="s">
        <v>395</v>
      </c>
      <c r="B169" s="201"/>
      <c r="C169" s="202"/>
      <c r="D169" s="202"/>
      <c r="E169" s="203"/>
      <c r="F169" s="204"/>
      <c r="G169" s="203"/>
      <c r="H169" s="203"/>
      <c r="I169" s="205"/>
    </row>
    <row r="170" spans="1:9" ht="12.75">
      <c r="A170" s="157" t="s">
        <v>356</v>
      </c>
      <c r="B170" s="158" t="s">
        <v>409</v>
      </c>
      <c r="C170" s="165">
        <v>22.87</v>
      </c>
      <c r="D170" s="165">
        <v>41.6</v>
      </c>
      <c r="E170" s="166">
        <v>21300</v>
      </c>
      <c r="F170" s="166">
        <v>12500</v>
      </c>
      <c r="G170" s="166">
        <f t="shared" si="6"/>
        <v>20501</v>
      </c>
      <c r="H170" s="166">
        <f t="shared" si="5"/>
        <v>14782</v>
      </c>
      <c r="I170" s="167">
        <v>250</v>
      </c>
    </row>
    <row r="171" spans="1:9" ht="12.75">
      <c r="A171" s="157" t="s">
        <v>357</v>
      </c>
      <c r="B171" s="158" t="s">
        <v>412</v>
      </c>
      <c r="C171" s="165">
        <v>33.27</v>
      </c>
      <c r="D171" s="165">
        <v>41.6</v>
      </c>
      <c r="E171" s="166">
        <v>21300</v>
      </c>
      <c r="F171" s="166">
        <v>12500</v>
      </c>
      <c r="G171" s="166">
        <f t="shared" si="6"/>
        <v>15715</v>
      </c>
      <c r="H171" s="166">
        <f t="shared" si="5"/>
        <v>11288</v>
      </c>
      <c r="I171" s="167">
        <v>250</v>
      </c>
    </row>
    <row r="172" spans="1:9" ht="12.75">
      <c r="A172" s="157" t="s">
        <v>236</v>
      </c>
      <c r="B172" s="158" t="s">
        <v>413</v>
      </c>
      <c r="C172" s="165">
        <v>33.27</v>
      </c>
      <c r="D172" s="165">
        <v>41.6</v>
      </c>
      <c r="E172" s="166">
        <v>21300</v>
      </c>
      <c r="F172" s="166">
        <v>12500</v>
      </c>
      <c r="G172" s="166">
        <f t="shared" si="6"/>
        <v>15715</v>
      </c>
      <c r="H172" s="166">
        <f t="shared" si="5"/>
        <v>11288</v>
      </c>
      <c r="I172" s="167">
        <v>250</v>
      </c>
    </row>
    <row r="173" spans="1:9" ht="12.75">
      <c r="A173" s="157" t="s">
        <v>328</v>
      </c>
      <c r="B173" s="158" t="s">
        <v>415</v>
      </c>
      <c r="C173" s="165">
        <v>10.17</v>
      </c>
      <c r="D173" s="165">
        <v>52.3</v>
      </c>
      <c r="E173" s="166">
        <v>21300</v>
      </c>
      <c r="F173" s="166">
        <v>12500</v>
      </c>
      <c r="G173" s="166">
        <f t="shared" si="6"/>
        <v>38611</v>
      </c>
      <c r="H173" s="166">
        <f t="shared" si="5"/>
        <v>28001</v>
      </c>
      <c r="I173" s="167">
        <v>250</v>
      </c>
    </row>
    <row r="174" spans="1:9" ht="12.75">
      <c r="A174" s="157" t="s">
        <v>284</v>
      </c>
      <c r="B174" s="158" t="s">
        <v>416</v>
      </c>
      <c r="C174" s="165">
        <v>26.14</v>
      </c>
      <c r="D174" s="165">
        <v>41.6</v>
      </c>
      <c r="E174" s="166">
        <v>21300</v>
      </c>
      <c r="F174" s="166">
        <v>12500</v>
      </c>
      <c r="G174" s="166">
        <f t="shared" si="6"/>
        <v>18586</v>
      </c>
      <c r="H174" s="166">
        <f t="shared" si="5"/>
        <v>13384</v>
      </c>
      <c r="I174" s="167">
        <v>250</v>
      </c>
    </row>
    <row r="175" spans="1:9" ht="12.75">
      <c r="A175" s="157" t="s">
        <v>277</v>
      </c>
      <c r="B175" s="158" t="s">
        <v>417</v>
      </c>
      <c r="C175" s="165">
        <v>26.14</v>
      </c>
      <c r="D175" s="165">
        <v>41.6</v>
      </c>
      <c r="E175" s="166">
        <v>21300</v>
      </c>
      <c r="F175" s="166">
        <v>12500</v>
      </c>
      <c r="G175" s="166">
        <f t="shared" si="6"/>
        <v>18586</v>
      </c>
      <c r="H175" s="166">
        <f t="shared" si="5"/>
        <v>13384</v>
      </c>
      <c r="I175" s="167">
        <v>250</v>
      </c>
    </row>
    <row r="176" spans="1:9" ht="12.75">
      <c r="A176" s="157" t="s">
        <v>340</v>
      </c>
      <c r="B176" s="158" t="s">
        <v>418</v>
      </c>
      <c r="C176" s="165">
        <v>22.87</v>
      </c>
      <c r="D176" s="165">
        <v>41.6</v>
      </c>
      <c r="E176" s="166">
        <v>21300</v>
      </c>
      <c r="F176" s="166">
        <v>12500</v>
      </c>
      <c r="G176" s="166">
        <f t="shared" si="6"/>
        <v>20501</v>
      </c>
      <c r="H176" s="166">
        <f t="shared" si="5"/>
        <v>14782</v>
      </c>
      <c r="I176" s="167">
        <v>250</v>
      </c>
    </row>
    <row r="177" spans="1:9" ht="12.75">
      <c r="A177" s="157" t="s">
        <v>237</v>
      </c>
      <c r="B177" s="158" t="s">
        <v>419</v>
      </c>
      <c r="C177" s="165">
        <v>22.87</v>
      </c>
      <c r="D177" s="165">
        <v>41.6</v>
      </c>
      <c r="E177" s="166">
        <v>21300</v>
      </c>
      <c r="F177" s="166">
        <v>12500</v>
      </c>
      <c r="G177" s="166">
        <f t="shared" si="6"/>
        <v>20501</v>
      </c>
      <c r="H177" s="166">
        <f t="shared" si="5"/>
        <v>14782</v>
      </c>
      <c r="I177" s="167">
        <v>250</v>
      </c>
    </row>
    <row r="178" spans="1:9" ht="12.75">
      <c r="A178" s="157" t="s">
        <v>358</v>
      </c>
      <c r="B178" s="158" t="s">
        <v>420</v>
      </c>
      <c r="C178" s="165">
        <v>22.87</v>
      </c>
      <c r="D178" s="165">
        <v>41.6</v>
      </c>
      <c r="E178" s="166">
        <v>21300</v>
      </c>
      <c r="F178" s="166">
        <v>12500</v>
      </c>
      <c r="G178" s="166">
        <f t="shared" si="6"/>
        <v>20501</v>
      </c>
      <c r="H178" s="166">
        <f t="shared" si="5"/>
        <v>14782</v>
      </c>
      <c r="I178" s="167">
        <v>250</v>
      </c>
    </row>
    <row r="179" spans="1:9" ht="12.75">
      <c r="A179" s="157" t="s">
        <v>341</v>
      </c>
      <c r="B179" s="158" t="s">
        <v>421</v>
      </c>
      <c r="C179" s="165">
        <v>24.4</v>
      </c>
      <c r="D179" s="165">
        <v>41.6</v>
      </c>
      <c r="E179" s="166">
        <v>21300</v>
      </c>
      <c r="F179" s="166">
        <v>12500</v>
      </c>
      <c r="G179" s="166">
        <f t="shared" si="6"/>
        <v>19541</v>
      </c>
      <c r="H179" s="166">
        <f t="shared" si="5"/>
        <v>14081</v>
      </c>
      <c r="I179" s="167">
        <v>250</v>
      </c>
    </row>
    <row r="180" spans="1:9" ht="12.75">
      <c r="A180" s="157" t="s">
        <v>371</v>
      </c>
      <c r="B180" s="158" t="s">
        <v>422</v>
      </c>
      <c r="C180" s="165">
        <v>19.73</v>
      </c>
      <c r="D180" s="165">
        <v>41.6</v>
      </c>
      <c r="E180" s="166">
        <v>21300</v>
      </c>
      <c r="F180" s="166">
        <v>12500</v>
      </c>
      <c r="G180" s="166">
        <f t="shared" si="6"/>
        <v>22938</v>
      </c>
      <c r="H180" s="166">
        <f t="shared" si="5"/>
        <v>16561</v>
      </c>
      <c r="I180" s="167">
        <v>250</v>
      </c>
    </row>
    <row r="181" spans="1:9" ht="12.75">
      <c r="A181" s="157" t="s">
        <v>348</v>
      </c>
      <c r="B181" s="158" t="s">
        <v>426</v>
      </c>
      <c r="C181" s="165">
        <v>33.27</v>
      </c>
      <c r="D181" s="165">
        <v>41.6</v>
      </c>
      <c r="E181" s="166">
        <v>21300</v>
      </c>
      <c r="F181" s="166">
        <v>12500</v>
      </c>
      <c r="G181" s="166">
        <f t="shared" si="6"/>
        <v>15715</v>
      </c>
      <c r="H181" s="166">
        <f t="shared" si="5"/>
        <v>11288</v>
      </c>
      <c r="I181" s="167">
        <v>250</v>
      </c>
    </row>
    <row r="182" spans="1:9" ht="12.75">
      <c r="A182" s="157" t="s">
        <v>367</v>
      </c>
      <c r="B182" s="158" t="s">
        <v>427</v>
      </c>
      <c r="C182" s="165">
        <v>33.27</v>
      </c>
      <c r="D182" s="165">
        <v>41.6</v>
      </c>
      <c r="E182" s="166">
        <v>21300</v>
      </c>
      <c r="F182" s="166">
        <v>12500</v>
      </c>
      <c r="G182" s="166">
        <f t="shared" si="6"/>
        <v>15715</v>
      </c>
      <c r="H182" s="166">
        <f t="shared" si="5"/>
        <v>11288</v>
      </c>
      <c r="I182" s="167">
        <v>250</v>
      </c>
    </row>
    <row r="183" spans="1:9" ht="12.75">
      <c r="A183" s="157" t="s">
        <v>349</v>
      </c>
      <c r="B183" s="158" t="s">
        <v>430</v>
      </c>
      <c r="C183" s="165">
        <v>33.27</v>
      </c>
      <c r="D183" s="165">
        <v>41.6</v>
      </c>
      <c r="E183" s="166">
        <v>21300</v>
      </c>
      <c r="F183" s="166">
        <v>12500</v>
      </c>
      <c r="G183" s="166">
        <f t="shared" si="6"/>
        <v>15715</v>
      </c>
      <c r="H183" s="166">
        <f t="shared" si="5"/>
        <v>11288</v>
      </c>
      <c r="I183" s="167">
        <v>250</v>
      </c>
    </row>
    <row r="184" spans="1:9" ht="12.75">
      <c r="A184" s="157" t="s">
        <v>329</v>
      </c>
      <c r="B184" s="158" t="s">
        <v>433</v>
      </c>
      <c r="C184" s="165">
        <v>11.62</v>
      </c>
      <c r="D184" s="165">
        <v>52.3</v>
      </c>
      <c r="E184" s="166">
        <v>21300</v>
      </c>
      <c r="F184" s="166">
        <v>12500</v>
      </c>
      <c r="G184" s="166">
        <f t="shared" si="6"/>
        <v>34315</v>
      </c>
      <c r="H184" s="166">
        <f t="shared" si="5"/>
        <v>24865</v>
      </c>
      <c r="I184" s="167">
        <v>250</v>
      </c>
    </row>
    <row r="185" spans="1:9" ht="12.75">
      <c r="A185" s="157" t="s">
        <v>287</v>
      </c>
      <c r="B185" s="158" t="s">
        <v>434</v>
      </c>
      <c r="C185" s="165">
        <v>17.43</v>
      </c>
      <c r="D185" s="165">
        <v>52.3</v>
      </c>
      <c r="E185" s="166">
        <v>21300</v>
      </c>
      <c r="F185" s="166">
        <v>12500</v>
      </c>
      <c r="G185" s="166">
        <f t="shared" si="6"/>
        <v>24269</v>
      </c>
      <c r="H185" s="166">
        <f t="shared" si="5"/>
        <v>17532</v>
      </c>
      <c r="I185" s="167">
        <v>250</v>
      </c>
    </row>
    <row r="186" spans="1:9" ht="12.75">
      <c r="A186" s="157" t="s">
        <v>372</v>
      </c>
      <c r="B186" s="158" t="s">
        <v>435</v>
      </c>
      <c r="C186" s="165">
        <v>21.78</v>
      </c>
      <c r="D186" s="165">
        <v>41.6</v>
      </c>
      <c r="E186" s="166">
        <v>21300</v>
      </c>
      <c r="F186" s="166">
        <v>12500</v>
      </c>
      <c r="G186" s="166">
        <f t="shared" si="6"/>
        <v>21268</v>
      </c>
      <c r="H186" s="166">
        <f t="shared" si="5"/>
        <v>15341</v>
      </c>
      <c r="I186" s="167">
        <v>250</v>
      </c>
    </row>
    <row r="187" spans="1:9" ht="12.75">
      <c r="A187" s="157" t="s">
        <v>350</v>
      </c>
      <c r="B187" s="158" t="s">
        <v>436</v>
      </c>
      <c r="C187" s="165">
        <v>21.78</v>
      </c>
      <c r="D187" s="165">
        <v>41.6</v>
      </c>
      <c r="E187" s="166">
        <v>21300</v>
      </c>
      <c r="F187" s="166">
        <v>12500</v>
      </c>
      <c r="G187" s="166">
        <f t="shared" si="6"/>
        <v>21268</v>
      </c>
      <c r="H187" s="166">
        <f t="shared" si="5"/>
        <v>15341</v>
      </c>
      <c r="I187" s="167">
        <v>250</v>
      </c>
    </row>
    <row r="188" spans="1:9" ht="12.75">
      <c r="A188" s="157" t="s">
        <v>384</v>
      </c>
      <c r="B188" s="158" t="s">
        <v>437</v>
      </c>
      <c r="C188" s="165">
        <v>21.78</v>
      </c>
      <c r="D188" s="165">
        <v>41.6</v>
      </c>
      <c r="E188" s="166">
        <v>21300</v>
      </c>
      <c r="F188" s="166">
        <v>12500</v>
      </c>
      <c r="G188" s="166">
        <f t="shared" si="6"/>
        <v>21268</v>
      </c>
      <c r="H188" s="166">
        <f t="shared" si="5"/>
        <v>15341</v>
      </c>
      <c r="I188" s="167">
        <v>250</v>
      </c>
    </row>
    <row r="189" spans="1:9" ht="12.75">
      <c r="A189" s="157" t="s">
        <v>351</v>
      </c>
      <c r="B189" s="158" t="s">
        <v>438</v>
      </c>
      <c r="C189" s="165">
        <v>21.78</v>
      </c>
      <c r="D189" s="165">
        <v>41.6</v>
      </c>
      <c r="E189" s="166">
        <v>21300</v>
      </c>
      <c r="F189" s="166">
        <v>12500</v>
      </c>
      <c r="G189" s="166">
        <f t="shared" si="6"/>
        <v>21268</v>
      </c>
      <c r="H189" s="166">
        <f t="shared" si="5"/>
        <v>15341</v>
      </c>
      <c r="I189" s="167">
        <v>250</v>
      </c>
    </row>
    <row r="190" spans="1:9" ht="12.75">
      <c r="A190" s="157" t="s">
        <v>352</v>
      </c>
      <c r="B190" s="158" t="s">
        <v>439</v>
      </c>
      <c r="C190" s="165">
        <v>21.78</v>
      </c>
      <c r="D190" s="165">
        <v>41.6</v>
      </c>
      <c r="E190" s="166">
        <v>21300</v>
      </c>
      <c r="F190" s="166">
        <v>12500</v>
      </c>
      <c r="G190" s="166">
        <f t="shared" si="6"/>
        <v>21268</v>
      </c>
      <c r="H190" s="166">
        <f t="shared" si="5"/>
        <v>15341</v>
      </c>
      <c r="I190" s="167">
        <v>250</v>
      </c>
    </row>
    <row r="191" spans="1:9" ht="12.75">
      <c r="A191" s="157" t="s">
        <v>373</v>
      </c>
      <c r="B191" s="158" t="s">
        <v>440</v>
      </c>
      <c r="C191" s="165">
        <v>24.4</v>
      </c>
      <c r="D191" s="165">
        <v>41.6</v>
      </c>
      <c r="E191" s="166">
        <v>21300</v>
      </c>
      <c r="F191" s="166">
        <v>12500</v>
      </c>
      <c r="G191" s="166">
        <f t="shared" si="6"/>
        <v>19541</v>
      </c>
      <c r="H191" s="166">
        <f t="shared" si="5"/>
        <v>14081</v>
      </c>
      <c r="I191" s="167">
        <v>250</v>
      </c>
    </row>
    <row r="192" spans="1:9" ht="12.75">
      <c r="A192" s="157" t="s">
        <v>288</v>
      </c>
      <c r="B192" s="158" t="s">
        <v>441</v>
      </c>
      <c r="C192" s="165">
        <v>11.62</v>
      </c>
      <c r="D192" s="165">
        <v>52.3</v>
      </c>
      <c r="E192" s="166">
        <v>21300</v>
      </c>
      <c r="F192" s="166">
        <v>12500</v>
      </c>
      <c r="G192" s="166">
        <f t="shared" si="6"/>
        <v>34315</v>
      </c>
      <c r="H192" s="166">
        <f t="shared" si="5"/>
        <v>24865</v>
      </c>
      <c r="I192" s="167">
        <v>250</v>
      </c>
    </row>
    <row r="193" spans="1:9" ht="12.75">
      <c r="A193" s="157" t="s">
        <v>285</v>
      </c>
      <c r="B193" s="158" t="s">
        <v>442</v>
      </c>
      <c r="C193" s="165">
        <v>25.41</v>
      </c>
      <c r="D193" s="165">
        <v>41.6</v>
      </c>
      <c r="E193" s="166">
        <v>21300</v>
      </c>
      <c r="F193" s="166">
        <v>12500</v>
      </c>
      <c r="G193" s="166">
        <f t="shared" si="6"/>
        <v>18971</v>
      </c>
      <c r="H193" s="166">
        <f t="shared" si="5"/>
        <v>13665</v>
      </c>
      <c r="I193" s="167">
        <v>250</v>
      </c>
    </row>
    <row r="194" spans="1:9" ht="12.75">
      <c r="A194" s="157" t="s">
        <v>272</v>
      </c>
      <c r="B194" s="158" t="s">
        <v>444</v>
      </c>
      <c r="C194" s="165">
        <v>19.73</v>
      </c>
      <c r="D194" s="165">
        <v>41.6</v>
      </c>
      <c r="E194" s="166">
        <v>21300</v>
      </c>
      <c r="F194" s="166">
        <v>12500</v>
      </c>
      <c r="G194" s="166">
        <f t="shared" si="6"/>
        <v>22938</v>
      </c>
      <c r="H194" s="166">
        <f t="shared" si="5"/>
        <v>16561</v>
      </c>
      <c r="I194" s="167">
        <v>250</v>
      </c>
    </row>
    <row r="195" spans="1:9" ht="12.75">
      <c r="A195" s="157" t="s">
        <v>254</v>
      </c>
      <c r="B195" s="158" t="s">
        <v>445</v>
      </c>
      <c r="C195" s="165">
        <v>11.62</v>
      </c>
      <c r="D195" s="165">
        <v>52.3</v>
      </c>
      <c r="E195" s="166">
        <v>21300</v>
      </c>
      <c r="F195" s="166">
        <v>12500</v>
      </c>
      <c r="G195" s="166">
        <f t="shared" si="6"/>
        <v>34315</v>
      </c>
      <c r="H195" s="166">
        <f t="shared" si="5"/>
        <v>24865</v>
      </c>
      <c r="I195" s="167">
        <v>250</v>
      </c>
    </row>
    <row r="196" spans="1:9" ht="12.75">
      <c r="A196" s="157" t="s">
        <v>250</v>
      </c>
      <c r="B196" s="158" t="s">
        <v>446</v>
      </c>
      <c r="C196" s="165">
        <v>19.73</v>
      </c>
      <c r="D196" s="165">
        <v>41.6</v>
      </c>
      <c r="E196" s="166">
        <v>21300</v>
      </c>
      <c r="F196" s="166">
        <v>12500</v>
      </c>
      <c r="G196" s="166">
        <f t="shared" si="6"/>
        <v>22938</v>
      </c>
      <c r="H196" s="166">
        <f t="shared" si="5"/>
        <v>16561</v>
      </c>
      <c r="I196" s="167">
        <v>250</v>
      </c>
    </row>
    <row r="197" spans="1:9" ht="12.75">
      <c r="A197" s="157" t="s">
        <v>273</v>
      </c>
      <c r="B197" s="158" t="s">
        <v>447</v>
      </c>
      <c r="C197" s="165">
        <v>19.73</v>
      </c>
      <c r="D197" s="165">
        <v>41.6</v>
      </c>
      <c r="E197" s="166">
        <v>21300</v>
      </c>
      <c r="F197" s="166">
        <v>12500</v>
      </c>
      <c r="G197" s="166">
        <f t="shared" si="6"/>
        <v>22938</v>
      </c>
      <c r="H197" s="166">
        <f t="shared" si="5"/>
        <v>16561</v>
      </c>
      <c r="I197" s="167">
        <v>250</v>
      </c>
    </row>
    <row r="198" spans="1:9" ht="12.75">
      <c r="A198" s="157" t="s">
        <v>274</v>
      </c>
      <c r="B198" s="158" t="s">
        <v>448</v>
      </c>
      <c r="C198" s="165">
        <v>19.73</v>
      </c>
      <c r="D198" s="165">
        <v>41.6</v>
      </c>
      <c r="E198" s="166">
        <v>21300</v>
      </c>
      <c r="F198" s="166">
        <v>12500</v>
      </c>
      <c r="G198" s="166">
        <f t="shared" si="6"/>
        <v>22938</v>
      </c>
      <c r="H198" s="166">
        <f aca="true" t="shared" si="7" ref="H198:H250">ROUND(12*(1/C198*E198+1/D198*F198),0)</f>
        <v>16561</v>
      </c>
      <c r="I198" s="167">
        <v>250</v>
      </c>
    </row>
    <row r="199" spans="1:9" ht="12.75">
      <c r="A199" s="157" t="s">
        <v>301</v>
      </c>
      <c r="B199" s="158" t="s">
        <v>449</v>
      </c>
      <c r="C199" s="165">
        <v>19.73</v>
      </c>
      <c r="D199" s="165">
        <v>41.6</v>
      </c>
      <c r="E199" s="166">
        <v>21300</v>
      </c>
      <c r="F199" s="166">
        <v>12500</v>
      </c>
      <c r="G199" s="166">
        <f t="shared" si="6"/>
        <v>22938</v>
      </c>
      <c r="H199" s="166">
        <f t="shared" si="7"/>
        <v>16561</v>
      </c>
      <c r="I199" s="167">
        <v>250</v>
      </c>
    </row>
    <row r="200" spans="1:9" ht="12.75">
      <c r="A200" s="157" t="s">
        <v>238</v>
      </c>
      <c r="B200" s="158" t="s">
        <v>452</v>
      </c>
      <c r="C200" s="165">
        <v>21.53</v>
      </c>
      <c r="D200" s="165">
        <v>41.6</v>
      </c>
      <c r="E200" s="166">
        <v>21300</v>
      </c>
      <c r="F200" s="166">
        <v>12500</v>
      </c>
      <c r="G200" s="166">
        <f t="shared" si="6"/>
        <v>21454</v>
      </c>
      <c r="H200" s="166">
        <f t="shared" si="7"/>
        <v>15478</v>
      </c>
      <c r="I200" s="167">
        <v>250</v>
      </c>
    </row>
    <row r="201" spans="1:9" ht="12.75">
      <c r="A201" s="157" t="s">
        <v>381</v>
      </c>
      <c r="B201" s="158" t="s">
        <v>453</v>
      </c>
      <c r="C201" s="165">
        <v>10.17</v>
      </c>
      <c r="D201" s="165">
        <v>52.3</v>
      </c>
      <c r="E201" s="166">
        <v>21300</v>
      </c>
      <c r="F201" s="166">
        <v>12500</v>
      </c>
      <c r="G201" s="166">
        <f t="shared" si="6"/>
        <v>38611</v>
      </c>
      <c r="H201" s="166">
        <f t="shared" si="7"/>
        <v>28001</v>
      </c>
      <c r="I201" s="167">
        <v>250</v>
      </c>
    </row>
    <row r="202" spans="1:9" ht="12.75">
      <c r="A202" s="157" t="s">
        <v>382</v>
      </c>
      <c r="B202" s="158" t="s">
        <v>455</v>
      </c>
      <c r="C202" s="165">
        <v>11.09</v>
      </c>
      <c r="D202" s="165">
        <v>52.3</v>
      </c>
      <c r="E202" s="166">
        <v>21300</v>
      </c>
      <c r="F202" s="166">
        <v>12500</v>
      </c>
      <c r="G202" s="166">
        <f t="shared" si="6"/>
        <v>35755</v>
      </c>
      <c r="H202" s="166">
        <f t="shared" si="7"/>
        <v>25916</v>
      </c>
      <c r="I202" s="167">
        <v>250</v>
      </c>
    </row>
    <row r="203" spans="1:9" ht="12.75">
      <c r="A203" s="157" t="s">
        <v>240</v>
      </c>
      <c r="B203" s="158" t="s">
        <v>456</v>
      </c>
      <c r="C203" s="165">
        <v>20.97</v>
      </c>
      <c r="D203" s="165">
        <v>41.6</v>
      </c>
      <c r="E203" s="166">
        <v>21300</v>
      </c>
      <c r="F203" s="166">
        <v>12500</v>
      </c>
      <c r="G203" s="166">
        <f t="shared" si="6"/>
        <v>21889</v>
      </c>
      <c r="H203" s="166">
        <f t="shared" si="7"/>
        <v>15795</v>
      </c>
      <c r="I203" s="167">
        <v>250</v>
      </c>
    </row>
    <row r="204" spans="1:9" ht="12.75">
      <c r="A204" s="157" t="s">
        <v>241</v>
      </c>
      <c r="B204" s="158" t="s">
        <v>457</v>
      </c>
      <c r="C204" s="165">
        <v>21.53</v>
      </c>
      <c r="D204" s="165">
        <v>41.6</v>
      </c>
      <c r="E204" s="166">
        <v>21300</v>
      </c>
      <c r="F204" s="166">
        <v>12500</v>
      </c>
      <c r="G204" s="166">
        <f t="shared" si="6"/>
        <v>21454</v>
      </c>
      <c r="H204" s="166">
        <f t="shared" si="7"/>
        <v>15478</v>
      </c>
      <c r="I204" s="167">
        <v>250</v>
      </c>
    </row>
    <row r="205" spans="1:9" ht="12.75">
      <c r="A205" s="157" t="s">
        <v>242</v>
      </c>
      <c r="B205" s="158" t="s">
        <v>458</v>
      </c>
      <c r="C205" s="165">
        <v>21.53</v>
      </c>
      <c r="D205" s="165">
        <v>41.6</v>
      </c>
      <c r="E205" s="166">
        <v>21300</v>
      </c>
      <c r="F205" s="166">
        <v>12500</v>
      </c>
      <c r="G205" s="166">
        <f t="shared" si="6"/>
        <v>21454</v>
      </c>
      <c r="H205" s="166">
        <f t="shared" si="7"/>
        <v>15478</v>
      </c>
      <c r="I205" s="167">
        <v>250</v>
      </c>
    </row>
    <row r="206" spans="1:9" ht="12.75">
      <c r="A206" s="157" t="s">
        <v>342</v>
      </c>
      <c r="B206" s="158" t="s">
        <v>459</v>
      </c>
      <c r="C206" s="165">
        <v>22.87</v>
      </c>
      <c r="D206" s="165">
        <v>41.6</v>
      </c>
      <c r="E206" s="166">
        <v>21300</v>
      </c>
      <c r="F206" s="166">
        <v>12500</v>
      </c>
      <c r="G206" s="166">
        <f t="shared" si="6"/>
        <v>20501</v>
      </c>
      <c r="H206" s="166">
        <f t="shared" si="7"/>
        <v>14782</v>
      </c>
      <c r="I206" s="167">
        <v>250</v>
      </c>
    </row>
    <row r="207" spans="1:9" ht="12.75">
      <c r="A207" s="157" t="s">
        <v>374</v>
      </c>
      <c r="B207" s="158" t="s">
        <v>465</v>
      </c>
      <c r="C207" s="165">
        <v>16.14</v>
      </c>
      <c r="D207" s="165">
        <v>41.6</v>
      </c>
      <c r="E207" s="166">
        <v>21300</v>
      </c>
      <c r="F207" s="166">
        <v>12500</v>
      </c>
      <c r="G207" s="166">
        <f t="shared" si="6"/>
        <v>26886</v>
      </c>
      <c r="H207" s="166">
        <f t="shared" si="7"/>
        <v>19442</v>
      </c>
      <c r="I207" s="167">
        <v>250</v>
      </c>
    </row>
    <row r="208" spans="1:9" ht="12.75">
      <c r="A208" s="157" t="s">
        <v>314</v>
      </c>
      <c r="B208" s="158" t="s">
        <v>466</v>
      </c>
      <c r="C208" s="165">
        <v>17.94</v>
      </c>
      <c r="D208" s="165">
        <v>41.6</v>
      </c>
      <c r="E208" s="166">
        <v>21300</v>
      </c>
      <c r="F208" s="166">
        <v>12500</v>
      </c>
      <c r="G208" s="166">
        <f t="shared" si="6"/>
        <v>24709</v>
      </c>
      <c r="H208" s="166">
        <f t="shared" si="7"/>
        <v>17853</v>
      </c>
      <c r="I208" s="167">
        <v>250</v>
      </c>
    </row>
    <row r="209" spans="1:9" ht="12.75">
      <c r="A209" s="157" t="s">
        <v>378</v>
      </c>
      <c r="B209" s="158" t="s">
        <v>467</v>
      </c>
      <c r="C209" s="165">
        <v>11.09</v>
      </c>
      <c r="D209" s="165">
        <v>52.3</v>
      </c>
      <c r="E209" s="166">
        <v>21300</v>
      </c>
      <c r="F209" s="166">
        <v>12500</v>
      </c>
      <c r="G209" s="166">
        <f t="shared" si="6"/>
        <v>35755</v>
      </c>
      <c r="H209" s="166">
        <f t="shared" si="7"/>
        <v>25916</v>
      </c>
      <c r="I209" s="167">
        <v>250</v>
      </c>
    </row>
    <row r="210" spans="1:9" ht="12.75">
      <c r="A210" s="157" t="s">
        <v>315</v>
      </c>
      <c r="B210" s="158" t="s">
        <v>468</v>
      </c>
      <c r="C210" s="165">
        <v>17.94</v>
      </c>
      <c r="D210" s="165">
        <v>41.6</v>
      </c>
      <c r="E210" s="166">
        <v>21300</v>
      </c>
      <c r="F210" s="166">
        <v>12500</v>
      </c>
      <c r="G210" s="166">
        <f t="shared" si="6"/>
        <v>24709</v>
      </c>
      <c r="H210" s="166">
        <f t="shared" si="7"/>
        <v>17853</v>
      </c>
      <c r="I210" s="167">
        <v>250</v>
      </c>
    </row>
    <row r="211" spans="1:9" ht="12.75">
      <c r="A211" s="157" t="s">
        <v>319</v>
      </c>
      <c r="B211" s="158" t="s">
        <v>469</v>
      </c>
      <c r="C211" s="165">
        <v>8.32</v>
      </c>
      <c r="D211" s="165">
        <v>52.3</v>
      </c>
      <c r="E211" s="166">
        <v>21300</v>
      </c>
      <c r="F211" s="166">
        <v>12500</v>
      </c>
      <c r="G211" s="166">
        <f t="shared" si="6"/>
        <v>46267</v>
      </c>
      <c r="H211" s="166">
        <f t="shared" si="7"/>
        <v>33589</v>
      </c>
      <c r="I211" s="167">
        <v>250</v>
      </c>
    </row>
    <row r="212" spans="1:9" ht="12.75">
      <c r="A212" s="157" t="s">
        <v>316</v>
      </c>
      <c r="B212" s="158" t="s">
        <v>470</v>
      </c>
      <c r="C212" s="165">
        <v>17.94</v>
      </c>
      <c r="D212" s="165">
        <v>41.6</v>
      </c>
      <c r="E212" s="166">
        <v>21300</v>
      </c>
      <c r="F212" s="166">
        <v>12500</v>
      </c>
      <c r="G212" s="166">
        <f t="shared" si="6"/>
        <v>24709</v>
      </c>
      <c r="H212" s="166">
        <f t="shared" si="7"/>
        <v>17853</v>
      </c>
      <c r="I212" s="167">
        <v>250</v>
      </c>
    </row>
    <row r="213" spans="1:9" ht="12.75">
      <c r="A213" s="157" t="s">
        <v>379</v>
      </c>
      <c r="B213" s="158" t="s">
        <v>471</v>
      </c>
      <c r="C213" s="165">
        <v>11.09</v>
      </c>
      <c r="D213" s="165">
        <v>52.3</v>
      </c>
      <c r="E213" s="166">
        <v>21300</v>
      </c>
      <c r="F213" s="166">
        <v>12500</v>
      </c>
      <c r="G213" s="166">
        <f t="shared" si="6"/>
        <v>35755</v>
      </c>
      <c r="H213" s="166">
        <f t="shared" si="7"/>
        <v>25916</v>
      </c>
      <c r="I213" s="167">
        <v>250</v>
      </c>
    </row>
    <row r="214" spans="1:9" ht="12.75">
      <c r="A214" s="157" t="s">
        <v>318</v>
      </c>
      <c r="B214" s="158" t="s">
        <v>472</v>
      </c>
      <c r="C214" s="165">
        <v>16.63</v>
      </c>
      <c r="D214" s="165">
        <v>52.3</v>
      </c>
      <c r="E214" s="166">
        <v>21300</v>
      </c>
      <c r="F214" s="166">
        <v>12500</v>
      </c>
      <c r="G214" s="166">
        <f t="shared" si="6"/>
        <v>25236</v>
      </c>
      <c r="H214" s="166">
        <f t="shared" si="7"/>
        <v>18238</v>
      </c>
      <c r="I214" s="167">
        <v>250</v>
      </c>
    </row>
    <row r="215" spans="1:9" ht="12.75">
      <c r="A215" s="157" t="s">
        <v>380</v>
      </c>
      <c r="B215" s="158" t="s">
        <v>473</v>
      </c>
      <c r="C215" s="165">
        <v>19.73</v>
      </c>
      <c r="D215" s="165">
        <v>41.6</v>
      </c>
      <c r="E215" s="166">
        <v>21300</v>
      </c>
      <c r="F215" s="166">
        <v>12500</v>
      </c>
      <c r="G215" s="166">
        <f t="shared" si="6"/>
        <v>22938</v>
      </c>
      <c r="H215" s="166">
        <f t="shared" si="7"/>
        <v>16561</v>
      </c>
      <c r="I215" s="167">
        <v>250</v>
      </c>
    </row>
    <row r="216" spans="1:9" ht="12.75">
      <c r="A216" s="157" t="s">
        <v>286</v>
      </c>
      <c r="B216" s="158" t="s">
        <v>474</v>
      </c>
      <c r="C216" s="165">
        <v>19.73</v>
      </c>
      <c r="D216" s="165">
        <v>41.6</v>
      </c>
      <c r="E216" s="166">
        <v>21300</v>
      </c>
      <c r="F216" s="166">
        <v>12500</v>
      </c>
      <c r="G216" s="166">
        <f t="shared" si="6"/>
        <v>22938</v>
      </c>
      <c r="H216" s="166">
        <f t="shared" si="7"/>
        <v>16561</v>
      </c>
      <c r="I216" s="167">
        <v>250</v>
      </c>
    </row>
    <row r="217" spans="1:9" ht="12.75">
      <c r="A217" s="157" t="s">
        <v>317</v>
      </c>
      <c r="B217" s="158" t="s">
        <v>475</v>
      </c>
      <c r="C217" s="165">
        <v>19.73</v>
      </c>
      <c r="D217" s="165">
        <v>41.6</v>
      </c>
      <c r="E217" s="166">
        <v>21300</v>
      </c>
      <c r="F217" s="166">
        <v>12500</v>
      </c>
      <c r="G217" s="166">
        <f t="shared" si="6"/>
        <v>22938</v>
      </c>
      <c r="H217" s="166">
        <f t="shared" si="7"/>
        <v>16561</v>
      </c>
      <c r="I217" s="167">
        <v>250</v>
      </c>
    </row>
    <row r="218" spans="1:9" ht="12.75">
      <c r="A218" s="157" t="s">
        <v>292</v>
      </c>
      <c r="B218" s="158" t="s">
        <v>479</v>
      </c>
      <c r="C218" s="165">
        <v>23.96</v>
      </c>
      <c r="D218" s="165">
        <v>41.6</v>
      </c>
      <c r="E218" s="166">
        <v>21300</v>
      </c>
      <c r="F218" s="166">
        <v>12500</v>
      </c>
      <c r="G218" s="166">
        <f t="shared" si="6"/>
        <v>19805</v>
      </c>
      <c r="H218" s="166">
        <f t="shared" si="7"/>
        <v>14274</v>
      </c>
      <c r="I218" s="167">
        <v>250</v>
      </c>
    </row>
    <row r="219" spans="1:9" ht="12.75">
      <c r="A219" s="157" t="s">
        <v>344</v>
      </c>
      <c r="B219" s="158" t="s">
        <v>480</v>
      </c>
      <c r="C219" s="165">
        <v>24.4</v>
      </c>
      <c r="D219" s="165">
        <v>41.6</v>
      </c>
      <c r="E219" s="166">
        <v>21300</v>
      </c>
      <c r="F219" s="166">
        <v>12500</v>
      </c>
      <c r="G219" s="166">
        <f t="shared" si="6"/>
        <v>19541</v>
      </c>
      <c r="H219" s="166">
        <f t="shared" si="7"/>
        <v>14081</v>
      </c>
      <c r="I219" s="167">
        <v>250</v>
      </c>
    </row>
    <row r="220" spans="1:9" ht="12.75">
      <c r="A220" s="157" t="s">
        <v>345</v>
      </c>
      <c r="B220" s="158" t="s">
        <v>481</v>
      </c>
      <c r="C220" s="165">
        <v>33.27</v>
      </c>
      <c r="D220" s="165">
        <v>41.6</v>
      </c>
      <c r="E220" s="166">
        <v>21300</v>
      </c>
      <c r="F220" s="166">
        <v>12500</v>
      </c>
      <c r="G220" s="166">
        <f t="shared" si="6"/>
        <v>15715</v>
      </c>
      <c r="H220" s="166">
        <f t="shared" si="7"/>
        <v>11288</v>
      </c>
      <c r="I220" s="167">
        <v>250</v>
      </c>
    </row>
    <row r="221" spans="1:9" ht="12.75">
      <c r="A221" s="157" t="s">
        <v>375</v>
      </c>
      <c r="B221" s="158" t="s">
        <v>482</v>
      </c>
      <c r="C221" s="165">
        <v>33.27</v>
      </c>
      <c r="D221" s="165">
        <v>41.6</v>
      </c>
      <c r="E221" s="166">
        <v>21300</v>
      </c>
      <c r="F221" s="166">
        <v>12500</v>
      </c>
      <c r="G221" s="166">
        <f t="shared" si="6"/>
        <v>15715</v>
      </c>
      <c r="H221" s="166">
        <f t="shared" si="7"/>
        <v>11288</v>
      </c>
      <c r="I221" s="167">
        <v>250</v>
      </c>
    </row>
    <row r="222" spans="1:9" ht="12.75">
      <c r="A222" s="157" t="s">
        <v>365</v>
      </c>
      <c r="B222" s="158" t="s">
        <v>487</v>
      </c>
      <c r="C222" s="165">
        <v>17.43</v>
      </c>
      <c r="D222" s="165">
        <v>52.3</v>
      </c>
      <c r="E222" s="166">
        <v>21300</v>
      </c>
      <c r="F222" s="166">
        <v>12500</v>
      </c>
      <c r="G222" s="166">
        <f t="shared" si="6"/>
        <v>24269</v>
      </c>
      <c r="H222" s="166">
        <f t="shared" si="7"/>
        <v>17532</v>
      </c>
      <c r="I222" s="167">
        <v>250</v>
      </c>
    </row>
    <row r="223" spans="1:9" ht="12.75">
      <c r="A223" s="157" t="s">
        <v>363</v>
      </c>
      <c r="B223" s="158" t="s">
        <v>488</v>
      </c>
      <c r="C223" s="165">
        <v>21.53</v>
      </c>
      <c r="D223" s="165">
        <v>41.6</v>
      </c>
      <c r="E223" s="166">
        <v>21300</v>
      </c>
      <c r="F223" s="166">
        <v>12500</v>
      </c>
      <c r="G223" s="166">
        <f t="shared" si="6"/>
        <v>21454</v>
      </c>
      <c r="H223" s="166">
        <f t="shared" si="7"/>
        <v>15478</v>
      </c>
      <c r="I223" s="167">
        <v>250</v>
      </c>
    </row>
    <row r="224" spans="1:9" ht="12.75">
      <c r="A224" s="157" t="s">
        <v>257</v>
      </c>
      <c r="B224" s="158" t="s">
        <v>489</v>
      </c>
      <c r="C224" s="165">
        <v>11.62</v>
      </c>
      <c r="D224" s="165">
        <v>52.3</v>
      </c>
      <c r="E224" s="166">
        <v>21300</v>
      </c>
      <c r="F224" s="166">
        <v>12500</v>
      </c>
      <c r="G224" s="166">
        <f t="shared" si="6"/>
        <v>34315</v>
      </c>
      <c r="H224" s="166">
        <f t="shared" si="7"/>
        <v>24865</v>
      </c>
      <c r="I224" s="167">
        <v>250</v>
      </c>
    </row>
    <row r="225" spans="1:9" ht="12.75">
      <c r="A225" s="157" t="s">
        <v>258</v>
      </c>
      <c r="B225" s="158" t="s">
        <v>490</v>
      </c>
      <c r="C225" s="165">
        <v>11.62</v>
      </c>
      <c r="D225" s="165">
        <v>52.3</v>
      </c>
      <c r="E225" s="166">
        <v>21300</v>
      </c>
      <c r="F225" s="166">
        <v>12500</v>
      </c>
      <c r="G225" s="166">
        <f t="shared" si="6"/>
        <v>34315</v>
      </c>
      <c r="H225" s="166">
        <f t="shared" si="7"/>
        <v>24865</v>
      </c>
      <c r="I225" s="167">
        <v>250</v>
      </c>
    </row>
    <row r="226" spans="1:9" ht="12.75">
      <c r="A226" s="157" t="s">
        <v>251</v>
      </c>
      <c r="B226" s="158" t="s">
        <v>491</v>
      </c>
      <c r="C226" s="165">
        <v>21.53</v>
      </c>
      <c r="D226" s="165">
        <v>41.6</v>
      </c>
      <c r="E226" s="166">
        <v>21300</v>
      </c>
      <c r="F226" s="166">
        <v>12500</v>
      </c>
      <c r="G226" s="166">
        <f t="shared" si="6"/>
        <v>21454</v>
      </c>
      <c r="H226" s="166">
        <f t="shared" si="7"/>
        <v>15478</v>
      </c>
      <c r="I226" s="167">
        <v>250</v>
      </c>
    </row>
    <row r="227" spans="1:9" ht="12.75">
      <c r="A227" s="157" t="s">
        <v>280</v>
      </c>
      <c r="B227" s="158" t="s">
        <v>492</v>
      </c>
      <c r="C227" s="165">
        <v>19.73</v>
      </c>
      <c r="D227" s="165">
        <v>41.6</v>
      </c>
      <c r="E227" s="166">
        <v>21300</v>
      </c>
      <c r="F227" s="166">
        <v>12500</v>
      </c>
      <c r="G227" s="166">
        <f t="shared" si="6"/>
        <v>22938</v>
      </c>
      <c r="H227" s="166">
        <f t="shared" si="7"/>
        <v>16561</v>
      </c>
      <c r="I227" s="167">
        <v>250</v>
      </c>
    </row>
    <row r="228" spans="1:9" ht="12.75">
      <c r="A228" s="157" t="s">
        <v>255</v>
      </c>
      <c r="B228" s="158" t="s">
        <v>493</v>
      </c>
      <c r="C228" s="165">
        <v>11.62</v>
      </c>
      <c r="D228" s="165">
        <v>52.3</v>
      </c>
      <c r="E228" s="166">
        <v>21300</v>
      </c>
      <c r="F228" s="166">
        <v>12500</v>
      </c>
      <c r="G228" s="166">
        <f t="shared" si="6"/>
        <v>34315</v>
      </c>
      <c r="H228" s="166">
        <f t="shared" si="7"/>
        <v>24865</v>
      </c>
      <c r="I228" s="167">
        <v>250</v>
      </c>
    </row>
    <row r="229" spans="1:9" ht="12.75">
      <c r="A229" s="157" t="s">
        <v>377</v>
      </c>
      <c r="B229" s="158" t="s">
        <v>494</v>
      </c>
      <c r="C229" s="165">
        <v>20.97</v>
      </c>
      <c r="D229" s="165">
        <v>41.6</v>
      </c>
      <c r="E229" s="166">
        <v>21300</v>
      </c>
      <c r="F229" s="166">
        <v>12500</v>
      </c>
      <c r="G229" s="166">
        <f t="shared" si="6"/>
        <v>21889</v>
      </c>
      <c r="H229" s="166">
        <f t="shared" si="7"/>
        <v>15795</v>
      </c>
      <c r="I229" s="167">
        <v>250</v>
      </c>
    </row>
    <row r="230" spans="1:9" ht="12.75">
      <c r="A230" s="157" t="s">
        <v>366</v>
      </c>
      <c r="B230" s="158" t="s">
        <v>495</v>
      </c>
      <c r="C230" s="165">
        <v>17.43</v>
      </c>
      <c r="D230" s="165">
        <v>52.3</v>
      </c>
      <c r="E230" s="166">
        <v>21300</v>
      </c>
      <c r="F230" s="166">
        <v>12500</v>
      </c>
      <c r="G230" s="166">
        <f t="shared" si="6"/>
        <v>24269</v>
      </c>
      <c r="H230" s="166">
        <f t="shared" si="7"/>
        <v>17532</v>
      </c>
      <c r="I230" s="167">
        <v>250</v>
      </c>
    </row>
    <row r="231" spans="1:9" ht="12.75">
      <c r="A231" s="157" t="s">
        <v>364</v>
      </c>
      <c r="B231" s="158" t="s">
        <v>496</v>
      </c>
      <c r="C231" s="165">
        <v>26.68</v>
      </c>
      <c r="D231" s="165">
        <v>41.6</v>
      </c>
      <c r="E231" s="166">
        <v>21300</v>
      </c>
      <c r="F231" s="166">
        <v>12500</v>
      </c>
      <c r="G231" s="166">
        <f aca="true" t="shared" si="8" ref="G231:G250">ROUND(12*1.37*(1/C231*E231+1/D231*F231)+I231,0)</f>
        <v>18315</v>
      </c>
      <c r="H231" s="166">
        <f t="shared" si="7"/>
        <v>13186</v>
      </c>
      <c r="I231" s="167">
        <v>250</v>
      </c>
    </row>
    <row r="232" spans="1:9" ht="12.75">
      <c r="A232" s="157" t="s">
        <v>279</v>
      </c>
      <c r="B232" s="158" t="s">
        <v>507</v>
      </c>
      <c r="C232" s="165">
        <v>32.67</v>
      </c>
      <c r="D232" s="165">
        <v>41.6</v>
      </c>
      <c r="E232" s="166">
        <v>21300</v>
      </c>
      <c r="F232" s="166">
        <v>12500</v>
      </c>
      <c r="G232" s="166">
        <f t="shared" si="8"/>
        <v>15908</v>
      </c>
      <c r="H232" s="166">
        <f t="shared" si="7"/>
        <v>11429</v>
      </c>
      <c r="I232" s="167">
        <v>250</v>
      </c>
    </row>
    <row r="233" spans="1:9" ht="12.75">
      <c r="A233" s="157" t="s">
        <v>283</v>
      </c>
      <c r="B233" s="158" t="s">
        <v>519</v>
      </c>
      <c r="C233" s="165">
        <v>17.43</v>
      </c>
      <c r="D233" s="165">
        <v>52.3</v>
      </c>
      <c r="E233" s="166">
        <v>21300</v>
      </c>
      <c r="F233" s="166">
        <v>12500</v>
      </c>
      <c r="G233" s="166">
        <f t="shared" si="8"/>
        <v>24269</v>
      </c>
      <c r="H233" s="166">
        <f t="shared" si="7"/>
        <v>17532</v>
      </c>
      <c r="I233" s="167">
        <v>250</v>
      </c>
    </row>
    <row r="234" spans="1:9" ht="12.75">
      <c r="A234" s="157" t="s">
        <v>244</v>
      </c>
      <c r="B234" s="158" t="s">
        <v>520</v>
      </c>
      <c r="C234" s="165">
        <v>26.68</v>
      </c>
      <c r="D234" s="165">
        <v>41.6</v>
      </c>
      <c r="E234" s="166">
        <v>21300</v>
      </c>
      <c r="F234" s="166">
        <v>12500</v>
      </c>
      <c r="G234" s="166">
        <f t="shared" si="8"/>
        <v>18315</v>
      </c>
      <c r="H234" s="166">
        <f t="shared" si="7"/>
        <v>13186</v>
      </c>
      <c r="I234" s="167">
        <v>250</v>
      </c>
    </row>
    <row r="235" spans="1:9" ht="12.75">
      <c r="A235" s="157" t="s">
        <v>256</v>
      </c>
      <c r="B235" s="158" t="s">
        <v>521</v>
      </c>
      <c r="C235" s="165">
        <v>11.62</v>
      </c>
      <c r="D235" s="165">
        <v>52.3</v>
      </c>
      <c r="E235" s="166">
        <v>21300</v>
      </c>
      <c r="F235" s="166">
        <v>12500</v>
      </c>
      <c r="G235" s="166">
        <f t="shared" si="8"/>
        <v>34315</v>
      </c>
      <c r="H235" s="166">
        <f t="shared" si="7"/>
        <v>24865</v>
      </c>
      <c r="I235" s="167">
        <v>250</v>
      </c>
    </row>
    <row r="236" spans="1:9" ht="12.75">
      <c r="A236" s="157" t="s">
        <v>245</v>
      </c>
      <c r="B236" s="158" t="s">
        <v>522</v>
      </c>
      <c r="C236" s="165">
        <v>26.68</v>
      </c>
      <c r="D236" s="165">
        <v>41.6</v>
      </c>
      <c r="E236" s="166">
        <v>21300</v>
      </c>
      <c r="F236" s="166">
        <v>12500</v>
      </c>
      <c r="G236" s="166">
        <f t="shared" si="8"/>
        <v>18315</v>
      </c>
      <c r="H236" s="166">
        <f t="shared" si="7"/>
        <v>13186</v>
      </c>
      <c r="I236" s="167">
        <v>250</v>
      </c>
    </row>
    <row r="237" spans="1:9" ht="12.75">
      <c r="A237" s="157" t="s">
        <v>312</v>
      </c>
      <c r="B237" s="158" t="s">
        <v>523</v>
      </c>
      <c r="C237" s="165">
        <v>26.68</v>
      </c>
      <c r="D237" s="165">
        <v>41.6</v>
      </c>
      <c r="E237" s="166">
        <v>21300</v>
      </c>
      <c r="F237" s="166">
        <v>12500</v>
      </c>
      <c r="G237" s="166">
        <f t="shared" si="8"/>
        <v>18315</v>
      </c>
      <c r="H237" s="166">
        <f t="shared" si="7"/>
        <v>13186</v>
      </c>
      <c r="I237" s="167">
        <v>250</v>
      </c>
    </row>
    <row r="238" spans="1:9" ht="12.75">
      <c r="A238" s="157" t="s">
        <v>246</v>
      </c>
      <c r="B238" s="158" t="s">
        <v>524</v>
      </c>
      <c r="C238" s="165">
        <v>52.28</v>
      </c>
      <c r="D238" s="165">
        <v>41.6</v>
      </c>
      <c r="E238" s="166">
        <v>21300</v>
      </c>
      <c r="F238" s="166">
        <v>12500</v>
      </c>
      <c r="G238" s="166">
        <f t="shared" si="8"/>
        <v>11888</v>
      </c>
      <c r="H238" s="166">
        <f t="shared" si="7"/>
        <v>8495</v>
      </c>
      <c r="I238" s="167">
        <v>250</v>
      </c>
    </row>
    <row r="239" spans="1:9" ht="12.75">
      <c r="A239" s="157" t="s">
        <v>278</v>
      </c>
      <c r="B239" s="158" t="s">
        <v>527</v>
      </c>
      <c r="C239" s="165">
        <v>30.5</v>
      </c>
      <c r="D239" s="165">
        <v>41.6</v>
      </c>
      <c r="E239" s="166">
        <v>21300</v>
      </c>
      <c r="F239" s="166">
        <v>12500</v>
      </c>
      <c r="G239" s="166">
        <f t="shared" si="8"/>
        <v>16671</v>
      </c>
      <c r="H239" s="166">
        <f t="shared" si="7"/>
        <v>11986</v>
      </c>
      <c r="I239" s="167">
        <v>250</v>
      </c>
    </row>
    <row r="240" spans="1:9" ht="12.75">
      <c r="A240" s="157" t="s">
        <v>247</v>
      </c>
      <c r="B240" s="158" t="s">
        <v>528</v>
      </c>
      <c r="C240" s="165">
        <v>30.5</v>
      </c>
      <c r="D240" s="165">
        <v>41.6</v>
      </c>
      <c r="E240" s="166">
        <v>21300</v>
      </c>
      <c r="F240" s="166">
        <v>12500</v>
      </c>
      <c r="G240" s="166">
        <f t="shared" si="8"/>
        <v>16671</v>
      </c>
      <c r="H240" s="166">
        <f t="shared" si="7"/>
        <v>11986</v>
      </c>
      <c r="I240" s="167">
        <v>250</v>
      </c>
    </row>
    <row r="241" spans="1:9" ht="12.75">
      <c r="A241" s="157" t="s">
        <v>309</v>
      </c>
      <c r="B241" s="158" t="s">
        <v>529</v>
      </c>
      <c r="C241" s="165">
        <v>30.5</v>
      </c>
      <c r="D241" s="165">
        <v>41.6</v>
      </c>
      <c r="E241" s="166">
        <v>21300</v>
      </c>
      <c r="F241" s="166">
        <v>12500</v>
      </c>
      <c r="G241" s="166">
        <f t="shared" si="8"/>
        <v>16671</v>
      </c>
      <c r="H241" s="166">
        <f t="shared" si="7"/>
        <v>11986</v>
      </c>
      <c r="I241" s="167">
        <v>250</v>
      </c>
    </row>
    <row r="242" spans="1:9" ht="12.75">
      <c r="A242" s="157" t="s">
        <v>310</v>
      </c>
      <c r="B242" s="158" t="s">
        <v>530</v>
      </c>
      <c r="C242" s="165">
        <v>30.5</v>
      </c>
      <c r="D242" s="165">
        <v>41.6</v>
      </c>
      <c r="E242" s="166">
        <v>21300</v>
      </c>
      <c r="F242" s="166">
        <v>12500</v>
      </c>
      <c r="G242" s="166">
        <f t="shared" si="8"/>
        <v>16671</v>
      </c>
      <c r="H242" s="166">
        <f t="shared" si="7"/>
        <v>11986</v>
      </c>
      <c r="I242" s="167">
        <v>250</v>
      </c>
    </row>
    <row r="243" spans="1:9" ht="12.75">
      <c r="A243" s="157" t="s">
        <v>253</v>
      </c>
      <c r="B243" s="158" t="s">
        <v>531</v>
      </c>
      <c r="C243" s="165">
        <v>22.87</v>
      </c>
      <c r="D243" s="165">
        <v>41.6</v>
      </c>
      <c r="E243" s="166">
        <v>21300</v>
      </c>
      <c r="F243" s="166">
        <v>12500</v>
      </c>
      <c r="G243" s="166">
        <f t="shared" si="8"/>
        <v>20501</v>
      </c>
      <c r="H243" s="166">
        <f t="shared" si="7"/>
        <v>14782</v>
      </c>
      <c r="I243" s="167">
        <v>250</v>
      </c>
    </row>
    <row r="244" spans="1:9" ht="12.75">
      <c r="A244" s="157" t="s">
        <v>248</v>
      </c>
      <c r="B244" s="158" t="s">
        <v>533</v>
      </c>
      <c r="C244" s="165">
        <v>30.5</v>
      </c>
      <c r="D244" s="165">
        <v>41.6</v>
      </c>
      <c r="E244" s="166">
        <v>21300</v>
      </c>
      <c r="F244" s="166">
        <v>12500</v>
      </c>
      <c r="G244" s="166">
        <f t="shared" si="8"/>
        <v>16671</v>
      </c>
      <c r="H244" s="166">
        <f t="shared" si="7"/>
        <v>11986</v>
      </c>
      <c r="I244" s="167">
        <v>250</v>
      </c>
    </row>
    <row r="245" spans="1:9" ht="12.75">
      <c r="A245" s="157" t="s">
        <v>249</v>
      </c>
      <c r="B245" s="158" t="s">
        <v>535</v>
      </c>
      <c r="C245" s="165">
        <v>28.59</v>
      </c>
      <c r="D245" s="165">
        <v>41.6</v>
      </c>
      <c r="E245" s="166">
        <v>21300</v>
      </c>
      <c r="F245" s="166">
        <v>12500</v>
      </c>
      <c r="G245" s="166">
        <f t="shared" si="8"/>
        <v>17438</v>
      </c>
      <c r="H245" s="166">
        <f t="shared" si="7"/>
        <v>12546</v>
      </c>
      <c r="I245" s="167">
        <v>250</v>
      </c>
    </row>
    <row r="246" spans="1:9" ht="12.75">
      <c r="A246" s="157" t="s">
        <v>275</v>
      </c>
      <c r="B246" s="158" t="s">
        <v>536</v>
      </c>
      <c r="C246" s="165">
        <v>35.19</v>
      </c>
      <c r="D246" s="165">
        <v>41.6</v>
      </c>
      <c r="E246" s="166">
        <v>21300</v>
      </c>
      <c r="F246" s="166">
        <v>12500</v>
      </c>
      <c r="G246" s="166">
        <f t="shared" si="8"/>
        <v>15141</v>
      </c>
      <c r="H246" s="166">
        <f t="shared" si="7"/>
        <v>10869</v>
      </c>
      <c r="I246" s="167">
        <v>250</v>
      </c>
    </row>
    <row r="247" spans="1:9" ht="12.75">
      <c r="A247" s="157" t="s">
        <v>259</v>
      </c>
      <c r="B247" s="158" t="s">
        <v>537</v>
      </c>
      <c r="C247" s="165">
        <v>11.62</v>
      </c>
      <c r="D247" s="165">
        <v>52.3</v>
      </c>
      <c r="E247" s="166">
        <v>21300</v>
      </c>
      <c r="F247" s="166">
        <v>12500</v>
      </c>
      <c r="G247" s="166">
        <f t="shared" si="8"/>
        <v>34315</v>
      </c>
      <c r="H247" s="166">
        <f t="shared" si="7"/>
        <v>24865</v>
      </c>
      <c r="I247" s="167">
        <v>250</v>
      </c>
    </row>
    <row r="248" spans="1:9" ht="12.75">
      <c r="A248" s="157" t="s">
        <v>383</v>
      </c>
      <c r="B248" s="158" t="s">
        <v>538</v>
      </c>
      <c r="C248" s="165">
        <v>11.62</v>
      </c>
      <c r="D248" s="165">
        <v>52.3</v>
      </c>
      <c r="E248" s="166">
        <v>21300</v>
      </c>
      <c r="F248" s="166">
        <v>12500</v>
      </c>
      <c r="G248" s="166">
        <f t="shared" si="8"/>
        <v>34315</v>
      </c>
      <c r="H248" s="166">
        <f t="shared" si="7"/>
        <v>24865</v>
      </c>
      <c r="I248" s="167">
        <v>250</v>
      </c>
    </row>
    <row r="249" spans="1:9" ht="12.75">
      <c r="A249" s="157" t="s">
        <v>281</v>
      </c>
      <c r="B249" s="158" t="s">
        <v>552</v>
      </c>
      <c r="C249" s="165">
        <v>13.07</v>
      </c>
      <c r="D249" s="165">
        <v>41.6</v>
      </c>
      <c r="E249" s="166">
        <v>21300</v>
      </c>
      <c r="F249" s="166">
        <v>12500</v>
      </c>
      <c r="G249" s="166">
        <f t="shared" si="8"/>
        <v>31982</v>
      </c>
      <c r="H249" s="166">
        <f t="shared" si="7"/>
        <v>23162</v>
      </c>
      <c r="I249" s="167">
        <v>250</v>
      </c>
    </row>
    <row r="250" spans="1:9" ht="13.5" thickBot="1">
      <c r="A250" s="160" t="s">
        <v>282</v>
      </c>
      <c r="B250" s="161" t="s">
        <v>553</v>
      </c>
      <c r="C250" s="171">
        <v>13.07</v>
      </c>
      <c r="D250" s="171">
        <v>41.6</v>
      </c>
      <c r="E250" s="172">
        <v>21300</v>
      </c>
      <c r="F250" s="172">
        <v>12500</v>
      </c>
      <c r="G250" s="172">
        <f t="shared" si="8"/>
        <v>31982</v>
      </c>
      <c r="H250" s="172">
        <f t="shared" si="7"/>
        <v>23162</v>
      </c>
      <c r="I250" s="173">
        <v>250</v>
      </c>
    </row>
  </sheetData>
  <autoFilter ref="A3:I250"/>
  <printOptions/>
  <pageMargins left="0.5905511811023623" right="0.5905511811023623" top="0.7874015748031497" bottom="0.5905511811023623" header="0.31496062992125984" footer="0.31496062992125984"/>
  <pageSetup fitToHeight="7" fitToWidth="1" horizontalDpi="600" verticalDpi="600" orientation="landscape" paperSize="9" scale="95" r:id="rId1"/>
  <headerFooter alignWithMargins="0">
    <oddHeader>&amp;LKrajský úřad Plzeňského kraje&amp;CObory vzdělání středních škol&amp;R23.2.2007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G16" sqref="G16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4.00390625" style="0" customWidth="1"/>
    <col min="7" max="7" width="12.8515625" style="0" customWidth="1"/>
    <col min="8" max="8" width="12.140625" style="0" customWidth="1"/>
    <col min="9" max="9" width="16.140625" style="0" customWidth="1"/>
  </cols>
  <sheetData>
    <row r="1" ht="12.75">
      <c r="H1" t="s">
        <v>28</v>
      </c>
    </row>
    <row r="2" ht="4.5" customHeight="1"/>
    <row r="3" spans="1:9" ht="20.25">
      <c r="A3" s="62" t="s">
        <v>628</v>
      </c>
      <c r="C3" s="56"/>
      <c r="D3" s="56"/>
      <c r="E3" s="56"/>
      <c r="F3" s="57"/>
      <c r="G3" s="57"/>
      <c r="H3" s="58"/>
      <c r="I3" s="58"/>
    </row>
    <row r="4" spans="1:9" ht="15.75">
      <c r="A4" s="63" t="s">
        <v>29</v>
      </c>
      <c r="B4" s="64"/>
      <c r="C4" s="64"/>
      <c r="D4" s="64"/>
      <c r="E4" s="64"/>
      <c r="F4" s="64"/>
      <c r="G4" s="64"/>
      <c r="I4" s="63"/>
    </row>
    <row r="5" spans="1:9" ht="3.75" customHeight="1">
      <c r="A5" s="65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E6" s="68" t="s">
        <v>393</v>
      </c>
      <c r="G6" s="68"/>
      <c r="I6" s="58"/>
    </row>
    <row r="7" spans="1:9" ht="15.75">
      <c r="A7" s="69" t="s">
        <v>30</v>
      </c>
      <c r="B7" s="66"/>
      <c r="C7" s="70">
        <v>9</v>
      </c>
      <c r="D7" s="71"/>
      <c r="E7" s="72">
        <v>32.35</v>
      </c>
      <c r="G7" s="72"/>
      <c r="I7" s="58"/>
    </row>
    <row r="8" spans="1:9" ht="17.25">
      <c r="A8" s="73" t="s">
        <v>31</v>
      </c>
      <c r="B8" s="74"/>
      <c r="C8" s="70" t="s">
        <v>38</v>
      </c>
      <c r="D8" s="71"/>
      <c r="E8" s="72" t="s">
        <v>39</v>
      </c>
      <c r="G8" s="72"/>
      <c r="I8" s="58"/>
    </row>
    <row r="9" spans="1:9" ht="17.25">
      <c r="A9" s="73" t="s">
        <v>32</v>
      </c>
      <c r="B9" s="74"/>
      <c r="C9" s="70" t="s">
        <v>40</v>
      </c>
      <c r="D9" s="71"/>
      <c r="E9" s="72" t="s">
        <v>39</v>
      </c>
      <c r="G9" s="72"/>
      <c r="I9" s="58"/>
    </row>
    <row r="10" spans="1:9" ht="17.25">
      <c r="A10" s="73" t="s">
        <v>33</v>
      </c>
      <c r="B10" s="74"/>
      <c r="C10" s="70" t="s">
        <v>91</v>
      </c>
      <c r="D10" s="71"/>
      <c r="E10" s="72" t="s">
        <v>39</v>
      </c>
      <c r="G10" s="72"/>
      <c r="I10" s="58"/>
    </row>
    <row r="11" spans="1:9" ht="17.25">
      <c r="A11" s="73" t="s">
        <v>34</v>
      </c>
      <c r="B11" s="74"/>
      <c r="C11" s="70" t="s">
        <v>92</v>
      </c>
      <c r="D11" s="71"/>
      <c r="E11" s="72" t="s">
        <v>39</v>
      </c>
      <c r="G11" s="72"/>
      <c r="I11" s="58"/>
    </row>
    <row r="12" spans="1:9" ht="15">
      <c r="A12" s="75" t="s">
        <v>35</v>
      </c>
      <c r="B12" s="76"/>
      <c r="C12" s="70" t="s">
        <v>92</v>
      </c>
      <c r="D12" s="71"/>
      <c r="E12" s="77">
        <v>37.08</v>
      </c>
      <c r="G12" s="77"/>
      <c r="I12" s="58"/>
    </row>
    <row r="13" spans="1:9" ht="6" customHeight="1" thickBot="1">
      <c r="A13" s="337"/>
      <c r="B13" s="337"/>
      <c r="C13" s="78"/>
      <c r="D13" s="79"/>
      <c r="E13" s="80"/>
      <c r="F13" s="80"/>
      <c r="G13" s="80"/>
      <c r="I13" s="58"/>
    </row>
    <row r="14" spans="1:8" ht="15.75">
      <c r="A14" s="59"/>
      <c r="B14" s="81" t="s">
        <v>605</v>
      </c>
      <c r="C14" s="82"/>
      <c r="D14" s="81" t="s">
        <v>606</v>
      </c>
      <c r="E14" s="82"/>
      <c r="F14" s="83" t="s">
        <v>607</v>
      </c>
      <c r="G14" s="84" t="s">
        <v>608</v>
      </c>
      <c r="H14" s="82"/>
    </row>
    <row r="15" spans="1:8" ht="45.75" thickBot="1">
      <c r="A15" s="85" t="s">
        <v>36</v>
      </c>
      <c r="B15" s="86" t="s">
        <v>392</v>
      </c>
      <c r="C15" s="87" t="s">
        <v>393</v>
      </c>
      <c r="D15" s="88" t="s">
        <v>609</v>
      </c>
      <c r="E15" s="89" t="s">
        <v>610</v>
      </c>
      <c r="F15" s="88" t="s">
        <v>607</v>
      </c>
      <c r="G15" s="90" t="s">
        <v>612</v>
      </c>
      <c r="H15" s="89" t="s">
        <v>613</v>
      </c>
    </row>
    <row r="16" spans="1:8" ht="12.75">
      <c r="A16" s="91" t="s">
        <v>37</v>
      </c>
      <c r="B16" s="92">
        <v>9</v>
      </c>
      <c r="C16" s="93">
        <v>32.35</v>
      </c>
      <c r="D16" s="94">
        <v>18540</v>
      </c>
      <c r="E16" s="95">
        <v>10850</v>
      </c>
      <c r="F16" s="94">
        <v>37655</v>
      </c>
      <c r="G16" s="96">
        <f aca="true" t="shared" si="0" ref="G16:G47">ROUND(12*(1/B16*D16+1/C16*E16),0)</f>
        <v>28745</v>
      </c>
      <c r="H16" s="95">
        <v>300</v>
      </c>
    </row>
    <row r="17" spans="1:8" ht="12.75">
      <c r="A17" s="97">
        <v>13</v>
      </c>
      <c r="B17" s="98">
        <f aca="true" t="shared" si="1" ref="B17:B22">ROUND(2.4962*POWER(A17,0.5),2)</f>
        <v>9</v>
      </c>
      <c r="C17" s="99">
        <f aca="true" t="shared" si="2" ref="C17:C48">ROUND(-0.0005*POWER(A17,2)+0.1103*A17+31,2)</f>
        <v>32.35</v>
      </c>
      <c r="D17" s="94">
        <v>18540</v>
      </c>
      <c r="E17" s="95">
        <v>10850</v>
      </c>
      <c r="F17" s="100">
        <f aca="true" t="shared" si="3" ref="F17:F48">ROUND(12*1.37*(1/B17*D17+1/C17*E17)+H17,0)</f>
        <v>39680</v>
      </c>
      <c r="G17" s="96">
        <f t="shared" si="0"/>
        <v>28745</v>
      </c>
      <c r="H17" s="95">
        <v>300</v>
      </c>
    </row>
    <row r="18" spans="1:8" ht="12.75">
      <c r="A18" s="97">
        <v>14</v>
      </c>
      <c r="B18" s="98">
        <f t="shared" si="1"/>
        <v>9.34</v>
      </c>
      <c r="C18" s="99">
        <f t="shared" si="2"/>
        <v>32.45</v>
      </c>
      <c r="D18" s="94">
        <v>18540</v>
      </c>
      <c r="E18" s="95">
        <v>10850</v>
      </c>
      <c r="F18" s="100">
        <f t="shared" si="3"/>
        <v>38430</v>
      </c>
      <c r="G18" s="96">
        <f t="shared" si="0"/>
        <v>27832</v>
      </c>
      <c r="H18" s="95">
        <v>300</v>
      </c>
    </row>
    <row r="19" spans="1:8" ht="12.75">
      <c r="A19" s="97">
        <v>15</v>
      </c>
      <c r="B19" s="98">
        <f t="shared" si="1"/>
        <v>9.67</v>
      </c>
      <c r="C19" s="99">
        <f t="shared" si="2"/>
        <v>32.54</v>
      </c>
      <c r="D19" s="94">
        <v>18540</v>
      </c>
      <c r="E19" s="95">
        <v>10850</v>
      </c>
      <c r="F19" s="100">
        <f t="shared" si="3"/>
        <v>37302</v>
      </c>
      <c r="G19" s="96">
        <f t="shared" si="0"/>
        <v>27008</v>
      </c>
      <c r="H19" s="95">
        <v>300</v>
      </c>
    </row>
    <row r="20" spans="1:8" ht="12.75">
      <c r="A20" s="97">
        <v>16</v>
      </c>
      <c r="B20" s="98">
        <f t="shared" si="1"/>
        <v>9.98</v>
      </c>
      <c r="C20" s="99">
        <f t="shared" si="2"/>
        <v>32.64</v>
      </c>
      <c r="D20" s="94">
        <v>18540</v>
      </c>
      <c r="E20" s="95">
        <v>10850</v>
      </c>
      <c r="F20" s="100">
        <f t="shared" si="3"/>
        <v>36306</v>
      </c>
      <c r="G20" s="96">
        <f t="shared" si="0"/>
        <v>26282</v>
      </c>
      <c r="H20" s="95">
        <v>300</v>
      </c>
    </row>
    <row r="21" spans="1:8" ht="12.75">
      <c r="A21" s="97">
        <v>17</v>
      </c>
      <c r="B21" s="98">
        <f t="shared" si="1"/>
        <v>10.29</v>
      </c>
      <c r="C21" s="99">
        <f t="shared" si="2"/>
        <v>32.73</v>
      </c>
      <c r="D21" s="94">
        <v>18540</v>
      </c>
      <c r="E21" s="95">
        <v>10850</v>
      </c>
      <c r="F21" s="100">
        <f t="shared" si="3"/>
        <v>35371</v>
      </c>
      <c r="G21" s="96">
        <f t="shared" si="0"/>
        <v>25599</v>
      </c>
      <c r="H21" s="95">
        <v>300</v>
      </c>
    </row>
    <row r="22" spans="1:8" ht="12.75">
      <c r="A22" s="97">
        <v>18</v>
      </c>
      <c r="B22" s="98">
        <f t="shared" si="1"/>
        <v>10.59</v>
      </c>
      <c r="C22" s="101">
        <f t="shared" si="2"/>
        <v>32.82</v>
      </c>
      <c r="D22" s="94">
        <v>18540</v>
      </c>
      <c r="E22" s="95">
        <v>10850</v>
      </c>
      <c r="F22" s="100">
        <f t="shared" si="3"/>
        <v>34517</v>
      </c>
      <c r="G22" s="96">
        <f t="shared" si="0"/>
        <v>24976</v>
      </c>
      <c r="H22" s="95">
        <v>300</v>
      </c>
    </row>
    <row r="23" spans="1:8" ht="12.75">
      <c r="A23" s="97">
        <v>19</v>
      </c>
      <c r="B23" s="98">
        <f aca="true" t="shared" si="4" ref="B23:B28">ROUND(3.89*POWER(A23,0.355),2)</f>
        <v>11.06</v>
      </c>
      <c r="C23" s="101">
        <f t="shared" si="2"/>
        <v>32.92</v>
      </c>
      <c r="D23" s="94">
        <v>18540</v>
      </c>
      <c r="E23" s="95">
        <v>10850</v>
      </c>
      <c r="F23" s="100">
        <f t="shared" si="3"/>
        <v>33277</v>
      </c>
      <c r="G23" s="96">
        <f t="shared" si="0"/>
        <v>24071</v>
      </c>
      <c r="H23" s="95">
        <v>300</v>
      </c>
    </row>
    <row r="24" spans="1:8" ht="12.75">
      <c r="A24" s="97">
        <v>20</v>
      </c>
      <c r="B24" s="98">
        <f t="shared" si="4"/>
        <v>11.27</v>
      </c>
      <c r="C24" s="101">
        <f t="shared" si="2"/>
        <v>33.01</v>
      </c>
      <c r="D24" s="94">
        <v>18540</v>
      </c>
      <c r="E24" s="95">
        <v>10850</v>
      </c>
      <c r="F24" s="100">
        <f t="shared" si="3"/>
        <v>32749</v>
      </c>
      <c r="G24" s="96">
        <f t="shared" si="0"/>
        <v>23685</v>
      </c>
      <c r="H24" s="95">
        <v>300</v>
      </c>
    </row>
    <row r="25" spans="1:8" ht="12.75">
      <c r="A25" s="97">
        <v>21</v>
      </c>
      <c r="B25" s="98">
        <f t="shared" si="4"/>
        <v>11.46</v>
      </c>
      <c r="C25" s="101">
        <f t="shared" si="2"/>
        <v>33.1</v>
      </c>
      <c r="D25" s="94">
        <v>18540</v>
      </c>
      <c r="E25" s="95">
        <v>10850</v>
      </c>
      <c r="F25" s="100">
        <f t="shared" si="3"/>
        <v>32286</v>
      </c>
      <c r="G25" s="96">
        <f t="shared" si="0"/>
        <v>23347</v>
      </c>
      <c r="H25" s="95">
        <v>300</v>
      </c>
    </row>
    <row r="26" spans="1:8" ht="12.75">
      <c r="A26" s="97">
        <v>22</v>
      </c>
      <c r="B26" s="98">
        <f t="shared" si="4"/>
        <v>11.65</v>
      </c>
      <c r="C26" s="101">
        <f t="shared" si="2"/>
        <v>33.18</v>
      </c>
      <c r="D26" s="94">
        <v>18540</v>
      </c>
      <c r="E26" s="95">
        <v>10850</v>
      </c>
      <c r="F26" s="100">
        <f t="shared" si="3"/>
        <v>31839</v>
      </c>
      <c r="G26" s="96">
        <f t="shared" si="0"/>
        <v>23021</v>
      </c>
      <c r="H26" s="95">
        <v>300</v>
      </c>
    </row>
    <row r="27" spans="1:8" ht="12.75">
      <c r="A27" s="97">
        <v>23</v>
      </c>
      <c r="B27" s="98">
        <f t="shared" si="4"/>
        <v>11.84</v>
      </c>
      <c r="C27" s="101">
        <f t="shared" si="2"/>
        <v>33.27</v>
      </c>
      <c r="D27" s="94">
        <v>18540</v>
      </c>
      <c r="E27" s="95">
        <v>10850</v>
      </c>
      <c r="F27" s="100">
        <f t="shared" si="3"/>
        <v>31404</v>
      </c>
      <c r="G27" s="96">
        <f t="shared" si="0"/>
        <v>22704</v>
      </c>
      <c r="H27" s="95">
        <v>300</v>
      </c>
    </row>
    <row r="28" spans="1:8" ht="12.75">
      <c r="A28" s="97">
        <v>24</v>
      </c>
      <c r="B28" s="98">
        <f t="shared" si="4"/>
        <v>12.02</v>
      </c>
      <c r="C28" s="101">
        <f t="shared" si="2"/>
        <v>33.36</v>
      </c>
      <c r="D28" s="94">
        <v>18540</v>
      </c>
      <c r="E28" s="95">
        <v>10850</v>
      </c>
      <c r="F28" s="100">
        <f t="shared" si="3"/>
        <v>31004</v>
      </c>
      <c r="G28" s="96">
        <f t="shared" si="0"/>
        <v>22412</v>
      </c>
      <c r="H28" s="95">
        <v>300</v>
      </c>
    </row>
    <row r="29" spans="1:8" ht="12.75">
      <c r="A29" s="97">
        <v>25</v>
      </c>
      <c r="B29" s="98">
        <f aca="true" t="shared" si="5" ref="B29:B60">ROUND(LN(A29)+8.803,2)</f>
        <v>12.02</v>
      </c>
      <c r="C29" s="101">
        <f t="shared" si="2"/>
        <v>33.45</v>
      </c>
      <c r="D29" s="94">
        <v>18540</v>
      </c>
      <c r="E29" s="95">
        <v>10850</v>
      </c>
      <c r="F29" s="100">
        <f t="shared" si="3"/>
        <v>30990</v>
      </c>
      <c r="G29" s="96">
        <f t="shared" si="0"/>
        <v>22402</v>
      </c>
      <c r="H29" s="95">
        <v>300</v>
      </c>
    </row>
    <row r="30" spans="1:8" ht="12.75">
      <c r="A30" s="97">
        <v>26</v>
      </c>
      <c r="B30" s="98">
        <f t="shared" si="5"/>
        <v>12.06</v>
      </c>
      <c r="C30" s="101">
        <f t="shared" si="2"/>
        <v>33.53</v>
      </c>
      <c r="D30" s="94">
        <v>18540</v>
      </c>
      <c r="E30" s="95">
        <v>10850</v>
      </c>
      <c r="F30" s="100">
        <f t="shared" si="3"/>
        <v>30893</v>
      </c>
      <c r="G30" s="96">
        <f t="shared" si="0"/>
        <v>22331</v>
      </c>
      <c r="H30" s="95">
        <v>300</v>
      </c>
    </row>
    <row r="31" spans="1:8" ht="12.75">
      <c r="A31" s="97">
        <v>27</v>
      </c>
      <c r="B31" s="98">
        <f t="shared" si="5"/>
        <v>12.1</v>
      </c>
      <c r="C31" s="101">
        <f t="shared" si="2"/>
        <v>33.61</v>
      </c>
      <c r="D31" s="94">
        <v>18540</v>
      </c>
      <c r="E31" s="95">
        <v>10850</v>
      </c>
      <c r="F31" s="100">
        <f t="shared" si="3"/>
        <v>30797</v>
      </c>
      <c r="G31" s="96">
        <f t="shared" si="0"/>
        <v>22261</v>
      </c>
      <c r="H31" s="95">
        <v>300</v>
      </c>
    </row>
    <row r="32" spans="1:8" ht="12.75">
      <c r="A32" s="97">
        <v>28</v>
      </c>
      <c r="B32" s="98">
        <f t="shared" si="5"/>
        <v>12.14</v>
      </c>
      <c r="C32" s="101">
        <f t="shared" si="2"/>
        <v>33.7</v>
      </c>
      <c r="D32" s="94">
        <v>18540</v>
      </c>
      <c r="E32" s="95">
        <v>10850</v>
      </c>
      <c r="F32" s="100">
        <f t="shared" si="3"/>
        <v>30700</v>
      </c>
      <c r="G32" s="96">
        <f t="shared" si="0"/>
        <v>22190</v>
      </c>
      <c r="H32" s="95">
        <v>300</v>
      </c>
    </row>
    <row r="33" spans="1:8" ht="12.75">
      <c r="A33" s="97">
        <v>29</v>
      </c>
      <c r="B33" s="98">
        <f t="shared" si="5"/>
        <v>12.17</v>
      </c>
      <c r="C33" s="101">
        <f t="shared" si="2"/>
        <v>33.78</v>
      </c>
      <c r="D33" s="94">
        <v>18540</v>
      </c>
      <c r="E33" s="95">
        <v>10850</v>
      </c>
      <c r="F33" s="100">
        <f t="shared" si="3"/>
        <v>30625</v>
      </c>
      <c r="G33" s="96">
        <f t="shared" si="0"/>
        <v>22135</v>
      </c>
      <c r="H33" s="95">
        <v>300</v>
      </c>
    </row>
    <row r="34" spans="1:8" ht="12.75">
      <c r="A34" s="97">
        <v>30</v>
      </c>
      <c r="B34" s="98">
        <f t="shared" si="5"/>
        <v>12.2</v>
      </c>
      <c r="C34" s="101">
        <f t="shared" si="2"/>
        <v>33.86</v>
      </c>
      <c r="D34" s="94">
        <v>18540</v>
      </c>
      <c r="E34" s="95">
        <v>10850</v>
      </c>
      <c r="F34" s="100">
        <f t="shared" si="3"/>
        <v>30551</v>
      </c>
      <c r="G34" s="96">
        <f t="shared" si="0"/>
        <v>22081</v>
      </c>
      <c r="H34" s="95">
        <v>300</v>
      </c>
    </row>
    <row r="35" spans="1:8" ht="12.75">
      <c r="A35" s="97">
        <v>31</v>
      </c>
      <c r="B35" s="98">
        <f t="shared" si="5"/>
        <v>12.24</v>
      </c>
      <c r="C35" s="101">
        <f t="shared" si="2"/>
        <v>33.94</v>
      </c>
      <c r="D35" s="94">
        <v>18540</v>
      </c>
      <c r="E35" s="95">
        <v>10850</v>
      </c>
      <c r="F35" s="100">
        <f t="shared" si="3"/>
        <v>30457</v>
      </c>
      <c r="G35" s="96">
        <f t="shared" si="0"/>
        <v>22013</v>
      </c>
      <c r="H35" s="95">
        <v>300</v>
      </c>
    </row>
    <row r="36" spans="1:8" ht="12.75">
      <c r="A36" s="97">
        <v>32</v>
      </c>
      <c r="B36" s="98">
        <f t="shared" si="5"/>
        <v>12.27</v>
      </c>
      <c r="C36" s="101">
        <f t="shared" si="2"/>
        <v>34.02</v>
      </c>
      <c r="D36" s="94">
        <v>18540</v>
      </c>
      <c r="E36" s="95">
        <v>10850</v>
      </c>
      <c r="F36" s="100">
        <f t="shared" si="3"/>
        <v>30384</v>
      </c>
      <c r="G36" s="96">
        <f t="shared" si="0"/>
        <v>21959</v>
      </c>
      <c r="H36" s="95">
        <v>300</v>
      </c>
    </row>
    <row r="37" spans="1:8" ht="12.75">
      <c r="A37" s="97">
        <v>33</v>
      </c>
      <c r="B37" s="98">
        <f t="shared" si="5"/>
        <v>12.3</v>
      </c>
      <c r="C37" s="101">
        <f t="shared" si="2"/>
        <v>34.1</v>
      </c>
      <c r="D37" s="94">
        <v>18540</v>
      </c>
      <c r="E37" s="95">
        <v>10850</v>
      </c>
      <c r="F37" s="100">
        <f t="shared" si="3"/>
        <v>30311</v>
      </c>
      <c r="G37" s="96">
        <f t="shared" si="0"/>
        <v>21906</v>
      </c>
      <c r="H37" s="95">
        <v>300</v>
      </c>
    </row>
    <row r="38" spans="1:8" ht="12.75">
      <c r="A38" s="97">
        <v>34</v>
      </c>
      <c r="B38" s="98">
        <f t="shared" si="5"/>
        <v>12.33</v>
      </c>
      <c r="C38" s="101">
        <f t="shared" si="2"/>
        <v>34.17</v>
      </c>
      <c r="D38" s="94">
        <v>18540</v>
      </c>
      <c r="E38" s="95">
        <v>10850</v>
      </c>
      <c r="F38" s="100">
        <f t="shared" si="3"/>
        <v>30240</v>
      </c>
      <c r="G38" s="96">
        <f t="shared" si="0"/>
        <v>21854</v>
      </c>
      <c r="H38" s="95">
        <v>300</v>
      </c>
    </row>
    <row r="39" spans="1:8" ht="12.75">
      <c r="A39" s="97">
        <v>35</v>
      </c>
      <c r="B39" s="98">
        <f t="shared" si="5"/>
        <v>12.36</v>
      </c>
      <c r="C39" s="101">
        <f t="shared" si="2"/>
        <v>34.25</v>
      </c>
      <c r="D39" s="94">
        <v>18540</v>
      </c>
      <c r="E39" s="95">
        <v>10850</v>
      </c>
      <c r="F39" s="100">
        <f t="shared" si="3"/>
        <v>30168</v>
      </c>
      <c r="G39" s="96">
        <f t="shared" si="0"/>
        <v>21801</v>
      </c>
      <c r="H39" s="95">
        <v>300</v>
      </c>
    </row>
    <row r="40" spans="1:8" ht="12.75">
      <c r="A40" s="97">
        <v>36</v>
      </c>
      <c r="B40" s="98">
        <f t="shared" si="5"/>
        <v>12.39</v>
      </c>
      <c r="C40" s="101">
        <f t="shared" si="2"/>
        <v>34.32</v>
      </c>
      <c r="D40" s="94">
        <v>18540</v>
      </c>
      <c r="E40" s="95">
        <v>10850</v>
      </c>
      <c r="F40" s="100">
        <f t="shared" si="3"/>
        <v>30098</v>
      </c>
      <c r="G40" s="96">
        <f t="shared" si="0"/>
        <v>21750</v>
      </c>
      <c r="H40" s="95">
        <v>300</v>
      </c>
    </row>
    <row r="41" spans="1:8" ht="12.75">
      <c r="A41" s="97">
        <v>37</v>
      </c>
      <c r="B41" s="98">
        <f t="shared" si="5"/>
        <v>12.41</v>
      </c>
      <c r="C41" s="101">
        <f t="shared" si="2"/>
        <v>34.4</v>
      </c>
      <c r="D41" s="94">
        <v>18540</v>
      </c>
      <c r="E41" s="95">
        <v>10850</v>
      </c>
      <c r="F41" s="100">
        <f t="shared" si="3"/>
        <v>30046</v>
      </c>
      <c r="G41" s="96">
        <f t="shared" si="0"/>
        <v>21712</v>
      </c>
      <c r="H41" s="95">
        <v>300</v>
      </c>
    </row>
    <row r="42" spans="1:8" ht="12.75">
      <c r="A42" s="97">
        <v>38</v>
      </c>
      <c r="B42" s="98">
        <f t="shared" si="5"/>
        <v>12.44</v>
      </c>
      <c r="C42" s="101">
        <f t="shared" si="2"/>
        <v>34.47</v>
      </c>
      <c r="D42" s="94">
        <v>18540</v>
      </c>
      <c r="E42" s="95">
        <v>10850</v>
      </c>
      <c r="F42" s="100">
        <f t="shared" si="3"/>
        <v>29976</v>
      </c>
      <c r="G42" s="96">
        <f t="shared" si="0"/>
        <v>21661</v>
      </c>
      <c r="H42" s="95">
        <v>300</v>
      </c>
    </row>
    <row r="43" spans="1:8" ht="12.75">
      <c r="A43" s="97">
        <v>39</v>
      </c>
      <c r="B43" s="98">
        <f t="shared" si="5"/>
        <v>12.47</v>
      </c>
      <c r="C43" s="101">
        <f t="shared" si="2"/>
        <v>34.54</v>
      </c>
      <c r="D43" s="94">
        <v>18540</v>
      </c>
      <c r="E43" s="95">
        <v>10850</v>
      </c>
      <c r="F43" s="100">
        <f t="shared" si="3"/>
        <v>29907</v>
      </c>
      <c r="G43" s="96">
        <f t="shared" si="0"/>
        <v>21611</v>
      </c>
      <c r="H43" s="95">
        <v>300</v>
      </c>
    </row>
    <row r="44" spans="1:8" ht="12.75">
      <c r="A44" s="97">
        <v>40</v>
      </c>
      <c r="B44" s="98">
        <f t="shared" si="5"/>
        <v>12.49</v>
      </c>
      <c r="C44" s="101">
        <f t="shared" si="2"/>
        <v>34.61</v>
      </c>
      <c r="D44" s="94">
        <v>18540</v>
      </c>
      <c r="E44" s="95">
        <v>10850</v>
      </c>
      <c r="F44" s="100">
        <f t="shared" si="3"/>
        <v>29857</v>
      </c>
      <c r="G44" s="96">
        <f t="shared" si="0"/>
        <v>21575</v>
      </c>
      <c r="H44" s="95">
        <v>300</v>
      </c>
    </row>
    <row r="45" spans="1:8" ht="12.75">
      <c r="A45" s="97">
        <v>41</v>
      </c>
      <c r="B45" s="98">
        <f t="shared" si="5"/>
        <v>12.52</v>
      </c>
      <c r="C45" s="101">
        <f t="shared" si="2"/>
        <v>34.68</v>
      </c>
      <c r="D45" s="94">
        <v>18540</v>
      </c>
      <c r="E45" s="95">
        <v>10850</v>
      </c>
      <c r="F45" s="100">
        <f t="shared" si="3"/>
        <v>29788</v>
      </c>
      <c r="G45" s="96">
        <f t="shared" si="0"/>
        <v>21524</v>
      </c>
      <c r="H45" s="95">
        <v>300</v>
      </c>
    </row>
    <row r="46" spans="1:8" ht="12.75">
      <c r="A46" s="97">
        <v>42</v>
      </c>
      <c r="B46" s="98">
        <f t="shared" si="5"/>
        <v>12.54</v>
      </c>
      <c r="C46" s="101">
        <f t="shared" si="2"/>
        <v>34.75</v>
      </c>
      <c r="D46" s="94">
        <v>18540</v>
      </c>
      <c r="E46" s="95">
        <v>10850</v>
      </c>
      <c r="F46" s="100">
        <f t="shared" si="3"/>
        <v>29739</v>
      </c>
      <c r="G46" s="96">
        <f t="shared" si="0"/>
        <v>21488</v>
      </c>
      <c r="H46" s="95">
        <v>300</v>
      </c>
    </row>
    <row r="47" spans="1:8" ht="12.75">
      <c r="A47" s="97">
        <v>43</v>
      </c>
      <c r="B47" s="98">
        <f t="shared" si="5"/>
        <v>12.56</v>
      </c>
      <c r="C47" s="101">
        <f t="shared" si="2"/>
        <v>34.82</v>
      </c>
      <c r="D47" s="94">
        <v>18540</v>
      </c>
      <c r="E47" s="95">
        <v>10850</v>
      </c>
      <c r="F47" s="100">
        <f t="shared" si="3"/>
        <v>29690</v>
      </c>
      <c r="G47" s="96">
        <f t="shared" si="0"/>
        <v>21453</v>
      </c>
      <c r="H47" s="95">
        <v>300</v>
      </c>
    </row>
    <row r="48" spans="1:8" ht="12.75">
      <c r="A48" s="97">
        <v>44</v>
      </c>
      <c r="B48" s="98">
        <f t="shared" si="5"/>
        <v>12.59</v>
      </c>
      <c r="C48" s="101">
        <f t="shared" si="2"/>
        <v>34.89</v>
      </c>
      <c r="D48" s="94">
        <v>18540</v>
      </c>
      <c r="E48" s="95">
        <v>10850</v>
      </c>
      <c r="F48" s="100">
        <f t="shared" si="3"/>
        <v>29622</v>
      </c>
      <c r="G48" s="96">
        <f aca="true" t="shared" si="6" ref="G48:G79">ROUND(12*(1/B48*D48+1/C48*E48),0)</f>
        <v>21403</v>
      </c>
      <c r="H48" s="95">
        <v>300</v>
      </c>
    </row>
    <row r="49" spans="1:8" ht="12.75">
      <c r="A49" s="97">
        <v>45</v>
      </c>
      <c r="B49" s="98">
        <f t="shared" si="5"/>
        <v>12.61</v>
      </c>
      <c r="C49" s="101">
        <f aca="true" t="shared" si="7" ref="C49:C80">ROUND(-0.0005*POWER(A49,2)+0.1103*A49+31,2)</f>
        <v>34.95</v>
      </c>
      <c r="D49" s="94">
        <v>18540</v>
      </c>
      <c r="E49" s="95">
        <v>10850</v>
      </c>
      <c r="F49" s="100">
        <f aca="true" t="shared" si="8" ref="F49:F80">ROUND(12*1.37*(1/B49*D49+1/C49*E49)+H49,0)</f>
        <v>29575</v>
      </c>
      <c r="G49" s="96">
        <f t="shared" si="6"/>
        <v>21368</v>
      </c>
      <c r="H49" s="95">
        <v>300</v>
      </c>
    </row>
    <row r="50" spans="1:8" ht="12.75">
      <c r="A50" s="97">
        <v>46</v>
      </c>
      <c r="B50" s="98">
        <f t="shared" si="5"/>
        <v>12.63</v>
      </c>
      <c r="C50" s="101">
        <f t="shared" si="7"/>
        <v>35.02</v>
      </c>
      <c r="D50" s="94">
        <v>18540</v>
      </c>
      <c r="E50" s="95">
        <v>10850</v>
      </c>
      <c r="F50" s="100">
        <f t="shared" si="8"/>
        <v>29526</v>
      </c>
      <c r="G50" s="96">
        <f t="shared" si="6"/>
        <v>21333</v>
      </c>
      <c r="H50" s="95">
        <v>300</v>
      </c>
    </row>
    <row r="51" spans="1:8" ht="12.75">
      <c r="A51" s="97">
        <v>47</v>
      </c>
      <c r="B51" s="98">
        <f t="shared" si="5"/>
        <v>12.65</v>
      </c>
      <c r="C51" s="101">
        <f t="shared" si="7"/>
        <v>35.08</v>
      </c>
      <c r="D51" s="94">
        <v>18540</v>
      </c>
      <c r="E51" s="95">
        <v>10850</v>
      </c>
      <c r="F51" s="100">
        <f t="shared" si="8"/>
        <v>29479</v>
      </c>
      <c r="G51" s="96">
        <f t="shared" si="6"/>
        <v>21299</v>
      </c>
      <c r="H51" s="95">
        <v>300</v>
      </c>
    </row>
    <row r="52" spans="1:8" ht="12.75">
      <c r="A52" s="97">
        <v>48</v>
      </c>
      <c r="B52" s="98">
        <f t="shared" si="5"/>
        <v>12.67</v>
      </c>
      <c r="C52" s="101">
        <f t="shared" si="7"/>
        <v>35.14</v>
      </c>
      <c r="D52" s="94">
        <v>18540</v>
      </c>
      <c r="E52" s="95">
        <v>10850</v>
      </c>
      <c r="F52" s="100">
        <f t="shared" si="8"/>
        <v>29433</v>
      </c>
      <c r="G52" s="96">
        <f t="shared" si="6"/>
        <v>21265</v>
      </c>
      <c r="H52" s="95">
        <v>300</v>
      </c>
    </row>
    <row r="53" spans="1:8" ht="12.75">
      <c r="A53" s="97">
        <v>49</v>
      </c>
      <c r="B53" s="98">
        <f t="shared" si="5"/>
        <v>12.69</v>
      </c>
      <c r="C53" s="101">
        <f t="shared" si="7"/>
        <v>35.2</v>
      </c>
      <c r="D53" s="94">
        <v>18540</v>
      </c>
      <c r="E53" s="95">
        <v>10850</v>
      </c>
      <c r="F53" s="100">
        <f t="shared" si="8"/>
        <v>29386</v>
      </c>
      <c r="G53" s="96">
        <f t="shared" si="6"/>
        <v>21231</v>
      </c>
      <c r="H53" s="95">
        <v>300</v>
      </c>
    </row>
    <row r="54" spans="1:8" ht="12.75">
      <c r="A54" s="97">
        <v>50</v>
      </c>
      <c r="B54" s="98">
        <f t="shared" si="5"/>
        <v>12.72</v>
      </c>
      <c r="C54" s="101">
        <f t="shared" si="7"/>
        <v>35.27</v>
      </c>
      <c r="D54" s="94">
        <v>18540</v>
      </c>
      <c r="E54" s="95">
        <v>10850</v>
      </c>
      <c r="F54" s="100">
        <f t="shared" si="8"/>
        <v>29319</v>
      </c>
      <c r="G54" s="96">
        <f t="shared" si="6"/>
        <v>21182</v>
      </c>
      <c r="H54" s="95">
        <v>300</v>
      </c>
    </row>
    <row r="55" spans="1:8" ht="12.75">
      <c r="A55" s="97">
        <v>51</v>
      </c>
      <c r="B55" s="98">
        <f t="shared" si="5"/>
        <v>12.73</v>
      </c>
      <c r="C55" s="101">
        <f t="shared" si="7"/>
        <v>35.32</v>
      </c>
      <c r="D55" s="94">
        <v>18540</v>
      </c>
      <c r="E55" s="95">
        <v>10850</v>
      </c>
      <c r="F55" s="100">
        <f t="shared" si="8"/>
        <v>29293</v>
      </c>
      <c r="G55" s="96">
        <f t="shared" si="6"/>
        <v>21163</v>
      </c>
      <c r="H55" s="95">
        <v>300</v>
      </c>
    </row>
    <row r="56" spans="1:8" ht="12.75">
      <c r="A56" s="97">
        <v>52</v>
      </c>
      <c r="B56" s="98">
        <f t="shared" si="5"/>
        <v>12.75</v>
      </c>
      <c r="C56" s="101">
        <f t="shared" si="7"/>
        <v>35.38</v>
      </c>
      <c r="D56" s="94">
        <v>18540</v>
      </c>
      <c r="E56" s="95">
        <v>10850</v>
      </c>
      <c r="F56" s="100">
        <f t="shared" si="8"/>
        <v>29247</v>
      </c>
      <c r="G56" s="96">
        <f t="shared" si="6"/>
        <v>21129</v>
      </c>
      <c r="H56" s="95">
        <v>300</v>
      </c>
    </row>
    <row r="57" spans="1:8" ht="12.75">
      <c r="A57" s="97">
        <v>53</v>
      </c>
      <c r="B57" s="98">
        <f t="shared" si="5"/>
        <v>12.77</v>
      </c>
      <c r="C57" s="101">
        <f t="shared" si="7"/>
        <v>35.44</v>
      </c>
      <c r="D57" s="94">
        <v>18540</v>
      </c>
      <c r="E57" s="95">
        <v>10850</v>
      </c>
      <c r="F57" s="100">
        <f t="shared" si="8"/>
        <v>29201</v>
      </c>
      <c r="G57" s="96">
        <f t="shared" si="6"/>
        <v>21096</v>
      </c>
      <c r="H57" s="95">
        <v>300</v>
      </c>
    </row>
    <row r="58" spans="1:8" ht="12.75">
      <c r="A58" s="97">
        <v>54</v>
      </c>
      <c r="B58" s="98">
        <f t="shared" si="5"/>
        <v>12.79</v>
      </c>
      <c r="C58" s="101">
        <f t="shared" si="7"/>
        <v>35.5</v>
      </c>
      <c r="D58" s="94">
        <v>18540</v>
      </c>
      <c r="E58" s="95">
        <v>10850</v>
      </c>
      <c r="F58" s="100">
        <f t="shared" si="8"/>
        <v>29156</v>
      </c>
      <c r="G58" s="96">
        <f t="shared" si="6"/>
        <v>21062</v>
      </c>
      <c r="H58" s="95">
        <v>300</v>
      </c>
    </row>
    <row r="59" spans="1:8" ht="12.75">
      <c r="A59" s="97">
        <v>55</v>
      </c>
      <c r="B59" s="98">
        <f t="shared" si="5"/>
        <v>12.81</v>
      </c>
      <c r="C59" s="101">
        <f t="shared" si="7"/>
        <v>35.55</v>
      </c>
      <c r="D59" s="94">
        <v>18540</v>
      </c>
      <c r="E59" s="95">
        <v>10850</v>
      </c>
      <c r="F59" s="100">
        <f t="shared" si="8"/>
        <v>29111</v>
      </c>
      <c r="G59" s="96">
        <f t="shared" si="6"/>
        <v>21030</v>
      </c>
      <c r="H59" s="95">
        <v>300</v>
      </c>
    </row>
    <row r="60" spans="1:8" ht="12.75">
      <c r="A60" s="97">
        <v>56</v>
      </c>
      <c r="B60" s="98">
        <f t="shared" si="5"/>
        <v>12.83</v>
      </c>
      <c r="C60" s="101">
        <f t="shared" si="7"/>
        <v>35.61</v>
      </c>
      <c r="D60" s="94">
        <v>18540</v>
      </c>
      <c r="E60" s="95">
        <v>10850</v>
      </c>
      <c r="F60" s="100">
        <f t="shared" si="8"/>
        <v>29066</v>
      </c>
      <c r="G60" s="96">
        <f t="shared" si="6"/>
        <v>20997</v>
      </c>
      <c r="H60" s="95">
        <v>300</v>
      </c>
    </row>
    <row r="61" spans="1:8" ht="12.75">
      <c r="A61" s="97">
        <v>57</v>
      </c>
      <c r="B61" s="98">
        <f aca="true" t="shared" si="9" ref="B61:B92">ROUND(0.0015*A61+12.74285,2)</f>
        <v>12.83</v>
      </c>
      <c r="C61" s="101">
        <f t="shared" si="7"/>
        <v>35.66</v>
      </c>
      <c r="D61" s="94">
        <v>18540</v>
      </c>
      <c r="E61" s="95">
        <v>10850</v>
      </c>
      <c r="F61" s="100">
        <f t="shared" si="8"/>
        <v>29059</v>
      </c>
      <c r="G61" s="96">
        <f t="shared" si="6"/>
        <v>20992</v>
      </c>
      <c r="H61" s="95">
        <v>300</v>
      </c>
    </row>
    <row r="62" spans="1:8" ht="12.75">
      <c r="A62" s="97">
        <v>58</v>
      </c>
      <c r="B62" s="98">
        <f t="shared" si="9"/>
        <v>12.83</v>
      </c>
      <c r="C62" s="101">
        <f t="shared" si="7"/>
        <v>35.72</v>
      </c>
      <c r="D62" s="94">
        <v>18540</v>
      </c>
      <c r="E62" s="95">
        <v>10850</v>
      </c>
      <c r="F62" s="100">
        <f t="shared" si="8"/>
        <v>29050</v>
      </c>
      <c r="G62" s="96">
        <f t="shared" si="6"/>
        <v>20986</v>
      </c>
      <c r="H62" s="95">
        <v>300</v>
      </c>
    </row>
    <row r="63" spans="1:8" ht="12.75">
      <c r="A63" s="97">
        <v>59</v>
      </c>
      <c r="B63" s="98">
        <f t="shared" si="9"/>
        <v>12.83</v>
      </c>
      <c r="C63" s="101">
        <f t="shared" si="7"/>
        <v>35.77</v>
      </c>
      <c r="D63" s="94">
        <v>18540</v>
      </c>
      <c r="E63" s="95">
        <v>10850</v>
      </c>
      <c r="F63" s="100">
        <f t="shared" si="8"/>
        <v>29043</v>
      </c>
      <c r="G63" s="96">
        <f t="shared" si="6"/>
        <v>20981</v>
      </c>
      <c r="H63" s="95">
        <v>300</v>
      </c>
    </row>
    <row r="64" spans="1:8" ht="12.75">
      <c r="A64" s="97">
        <v>60</v>
      </c>
      <c r="B64" s="98">
        <f t="shared" si="9"/>
        <v>12.83</v>
      </c>
      <c r="C64" s="101">
        <f t="shared" si="7"/>
        <v>35.82</v>
      </c>
      <c r="D64" s="94">
        <v>18540</v>
      </c>
      <c r="E64" s="95">
        <v>10850</v>
      </c>
      <c r="F64" s="100">
        <f t="shared" si="8"/>
        <v>29036</v>
      </c>
      <c r="G64" s="96">
        <f t="shared" si="6"/>
        <v>20975</v>
      </c>
      <c r="H64" s="95">
        <v>300</v>
      </c>
    </row>
    <row r="65" spans="1:8" ht="12.75">
      <c r="A65" s="97">
        <v>61</v>
      </c>
      <c r="B65" s="98">
        <f t="shared" si="9"/>
        <v>12.83</v>
      </c>
      <c r="C65" s="101">
        <f t="shared" si="7"/>
        <v>35.87</v>
      </c>
      <c r="D65" s="94">
        <v>18540</v>
      </c>
      <c r="E65" s="95">
        <v>10850</v>
      </c>
      <c r="F65" s="100">
        <f t="shared" si="8"/>
        <v>29029</v>
      </c>
      <c r="G65" s="96">
        <f t="shared" si="6"/>
        <v>20970</v>
      </c>
      <c r="H65" s="95">
        <v>300</v>
      </c>
    </row>
    <row r="66" spans="1:8" ht="12.75">
      <c r="A66" s="97">
        <v>62</v>
      </c>
      <c r="B66" s="98">
        <f t="shared" si="9"/>
        <v>12.84</v>
      </c>
      <c r="C66" s="101">
        <f t="shared" si="7"/>
        <v>35.92</v>
      </c>
      <c r="D66" s="94">
        <v>18540</v>
      </c>
      <c r="E66" s="95">
        <v>10850</v>
      </c>
      <c r="F66" s="100">
        <f t="shared" si="8"/>
        <v>29004</v>
      </c>
      <c r="G66" s="96">
        <f t="shared" si="6"/>
        <v>20952</v>
      </c>
      <c r="H66" s="95">
        <v>300</v>
      </c>
    </row>
    <row r="67" spans="1:8" ht="12.75">
      <c r="A67" s="97">
        <v>63</v>
      </c>
      <c r="B67" s="98">
        <f t="shared" si="9"/>
        <v>12.84</v>
      </c>
      <c r="C67" s="101">
        <f t="shared" si="7"/>
        <v>35.96</v>
      </c>
      <c r="D67" s="94">
        <v>18540</v>
      </c>
      <c r="E67" s="95">
        <v>10850</v>
      </c>
      <c r="F67" s="100">
        <f t="shared" si="8"/>
        <v>28998</v>
      </c>
      <c r="G67" s="96">
        <f t="shared" si="6"/>
        <v>20948</v>
      </c>
      <c r="H67" s="95">
        <v>300</v>
      </c>
    </row>
    <row r="68" spans="1:8" ht="12.75">
      <c r="A68" s="97">
        <v>64</v>
      </c>
      <c r="B68" s="98">
        <f t="shared" si="9"/>
        <v>12.84</v>
      </c>
      <c r="C68" s="101">
        <f t="shared" si="7"/>
        <v>36.01</v>
      </c>
      <c r="D68" s="94">
        <v>18540</v>
      </c>
      <c r="E68" s="95">
        <v>10850</v>
      </c>
      <c r="F68" s="100">
        <f t="shared" si="8"/>
        <v>28992</v>
      </c>
      <c r="G68" s="96">
        <f t="shared" si="6"/>
        <v>20943</v>
      </c>
      <c r="H68" s="95">
        <v>300</v>
      </c>
    </row>
    <row r="69" spans="1:8" ht="12.75">
      <c r="A69" s="97">
        <v>65</v>
      </c>
      <c r="B69" s="98">
        <f t="shared" si="9"/>
        <v>12.84</v>
      </c>
      <c r="C69" s="101">
        <f t="shared" si="7"/>
        <v>36.06</v>
      </c>
      <c r="D69" s="94">
        <v>18540</v>
      </c>
      <c r="E69" s="95">
        <v>10850</v>
      </c>
      <c r="F69" s="100">
        <f t="shared" si="8"/>
        <v>28985</v>
      </c>
      <c r="G69" s="96">
        <f t="shared" si="6"/>
        <v>20938</v>
      </c>
      <c r="H69" s="95">
        <v>300</v>
      </c>
    </row>
    <row r="70" spans="1:8" ht="12.75">
      <c r="A70" s="97">
        <v>66</v>
      </c>
      <c r="B70" s="98">
        <f t="shared" si="9"/>
        <v>12.84</v>
      </c>
      <c r="C70" s="101">
        <f t="shared" si="7"/>
        <v>36.1</v>
      </c>
      <c r="D70" s="94">
        <v>18540</v>
      </c>
      <c r="E70" s="95">
        <v>10850</v>
      </c>
      <c r="F70" s="100">
        <f t="shared" si="8"/>
        <v>28979</v>
      </c>
      <c r="G70" s="96">
        <f t="shared" si="6"/>
        <v>20934</v>
      </c>
      <c r="H70" s="95">
        <v>300</v>
      </c>
    </row>
    <row r="71" spans="1:8" ht="12.75">
      <c r="A71" s="97">
        <v>67</v>
      </c>
      <c r="B71" s="98">
        <f t="shared" si="9"/>
        <v>12.84</v>
      </c>
      <c r="C71" s="101">
        <f t="shared" si="7"/>
        <v>36.15</v>
      </c>
      <c r="D71" s="94">
        <v>18540</v>
      </c>
      <c r="E71" s="95">
        <v>10850</v>
      </c>
      <c r="F71" s="100">
        <f t="shared" si="8"/>
        <v>28972</v>
      </c>
      <c r="G71" s="96">
        <f t="shared" si="6"/>
        <v>20929</v>
      </c>
      <c r="H71" s="95">
        <v>300</v>
      </c>
    </row>
    <row r="72" spans="1:8" ht="12.75">
      <c r="A72" s="97">
        <v>68</v>
      </c>
      <c r="B72" s="98">
        <f t="shared" si="9"/>
        <v>12.84</v>
      </c>
      <c r="C72" s="101">
        <f t="shared" si="7"/>
        <v>36.19</v>
      </c>
      <c r="D72" s="94">
        <v>18540</v>
      </c>
      <c r="E72" s="95">
        <v>10850</v>
      </c>
      <c r="F72" s="100">
        <f t="shared" si="8"/>
        <v>28967</v>
      </c>
      <c r="G72" s="96">
        <f t="shared" si="6"/>
        <v>20925</v>
      </c>
      <c r="H72" s="95">
        <v>300</v>
      </c>
    </row>
    <row r="73" spans="1:8" ht="12.75">
      <c r="A73" s="97">
        <v>69</v>
      </c>
      <c r="B73" s="98">
        <f t="shared" si="9"/>
        <v>12.85</v>
      </c>
      <c r="C73" s="101">
        <f t="shared" si="7"/>
        <v>36.23</v>
      </c>
      <c r="D73" s="94">
        <v>18540</v>
      </c>
      <c r="E73" s="95">
        <v>10850</v>
      </c>
      <c r="F73" s="100">
        <f t="shared" si="8"/>
        <v>28943</v>
      </c>
      <c r="G73" s="96">
        <f t="shared" si="6"/>
        <v>20907</v>
      </c>
      <c r="H73" s="95">
        <v>300</v>
      </c>
    </row>
    <row r="74" spans="1:8" ht="12.75">
      <c r="A74" s="97">
        <v>70</v>
      </c>
      <c r="B74" s="98">
        <f t="shared" si="9"/>
        <v>12.85</v>
      </c>
      <c r="C74" s="101">
        <f t="shared" si="7"/>
        <v>36.27</v>
      </c>
      <c r="D74" s="94">
        <v>18540</v>
      </c>
      <c r="E74" s="95">
        <v>10850</v>
      </c>
      <c r="F74" s="100">
        <f t="shared" si="8"/>
        <v>28938</v>
      </c>
      <c r="G74" s="96">
        <f t="shared" si="6"/>
        <v>20903</v>
      </c>
      <c r="H74" s="95">
        <v>300</v>
      </c>
    </row>
    <row r="75" spans="1:8" ht="12.75">
      <c r="A75" s="97">
        <v>71</v>
      </c>
      <c r="B75" s="98">
        <f t="shared" si="9"/>
        <v>12.85</v>
      </c>
      <c r="C75" s="101">
        <f t="shared" si="7"/>
        <v>36.31</v>
      </c>
      <c r="D75" s="94">
        <v>18540</v>
      </c>
      <c r="E75" s="95">
        <v>10850</v>
      </c>
      <c r="F75" s="100">
        <f t="shared" si="8"/>
        <v>28932</v>
      </c>
      <c r="G75" s="96">
        <f t="shared" si="6"/>
        <v>20899</v>
      </c>
      <c r="H75" s="95">
        <v>300</v>
      </c>
    </row>
    <row r="76" spans="1:8" ht="12.75">
      <c r="A76" s="97">
        <v>72</v>
      </c>
      <c r="B76" s="98">
        <f t="shared" si="9"/>
        <v>12.85</v>
      </c>
      <c r="C76" s="101">
        <f t="shared" si="7"/>
        <v>36.35</v>
      </c>
      <c r="D76" s="94">
        <v>18540</v>
      </c>
      <c r="E76" s="95">
        <v>10850</v>
      </c>
      <c r="F76" s="100">
        <f t="shared" si="8"/>
        <v>28927</v>
      </c>
      <c r="G76" s="96">
        <f t="shared" si="6"/>
        <v>20895</v>
      </c>
      <c r="H76" s="95">
        <v>300</v>
      </c>
    </row>
    <row r="77" spans="1:8" ht="12.75">
      <c r="A77" s="97">
        <v>73</v>
      </c>
      <c r="B77" s="98">
        <f t="shared" si="9"/>
        <v>12.85</v>
      </c>
      <c r="C77" s="101">
        <f t="shared" si="7"/>
        <v>36.39</v>
      </c>
      <c r="D77" s="94">
        <v>18540</v>
      </c>
      <c r="E77" s="95">
        <v>10850</v>
      </c>
      <c r="F77" s="100">
        <f t="shared" si="8"/>
        <v>28921</v>
      </c>
      <c r="G77" s="96">
        <f t="shared" si="6"/>
        <v>20892</v>
      </c>
      <c r="H77" s="95">
        <v>300</v>
      </c>
    </row>
    <row r="78" spans="1:8" ht="12.75">
      <c r="A78" s="97">
        <v>74</v>
      </c>
      <c r="B78" s="98">
        <f t="shared" si="9"/>
        <v>12.85</v>
      </c>
      <c r="C78" s="101">
        <f t="shared" si="7"/>
        <v>36.42</v>
      </c>
      <c r="D78" s="94">
        <v>18540</v>
      </c>
      <c r="E78" s="95">
        <v>10850</v>
      </c>
      <c r="F78" s="100">
        <f t="shared" si="8"/>
        <v>28917</v>
      </c>
      <c r="G78" s="96">
        <f t="shared" si="6"/>
        <v>20889</v>
      </c>
      <c r="H78" s="95">
        <v>300</v>
      </c>
    </row>
    <row r="79" spans="1:8" ht="12.75">
      <c r="A79" s="97">
        <v>75</v>
      </c>
      <c r="B79" s="98">
        <f t="shared" si="9"/>
        <v>12.86</v>
      </c>
      <c r="C79" s="101">
        <f t="shared" si="7"/>
        <v>36.46</v>
      </c>
      <c r="D79" s="94">
        <v>18540</v>
      </c>
      <c r="E79" s="95">
        <v>10850</v>
      </c>
      <c r="F79" s="100">
        <f t="shared" si="8"/>
        <v>28894</v>
      </c>
      <c r="G79" s="96">
        <f t="shared" si="6"/>
        <v>20871</v>
      </c>
      <c r="H79" s="95">
        <v>300</v>
      </c>
    </row>
    <row r="80" spans="1:8" ht="12.75">
      <c r="A80" s="97">
        <v>76</v>
      </c>
      <c r="B80" s="98">
        <f t="shared" si="9"/>
        <v>12.86</v>
      </c>
      <c r="C80" s="101">
        <f t="shared" si="7"/>
        <v>36.49</v>
      </c>
      <c r="D80" s="94">
        <v>18540</v>
      </c>
      <c r="E80" s="95">
        <v>10850</v>
      </c>
      <c r="F80" s="100">
        <f t="shared" si="8"/>
        <v>28890</v>
      </c>
      <c r="G80" s="96">
        <f aca="true" t="shared" si="10" ref="G80:G111">ROUND(12*(1/B80*D80+1/C80*E80),0)</f>
        <v>20868</v>
      </c>
      <c r="H80" s="95">
        <v>300</v>
      </c>
    </row>
    <row r="81" spans="1:8" ht="12.75">
      <c r="A81" s="97">
        <v>77</v>
      </c>
      <c r="B81" s="98">
        <f t="shared" si="9"/>
        <v>12.86</v>
      </c>
      <c r="C81" s="101">
        <f aca="true" t="shared" si="11" ref="C81:C110">ROUND(-0.0005*POWER(A81,2)+0.1103*A81+31,2)</f>
        <v>36.53</v>
      </c>
      <c r="D81" s="94">
        <v>18540</v>
      </c>
      <c r="E81" s="95">
        <v>10850</v>
      </c>
      <c r="F81" s="100">
        <f aca="true" t="shared" si="12" ref="F81:F112">ROUND(12*1.37*(1/B81*D81+1/C81*E81)+H81,0)</f>
        <v>28884</v>
      </c>
      <c r="G81" s="96">
        <f t="shared" si="10"/>
        <v>20864</v>
      </c>
      <c r="H81" s="95">
        <v>300</v>
      </c>
    </row>
    <row r="82" spans="1:8" ht="12.75">
      <c r="A82" s="97">
        <v>78</v>
      </c>
      <c r="B82" s="98">
        <f t="shared" si="9"/>
        <v>12.86</v>
      </c>
      <c r="C82" s="101">
        <f t="shared" si="11"/>
        <v>36.56</v>
      </c>
      <c r="D82" s="94">
        <v>18540</v>
      </c>
      <c r="E82" s="95">
        <v>10850</v>
      </c>
      <c r="F82" s="100">
        <f t="shared" si="12"/>
        <v>28880</v>
      </c>
      <c r="G82" s="96">
        <f t="shared" si="10"/>
        <v>20861</v>
      </c>
      <c r="H82" s="95">
        <v>300</v>
      </c>
    </row>
    <row r="83" spans="1:8" ht="12.75">
      <c r="A83" s="97">
        <v>79</v>
      </c>
      <c r="B83" s="98">
        <f t="shared" si="9"/>
        <v>12.86</v>
      </c>
      <c r="C83" s="101">
        <f t="shared" si="11"/>
        <v>36.59</v>
      </c>
      <c r="D83" s="94">
        <v>18540</v>
      </c>
      <c r="E83" s="95">
        <v>10850</v>
      </c>
      <c r="F83" s="100">
        <f t="shared" si="12"/>
        <v>28876</v>
      </c>
      <c r="G83" s="96">
        <f t="shared" si="10"/>
        <v>20859</v>
      </c>
      <c r="H83" s="95">
        <v>300</v>
      </c>
    </row>
    <row r="84" spans="1:8" ht="12.75">
      <c r="A84" s="97">
        <v>80</v>
      </c>
      <c r="B84" s="98">
        <f t="shared" si="9"/>
        <v>12.86</v>
      </c>
      <c r="C84" s="101">
        <f t="shared" si="11"/>
        <v>36.62</v>
      </c>
      <c r="D84" s="94">
        <v>18540</v>
      </c>
      <c r="E84" s="95">
        <v>10850</v>
      </c>
      <c r="F84" s="100">
        <f t="shared" si="12"/>
        <v>28872</v>
      </c>
      <c r="G84" s="96">
        <f t="shared" si="10"/>
        <v>20856</v>
      </c>
      <c r="H84" s="95">
        <v>300</v>
      </c>
    </row>
    <row r="85" spans="1:8" ht="12.75">
      <c r="A85" s="97">
        <v>81</v>
      </c>
      <c r="B85" s="98">
        <f t="shared" si="9"/>
        <v>12.86</v>
      </c>
      <c r="C85" s="101">
        <f t="shared" si="11"/>
        <v>36.65</v>
      </c>
      <c r="D85" s="94">
        <v>18540</v>
      </c>
      <c r="E85" s="95">
        <v>10850</v>
      </c>
      <c r="F85" s="100">
        <f t="shared" si="12"/>
        <v>28868</v>
      </c>
      <c r="G85" s="96">
        <f t="shared" si="10"/>
        <v>20853</v>
      </c>
      <c r="H85" s="95">
        <v>300</v>
      </c>
    </row>
    <row r="86" spans="1:8" ht="12.75">
      <c r="A86" s="97">
        <v>82</v>
      </c>
      <c r="B86" s="98">
        <f t="shared" si="9"/>
        <v>12.87</v>
      </c>
      <c r="C86" s="101">
        <f t="shared" si="11"/>
        <v>36.68</v>
      </c>
      <c r="D86" s="94">
        <v>18540</v>
      </c>
      <c r="E86" s="95">
        <v>10850</v>
      </c>
      <c r="F86" s="100">
        <f t="shared" si="12"/>
        <v>28846</v>
      </c>
      <c r="G86" s="96">
        <f t="shared" si="10"/>
        <v>20836</v>
      </c>
      <c r="H86" s="95">
        <v>300</v>
      </c>
    </row>
    <row r="87" spans="1:8" ht="12.75">
      <c r="A87" s="97">
        <v>83</v>
      </c>
      <c r="B87" s="98">
        <f t="shared" si="9"/>
        <v>12.87</v>
      </c>
      <c r="C87" s="101">
        <f t="shared" si="11"/>
        <v>36.71</v>
      </c>
      <c r="D87" s="94">
        <v>18540</v>
      </c>
      <c r="E87" s="95">
        <v>10850</v>
      </c>
      <c r="F87" s="100">
        <f t="shared" si="12"/>
        <v>28842</v>
      </c>
      <c r="G87" s="96">
        <f t="shared" si="10"/>
        <v>20833</v>
      </c>
      <c r="H87" s="95">
        <v>300</v>
      </c>
    </row>
    <row r="88" spans="1:8" ht="12.75">
      <c r="A88" s="97">
        <v>84</v>
      </c>
      <c r="B88" s="98">
        <f t="shared" si="9"/>
        <v>12.87</v>
      </c>
      <c r="C88" s="101">
        <f t="shared" si="11"/>
        <v>36.74</v>
      </c>
      <c r="D88" s="94">
        <v>18540</v>
      </c>
      <c r="E88" s="95">
        <v>10850</v>
      </c>
      <c r="F88" s="100">
        <f t="shared" si="12"/>
        <v>28838</v>
      </c>
      <c r="G88" s="96">
        <f t="shared" si="10"/>
        <v>20831</v>
      </c>
      <c r="H88" s="95">
        <v>300</v>
      </c>
    </row>
    <row r="89" spans="1:8" ht="12.75">
      <c r="A89" s="97">
        <v>85</v>
      </c>
      <c r="B89" s="98">
        <f t="shared" si="9"/>
        <v>12.87</v>
      </c>
      <c r="C89" s="101">
        <f t="shared" si="11"/>
        <v>36.76</v>
      </c>
      <c r="D89" s="94">
        <v>18540</v>
      </c>
      <c r="E89" s="95">
        <v>10850</v>
      </c>
      <c r="F89" s="100">
        <f t="shared" si="12"/>
        <v>28835</v>
      </c>
      <c r="G89" s="96">
        <f t="shared" si="10"/>
        <v>20829</v>
      </c>
      <c r="H89" s="95">
        <v>300</v>
      </c>
    </row>
    <row r="90" spans="1:8" ht="12.75">
      <c r="A90" s="97">
        <v>86</v>
      </c>
      <c r="B90" s="98">
        <f t="shared" si="9"/>
        <v>12.87</v>
      </c>
      <c r="C90" s="101">
        <f t="shared" si="11"/>
        <v>36.79</v>
      </c>
      <c r="D90" s="94">
        <v>18540</v>
      </c>
      <c r="E90" s="95">
        <v>10850</v>
      </c>
      <c r="F90" s="100">
        <f t="shared" si="12"/>
        <v>28831</v>
      </c>
      <c r="G90" s="96">
        <f t="shared" si="10"/>
        <v>20826</v>
      </c>
      <c r="H90" s="95">
        <v>300</v>
      </c>
    </row>
    <row r="91" spans="1:8" ht="12.75">
      <c r="A91" s="97">
        <v>87</v>
      </c>
      <c r="B91" s="98">
        <f t="shared" si="9"/>
        <v>12.87</v>
      </c>
      <c r="C91" s="101">
        <f t="shared" si="11"/>
        <v>36.81</v>
      </c>
      <c r="D91" s="94">
        <v>18540</v>
      </c>
      <c r="E91" s="95">
        <v>10850</v>
      </c>
      <c r="F91" s="100">
        <f t="shared" si="12"/>
        <v>28829</v>
      </c>
      <c r="G91" s="96">
        <f t="shared" si="10"/>
        <v>20824</v>
      </c>
      <c r="H91" s="95">
        <v>300</v>
      </c>
    </row>
    <row r="92" spans="1:8" ht="12.75">
      <c r="A92" s="97">
        <v>88</v>
      </c>
      <c r="B92" s="98">
        <f t="shared" si="9"/>
        <v>12.87</v>
      </c>
      <c r="C92" s="101">
        <f t="shared" si="11"/>
        <v>36.83</v>
      </c>
      <c r="D92" s="94">
        <v>18540</v>
      </c>
      <c r="E92" s="95">
        <v>10850</v>
      </c>
      <c r="F92" s="100">
        <f t="shared" si="12"/>
        <v>28826</v>
      </c>
      <c r="G92" s="96">
        <f t="shared" si="10"/>
        <v>20822</v>
      </c>
      <c r="H92" s="95">
        <v>300</v>
      </c>
    </row>
    <row r="93" spans="1:8" ht="12.75">
      <c r="A93" s="97">
        <v>89</v>
      </c>
      <c r="B93" s="98">
        <f aca="true" t="shared" si="13" ref="B93:B124">ROUND(0.0015*A93+12.74285,2)</f>
        <v>12.88</v>
      </c>
      <c r="C93" s="101">
        <f t="shared" si="11"/>
        <v>36.86</v>
      </c>
      <c r="D93" s="94">
        <v>18540</v>
      </c>
      <c r="E93" s="95">
        <v>10850</v>
      </c>
      <c r="F93" s="100">
        <f t="shared" si="12"/>
        <v>28804</v>
      </c>
      <c r="G93" s="96">
        <f t="shared" si="10"/>
        <v>20806</v>
      </c>
      <c r="H93" s="95">
        <v>300</v>
      </c>
    </row>
    <row r="94" spans="1:8" ht="12.75">
      <c r="A94" s="97">
        <v>90</v>
      </c>
      <c r="B94" s="98">
        <f t="shared" si="13"/>
        <v>12.88</v>
      </c>
      <c r="C94" s="101">
        <f t="shared" si="11"/>
        <v>36.88</v>
      </c>
      <c r="D94" s="94">
        <v>18540</v>
      </c>
      <c r="E94" s="95">
        <v>10850</v>
      </c>
      <c r="F94" s="100">
        <f t="shared" si="12"/>
        <v>28801</v>
      </c>
      <c r="G94" s="96">
        <f t="shared" si="10"/>
        <v>20804</v>
      </c>
      <c r="H94" s="95">
        <v>300</v>
      </c>
    </row>
    <row r="95" spans="1:8" ht="12.75">
      <c r="A95" s="97">
        <v>91</v>
      </c>
      <c r="B95" s="98">
        <f t="shared" si="13"/>
        <v>12.88</v>
      </c>
      <c r="C95" s="101">
        <f t="shared" si="11"/>
        <v>36.9</v>
      </c>
      <c r="D95" s="94">
        <v>18540</v>
      </c>
      <c r="E95" s="95">
        <v>10850</v>
      </c>
      <c r="F95" s="100">
        <f t="shared" si="12"/>
        <v>28798</v>
      </c>
      <c r="G95" s="96">
        <f t="shared" si="10"/>
        <v>20802</v>
      </c>
      <c r="H95" s="95">
        <v>300</v>
      </c>
    </row>
    <row r="96" spans="1:8" ht="12.75">
      <c r="A96" s="97">
        <v>92</v>
      </c>
      <c r="B96" s="98">
        <f t="shared" si="13"/>
        <v>12.88</v>
      </c>
      <c r="C96" s="101">
        <f t="shared" si="11"/>
        <v>36.92</v>
      </c>
      <c r="D96" s="94">
        <v>18540</v>
      </c>
      <c r="E96" s="95">
        <v>10850</v>
      </c>
      <c r="F96" s="100">
        <f t="shared" si="12"/>
        <v>28796</v>
      </c>
      <c r="G96" s="96">
        <f t="shared" si="10"/>
        <v>20800</v>
      </c>
      <c r="H96" s="95">
        <v>300</v>
      </c>
    </row>
    <row r="97" spans="1:8" ht="12.75">
      <c r="A97" s="97">
        <v>93</v>
      </c>
      <c r="B97" s="98">
        <f t="shared" si="13"/>
        <v>12.88</v>
      </c>
      <c r="C97" s="101">
        <f t="shared" si="11"/>
        <v>36.93</v>
      </c>
      <c r="D97" s="94">
        <v>18540</v>
      </c>
      <c r="E97" s="95">
        <v>10850</v>
      </c>
      <c r="F97" s="100">
        <f t="shared" si="12"/>
        <v>28794</v>
      </c>
      <c r="G97" s="96">
        <f t="shared" si="10"/>
        <v>20799</v>
      </c>
      <c r="H97" s="95">
        <v>300</v>
      </c>
    </row>
    <row r="98" spans="1:8" ht="12.75">
      <c r="A98" s="97">
        <v>94</v>
      </c>
      <c r="B98" s="98">
        <f t="shared" si="13"/>
        <v>12.88</v>
      </c>
      <c r="C98" s="101">
        <f t="shared" si="11"/>
        <v>36.95</v>
      </c>
      <c r="D98" s="94">
        <v>18540</v>
      </c>
      <c r="E98" s="95">
        <v>10850</v>
      </c>
      <c r="F98" s="100">
        <f t="shared" si="12"/>
        <v>28792</v>
      </c>
      <c r="G98" s="96">
        <f t="shared" si="10"/>
        <v>20797</v>
      </c>
      <c r="H98" s="95">
        <v>300</v>
      </c>
    </row>
    <row r="99" spans="1:8" ht="12.75">
      <c r="A99" s="97">
        <v>95</v>
      </c>
      <c r="B99" s="98">
        <f t="shared" si="13"/>
        <v>12.89</v>
      </c>
      <c r="C99" s="101">
        <f t="shared" si="11"/>
        <v>36.97</v>
      </c>
      <c r="D99" s="94">
        <v>18540</v>
      </c>
      <c r="E99" s="95">
        <v>10850</v>
      </c>
      <c r="F99" s="100">
        <f t="shared" si="12"/>
        <v>28771</v>
      </c>
      <c r="G99" s="96">
        <f t="shared" si="10"/>
        <v>20782</v>
      </c>
      <c r="H99" s="95">
        <v>300</v>
      </c>
    </row>
    <row r="100" spans="1:8" ht="12.75">
      <c r="A100" s="97">
        <v>96</v>
      </c>
      <c r="B100" s="98">
        <f t="shared" si="13"/>
        <v>12.89</v>
      </c>
      <c r="C100" s="101">
        <f t="shared" si="11"/>
        <v>36.98</v>
      </c>
      <c r="D100" s="94">
        <v>18540</v>
      </c>
      <c r="E100" s="95">
        <v>10850</v>
      </c>
      <c r="F100" s="100">
        <f t="shared" si="12"/>
        <v>28770</v>
      </c>
      <c r="G100" s="96">
        <f t="shared" si="10"/>
        <v>20781</v>
      </c>
      <c r="H100" s="95">
        <v>300</v>
      </c>
    </row>
    <row r="101" spans="1:8" ht="12.75">
      <c r="A101" s="97">
        <v>97</v>
      </c>
      <c r="B101" s="98">
        <f t="shared" si="13"/>
        <v>12.89</v>
      </c>
      <c r="C101" s="101">
        <f t="shared" si="11"/>
        <v>36.99</v>
      </c>
      <c r="D101" s="94">
        <v>18540</v>
      </c>
      <c r="E101" s="95">
        <v>10850</v>
      </c>
      <c r="F101" s="100">
        <f t="shared" si="12"/>
        <v>28768</v>
      </c>
      <c r="G101" s="96">
        <f t="shared" si="10"/>
        <v>20780</v>
      </c>
      <c r="H101" s="95">
        <v>300</v>
      </c>
    </row>
    <row r="102" spans="1:8" ht="12.75">
      <c r="A102" s="97">
        <v>98</v>
      </c>
      <c r="B102" s="98">
        <f t="shared" si="13"/>
        <v>12.89</v>
      </c>
      <c r="C102" s="101">
        <f t="shared" si="11"/>
        <v>37.01</v>
      </c>
      <c r="D102" s="94">
        <v>18540</v>
      </c>
      <c r="E102" s="95">
        <v>10850</v>
      </c>
      <c r="F102" s="100">
        <f t="shared" si="12"/>
        <v>28766</v>
      </c>
      <c r="G102" s="96">
        <f t="shared" si="10"/>
        <v>20778</v>
      </c>
      <c r="H102" s="95">
        <v>300</v>
      </c>
    </row>
    <row r="103" spans="1:8" ht="12.75">
      <c r="A103" s="97">
        <v>99</v>
      </c>
      <c r="B103" s="98">
        <f t="shared" si="13"/>
        <v>12.89</v>
      </c>
      <c r="C103" s="101">
        <f t="shared" si="11"/>
        <v>37.02</v>
      </c>
      <c r="D103" s="94">
        <v>18540</v>
      </c>
      <c r="E103" s="95">
        <v>10850</v>
      </c>
      <c r="F103" s="100">
        <f t="shared" si="12"/>
        <v>28764</v>
      </c>
      <c r="G103" s="96">
        <f t="shared" si="10"/>
        <v>20777</v>
      </c>
      <c r="H103" s="95">
        <v>300</v>
      </c>
    </row>
    <row r="104" spans="1:8" ht="12.75">
      <c r="A104" s="97">
        <v>100</v>
      </c>
      <c r="B104" s="98">
        <f t="shared" si="13"/>
        <v>12.89</v>
      </c>
      <c r="C104" s="101">
        <f t="shared" si="11"/>
        <v>37.03</v>
      </c>
      <c r="D104" s="94">
        <v>18540</v>
      </c>
      <c r="E104" s="95">
        <v>10850</v>
      </c>
      <c r="F104" s="100">
        <f t="shared" si="12"/>
        <v>28763</v>
      </c>
      <c r="G104" s="96">
        <f t="shared" si="10"/>
        <v>20776</v>
      </c>
      <c r="H104" s="95">
        <v>300</v>
      </c>
    </row>
    <row r="105" spans="1:8" ht="12.75">
      <c r="A105" s="97">
        <v>101</v>
      </c>
      <c r="B105" s="98">
        <f t="shared" si="13"/>
        <v>12.89</v>
      </c>
      <c r="C105" s="101">
        <f t="shared" si="11"/>
        <v>37.04</v>
      </c>
      <c r="D105" s="94">
        <v>18540</v>
      </c>
      <c r="E105" s="95">
        <v>10850</v>
      </c>
      <c r="F105" s="100">
        <f t="shared" si="12"/>
        <v>28762</v>
      </c>
      <c r="G105" s="96">
        <f t="shared" si="10"/>
        <v>20775</v>
      </c>
      <c r="H105" s="95">
        <v>300</v>
      </c>
    </row>
    <row r="106" spans="1:8" ht="12.75">
      <c r="A106" s="97">
        <v>102</v>
      </c>
      <c r="B106" s="98">
        <f t="shared" si="13"/>
        <v>12.9</v>
      </c>
      <c r="C106" s="101">
        <f t="shared" si="11"/>
        <v>37.05</v>
      </c>
      <c r="D106" s="94">
        <v>18540</v>
      </c>
      <c r="E106" s="95">
        <v>10850</v>
      </c>
      <c r="F106" s="100">
        <f t="shared" si="12"/>
        <v>28742</v>
      </c>
      <c r="G106" s="96">
        <f t="shared" si="10"/>
        <v>20761</v>
      </c>
      <c r="H106" s="95">
        <v>300</v>
      </c>
    </row>
    <row r="107" spans="1:8" ht="12.75">
      <c r="A107" s="97">
        <v>103</v>
      </c>
      <c r="B107" s="98">
        <f t="shared" si="13"/>
        <v>12.9</v>
      </c>
      <c r="C107" s="101">
        <f t="shared" si="11"/>
        <v>37.06</v>
      </c>
      <c r="D107" s="94">
        <v>18540</v>
      </c>
      <c r="E107" s="95">
        <v>10850</v>
      </c>
      <c r="F107" s="100">
        <f t="shared" si="12"/>
        <v>28741</v>
      </c>
      <c r="G107" s="96">
        <f t="shared" si="10"/>
        <v>20760</v>
      </c>
      <c r="H107" s="95">
        <v>300</v>
      </c>
    </row>
    <row r="108" spans="1:8" ht="12.75">
      <c r="A108" s="97">
        <v>104</v>
      </c>
      <c r="B108" s="98">
        <f t="shared" si="13"/>
        <v>12.9</v>
      </c>
      <c r="C108" s="101">
        <f t="shared" si="11"/>
        <v>37.06</v>
      </c>
      <c r="D108" s="94">
        <v>18540</v>
      </c>
      <c r="E108" s="95">
        <v>10850</v>
      </c>
      <c r="F108" s="100">
        <f t="shared" si="12"/>
        <v>28741</v>
      </c>
      <c r="G108" s="96">
        <f t="shared" si="10"/>
        <v>20760</v>
      </c>
      <c r="H108" s="95">
        <v>300</v>
      </c>
    </row>
    <row r="109" spans="1:8" ht="12.75">
      <c r="A109" s="97">
        <v>105</v>
      </c>
      <c r="B109" s="98">
        <f t="shared" si="13"/>
        <v>12.9</v>
      </c>
      <c r="C109" s="101">
        <f t="shared" si="11"/>
        <v>37.07</v>
      </c>
      <c r="D109" s="94">
        <v>18540</v>
      </c>
      <c r="E109" s="95">
        <v>10850</v>
      </c>
      <c r="F109" s="100">
        <f t="shared" si="12"/>
        <v>28740</v>
      </c>
      <c r="G109" s="96">
        <f t="shared" si="10"/>
        <v>20759</v>
      </c>
      <c r="H109" s="95">
        <v>300</v>
      </c>
    </row>
    <row r="110" spans="1:8" ht="12.75">
      <c r="A110" s="97">
        <v>106</v>
      </c>
      <c r="B110" s="98">
        <f t="shared" si="13"/>
        <v>12.9</v>
      </c>
      <c r="C110" s="101">
        <f t="shared" si="11"/>
        <v>37.07</v>
      </c>
      <c r="D110" s="94">
        <v>18540</v>
      </c>
      <c r="E110" s="95">
        <v>10850</v>
      </c>
      <c r="F110" s="100">
        <f t="shared" si="12"/>
        <v>28740</v>
      </c>
      <c r="G110" s="96">
        <f t="shared" si="10"/>
        <v>20759</v>
      </c>
      <c r="H110" s="95">
        <v>300</v>
      </c>
    </row>
    <row r="111" spans="1:8" ht="12.75">
      <c r="A111" s="97">
        <v>107</v>
      </c>
      <c r="B111" s="98">
        <f t="shared" si="13"/>
        <v>12.9</v>
      </c>
      <c r="C111" s="99">
        <v>37.08</v>
      </c>
      <c r="D111" s="94">
        <v>18540</v>
      </c>
      <c r="E111" s="95">
        <v>10850</v>
      </c>
      <c r="F111" s="100">
        <f t="shared" si="12"/>
        <v>28738</v>
      </c>
      <c r="G111" s="96">
        <f t="shared" si="10"/>
        <v>20758</v>
      </c>
      <c r="H111" s="95">
        <v>300</v>
      </c>
    </row>
    <row r="112" spans="1:8" ht="12.75">
      <c r="A112" s="97">
        <v>108</v>
      </c>
      <c r="B112" s="98">
        <f t="shared" si="13"/>
        <v>12.9</v>
      </c>
      <c r="C112" s="99">
        <v>38.08</v>
      </c>
      <c r="D112" s="94">
        <v>18540</v>
      </c>
      <c r="E112" s="95">
        <v>10850</v>
      </c>
      <c r="F112" s="100">
        <f t="shared" si="12"/>
        <v>28612</v>
      </c>
      <c r="G112" s="96">
        <f aca="true" t="shared" si="14" ref="G112:G143">ROUND(12*(1/B112*D112+1/C112*E112),0)</f>
        <v>20666</v>
      </c>
      <c r="H112" s="95">
        <v>300</v>
      </c>
    </row>
    <row r="113" spans="1:8" ht="12.75">
      <c r="A113" s="97">
        <v>109</v>
      </c>
      <c r="B113" s="98">
        <f t="shared" si="13"/>
        <v>12.91</v>
      </c>
      <c r="C113" s="99">
        <v>39.08</v>
      </c>
      <c r="D113" s="94">
        <v>18540</v>
      </c>
      <c r="E113" s="95">
        <v>10850</v>
      </c>
      <c r="F113" s="100">
        <f aca="true" t="shared" si="15" ref="F113:F144">ROUND(12*1.37*(1/B113*D113+1/C113*E113)+H113,0)</f>
        <v>28474</v>
      </c>
      <c r="G113" s="96">
        <f t="shared" si="14"/>
        <v>20565</v>
      </c>
      <c r="H113" s="95">
        <v>300</v>
      </c>
    </row>
    <row r="114" spans="1:8" ht="12.75">
      <c r="A114" s="97">
        <v>110</v>
      </c>
      <c r="B114" s="98">
        <f t="shared" si="13"/>
        <v>12.91</v>
      </c>
      <c r="C114" s="99">
        <v>40.08</v>
      </c>
      <c r="D114" s="94">
        <v>18540</v>
      </c>
      <c r="E114" s="95">
        <v>10850</v>
      </c>
      <c r="F114" s="100">
        <f t="shared" si="15"/>
        <v>28360</v>
      </c>
      <c r="G114" s="96">
        <f t="shared" si="14"/>
        <v>20482</v>
      </c>
      <c r="H114" s="95">
        <v>300</v>
      </c>
    </row>
    <row r="115" spans="1:8" ht="12.75">
      <c r="A115" s="97">
        <v>111</v>
      </c>
      <c r="B115" s="98">
        <f t="shared" si="13"/>
        <v>12.91</v>
      </c>
      <c r="C115" s="99">
        <v>41.08</v>
      </c>
      <c r="D115" s="94">
        <v>18540</v>
      </c>
      <c r="E115" s="95">
        <v>10850</v>
      </c>
      <c r="F115" s="100">
        <f t="shared" si="15"/>
        <v>28252</v>
      </c>
      <c r="G115" s="96">
        <f t="shared" si="14"/>
        <v>20403</v>
      </c>
      <c r="H115" s="95">
        <v>300</v>
      </c>
    </row>
    <row r="116" spans="1:8" ht="12.75">
      <c r="A116" s="97">
        <v>112</v>
      </c>
      <c r="B116" s="98">
        <f t="shared" si="13"/>
        <v>12.91</v>
      </c>
      <c r="C116" s="99">
        <v>42.08</v>
      </c>
      <c r="D116" s="94">
        <v>18540</v>
      </c>
      <c r="E116" s="95">
        <v>10850</v>
      </c>
      <c r="F116" s="100">
        <f t="shared" si="15"/>
        <v>28148</v>
      </c>
      <c r="G116" s="96">
        <f t="shared" si="14"/>
        <v>20327</v>
      </c>
      <c r="H116" s="95">
        <v>300</v>
      </c>
    </row>
    <row r="117" spans="1:8" ht="12.75">
      <c r="A117" s="97">
        <v>113</v>
      </c>
      <c r="B117" s="98">
        <f t="shared" si="13"/>
        <v>12.91</v>
      </c>
      <c r="C117" s="99">
        <v>43.08</v>
      </c>
      <c r="D117" s="94">
        <v>18540</v>
      </c>
      <c r="E117" s="95">
        <v>10850</v>
      </c>
      <c r="F117" s="100">
        <f t="shared" si="15"/>
        <v>28050</v>
      </c>
      <c r="G117" s="96">
        <f t="shared" si="14"/>
        <v>20255</v>
      </c>
      <c r="H117" s="95">
        <v>300</v>
      </c>
    </row>
    <row r="118" spans="1:8" ht="12.75">
      <c r="A118" s="97">
        <v>114</v>
      </c>
      <c r="B118" s="98">
        <f t="shared" si="13"/>
        <v>12.91</v>
      </c>
      <c r="C118" s="99">
        <v>44.08</v>
      </c>
      <c r="D118" s="94">
        <v>18540</v>
      </c>
      <c r="E118" s="95">
        <v>10850</v>
      </c>
      <c r="F118" s="100">
        <f t="shared" si="15"/>
        <v>27956</v>
      </c>
      <c r="G118" s="96">
        <f t="shared" si="14"/>
        <v>20187</v>
      </c>
      <c r="H118" s="95">
        <v>300</v>
      </c>
    </row>
    <row r="119" spans="1:8" ht="12.75">
      <c r="A119" s="97">
        <v>115</v>
      </c>
      <c r="B119" s="98">
        <f t="shared" si="13"/>
        <v>12.92</v>
      </c>
      <c r="C119" s="99">
        <v>45.08</v>
      </c>
      <c r="D119" s="94">
        <v>18540</v>
      </c>
      <c r="E119" s="95">
        <v>10850</v>
      </c>
      <c r="F119" s="100">
        <f t="shared" si="15"/>
        <v>27848</v>
      </c>
      <c r="G119" s="96">
        <f t="shared" si="14"/>
        <v>20108</v>
      </c>
      <c r="H119" s="95">
        <v>300</v>
      </c>
    </row>
    <row r="120" spans="1:8" ht="12.75">
      <c r="A120" s="97">
        <v>116</v>
      </c>
      <c r="B120" s="98">
        <f t="shared" si="13"/>
        <v>12.92</v>
      </c>
      <c r="C120" s="99">
        <v>46.08</v>
      </c>
      <c r="D120" s="94">
        <v>18540</v>
      </c>
      <c r="E120" s="95">
        <v>10850</v>
      </c>
      <c r="F120" s="100">
        <f t="shared" si="15"/>
        <v>27762</v>
      </c>
      <c r="G120" s="96">
        <f t="shared" si="14"/>
        <v>20045</v>
      </c>
      <c r="H120" s="95">
        <v>300</v>
      </c>
    </row>
    <row r="121" spans="1:8" ht="12.75">
      <c r="A121" s="97">
        <v>117</v>
      </c>
      <c r="B121" s="98">
        <f t="shared" si="13"/>
        <v>12.92</v>
      </c>
      <c r="C121" s="99">
        <v>47.08</v>
      </c>
      <c r="D121" s="94">
        <v>18540</v>
      </c>
      <c r="E121" s="95">
        <v>10850</v>
      </c>
      <c r="F121" s="100">
        <f t="shared" si="15"/>
        <v>27680</v>
      </c>
      <c r="G121" s="96">
        <f t="shared" si="14"/>
        <v>19985</v>
      </c>
      <c r="H121" s="95">
        <v>300</v>
      </c>
    </row>
    <row r="122" spans="1:8" ht="12.75">
      <c r="A122" s="97">
        <v>118</v>
      </c>
      <c r="B122" s="98">
        <f t="shared" si="13"/>
        <v>12.92</v>
      </c>
      <c r="C122" s="99">
        <v>48.08</v>
      </c>
      <c r="D122" s="94">
        <v>18540</v>
      </c>
      <c r="E122" s="95">
        <v>10850</v>
      </c>
      <c r="F122" s="100">
        <f t="shared" si="15"/>
        <v>27601</v>
      </c>
      <c r="G122" s="96">
        <f t="shared" si="14"/>
        <v>19928</v>
      </c>
      <c r="H122" s="95">
        <v>300</v>
      </c>
    </row>
    <row r="123" spans="1:8" ht="12.75">
      <c r="A123" s="97">
        <v>119</v>
      </c>
      <c r="B123" s="98">
        <f t="shared" si="13"/>
        <v>12.92</v>
      </c>
      <c r="C123" s="99">
        <v>49.08</v>
      </c>
      <c r="D123" s="94">
        <v>18540</v>
      </c>
      <c r="E123" s="95">
        <v>10850</v>
      </c>
      <c r="F123" s="100">
        <f t="shared" si="15"/>
        <v>27525</v>
      </c>
      <c r="G123" s="96">
        <f t="shared" si="14"/>
        <v>19873</v>
      </c>
      <c r="H123" s="95">
        <v>300</v>
      </c>
    </row>
    <row r="124" spans="1:8" ht="12.75">
      <c r="A124" s="97">
        <v>120</v>
      </c>
      <c r="B124" s="98">
        <f t="shared" si="13"/>
        <v>12.92</v>
      </c>
      <c r="C124" s="99">
        <v>50.08</v>
      </c>
      <c r="D124" s="94">
        <v>18540</v>
      </c>
      <c r="E124" s="95">
        <v>10850</v>
      </c>
      <c r="F124" s="100">
        <f t="shared" si="15"/>
        <v>27453</v>
      </c>
      <c r="G124" s="96">
        <f t="shared" si="14"/>
        <v>19820</v>
      </c>
      <c r="H124" s="95">
        <v>300</v>
      </c>
    </row>
    <row r="125" spans="1:8" ht="12.75">
      <c r="A125" s="97">
        <v>121</v>
      </c>
      <c r="B125" s="98">
        <f aca="true" t="shared" si="16" ref="B125:B156">ROUND(0.0015*A125+12.74285,2)</f>
        <v>12.92</v>
      </c>
      <c r="C125" s="99">
        <v>51.08</v>
      </c>
      <c r="D125" s="94">
        <v>18540</v>
      </c>
      <c r="E125" s="95">
        <v>10850</v>
      </c>
      <c r="F125" s="100">
        <f t="shared" si="15"/>
        <v>27383</v>
      </c>
      <c r="G125" s="96">
        <f t="shared" si="14"/>
        <v>19769</v>
      </c>
      <c r="H125" s="95">
        <v>300</v>
      </c>
    </row>
    <row r="126" spans="1:8" ht="12.75">
      <c r="A126" s="97">
        <v>122</v>
      </c>
      <c r="B126" s="98">
        <f t="shared" si="16"/>
        <v>12.93</v>
      </c>
      <c r="C126" s="99">
        <v>52.08</v>
      </c>
      <c r="D126" s="94">
        <v>18540</v>
      </c>
      <c r="E126" s="95">
        <v>10850</v>
      </c>
      <c r="F126" s="100">
        <f t="shared" si="15"/>
        <v>27298</v>
      </c>
      <c r="G126" s="96">
        <f t="shared" si="14"/>
        <v>19706</v>
      </c>
      <c r="H126" s="95">
        <v>300</v>
      </c>
    </row>
    <row r="127" spans="1:8" ht="12.75">
      <c r="A127" s="97">
        <v>123</v>
      </c>
      <c r="B127" s="98">
        <f t="shared" si="16"/>
        <v>12.93</v>
      </c>
      <c r="C127" s="99">
        <v>53.08</v>
      </c>
      <c r="D127" s="94">
        <v>18540</v>
      </c>
      <c r="E127" s="95">
        <v>10850</v>
      </c>
      <c r="F127" s="100">
        <f t="shared" si="15"/>
        <v>27233</v>
      </c>
      <c r="G127" s="96">
        <f t="shared" si="14"/>
        <v>19659</v>
      </c>
      <c r="H127" s="95">
        <v>300</v>
      </c>
    </row>
    <row r="128" spans="1:8" ht="12.75">
      <c r="A128" s="97">
        <v>124</v>
      </c>
      <c r="B128" s="98">
        <f t="shared" si="16"/>
        <v>12.93</v>
      </c>
      <c r="C128" s="99">
        <v>54.08</v>
      </c>
      <c r="D128" s="94">
        <v>18540</v>
      </c>
      <c r="E128" s="95">
        <v>10850</v>
      </c>
      <c r="F128" s="100">
        <f t="shared" si="15"/>
        <v>27171</v>
      </c>
      <c r="G128" s="96">
        <f t="shared" si="14"/>
        <v>19614</v>
      </c>
      <c r="H128" s="95">
        <v>300</v>
      </c>
    </row>
    <row r="129" spans="1:8" ht="12.75">
      <c r="A129" s="97">
        <v>125</v>
      </c>
      <c r="B129" s="98">
        <f t="shared" si="16"/>
        <v>12.93</v>
      </c>
      <c r="C129" s="99">
        <v>55.08</v>
      </c>
      <c r="D129" s="94">
        <v>18540</v>
      </c>
      <c r="E129" s="95">
        <v>10850</v>
      </c>
      <c r="F129" s="100">
        <f t="shared" si="15"/>
        <v>27111</v>
      </c>
      <c r="G129" s="96">
        <f t="shared" si="14"/>
        <v>19570</v>
      </c>
      <c r="H129" s="95">
        <v>300</v>
      </c>
    </row>
    <row r="130" spans="1:8" ht="12.75">
      <c r="A130" s="97">
        <v>126</v>
      </c>
      <c r="B130" s="98">
        <f t="shared" si="16"/>
        <v>12.93</v>
      </c>
      <c r="C130" s="99">
        <v>56.08</v>
      </c>
      <c r="D130" s="94">
        <v>18540</v>
      </c>
      <c r="E130" s="95">
        <v>10850</v>
      </c>
      <c r="F130" s="100">
        <f t="shared" si="15"/>
        <v>27054</v>
      </c>
      <c r="G130" s="96">
        <f t="shared" si="14"/>
        <v>19528</v>
      </c>
      <c r="H130" s="95">
        <v>300</v>
      </c>
    </row>
    <row r="131" spans="1:8" ht="12.75">
      <c r="A131" s="97">
        <v>127</v>
      </c>
      <c r="B131" s="98">
        <f t="shared" si="16"/>
        <v>12.93</v>
      </c>
      <c r="C131" s="99">
        <v>57.08</v>
      </c>
      <c r="D131" s="94">
        <v>18540</v>
      </c>
      <c r="E131" s="95">
        <v>10850</v>
      </c>
      <c r="F131" s="100">
        <f t="shared" si="15"/>
        <v>26998</v>
      </c>
      <c r="G131" s="96">
        <f t="shared" si="14"/>
        <v>19488</v>
      </c>
      <c r="H131" s="95">
        <v>300</v>
      </c>
    </row>
    <row r="132" spans="1:8" ht="12.75">
      <c r="A132" s="97">
        <v>128</v>
      </c>
      <c r="B132" s="98">
        <f t="shared" si="16"/>
        <v>12.93</v>
      </c>
      <c r="C132" s="99">
        <v>58.08</v>
      </c>
      <c r="D132" s="94">
        <v>18540</v>
      </c>
      <c r="E132" s="95">
        <v>10850</v>
      </c>
      <c r="F132" s="100">
        <f t="shared" si="15"/>
        <v>26944</v>
      </c>
      <c r="G132" s="96">
        <f t="shared" si="14"/>
        <v>19448</v>
      </c>
      <c r="H132" s="95">
        <v>300</v>
      </c>
    </row>
    <row r="133" spans="1:8" ht="12.75">
      <c r="A133" s="97">
        <v>129</v>
      </c>
      <c r="B133" s="98">
        <f t="shared" si="16"/>
        <v>12.94</v>
      </c>
      <c r="C133" s="99">
        <v>59.08</v>
      </c>
      <c r="D133" s="94">
        <v>18540</v>
      </c>
      <c r="E133" s="95">
        <v>10850</v>
      </c>
      <c r="F133" s="100">
        <f t="shared" si="15"/>
        <v>26874</v>
      </c>
      <c r="G133" s="96">
        <f t="shared" si="14"/>
        <v>19397</v>
      </c>
      <c r="H133" s="95">
        <v>300</v>
      </c>
    </row>
    <row r="134" spans="1:8" ht="12.75">
      <c r="A134" s="97">
        <v>130</v>
      </c>
      <c r="B134" s="98">
        <f t="shared" si="16"/>
        <v>12.94</v>
      </c>
      <c r="C134" s="99">
        <v>60.08</v>
      </c>
      <c r="D134" s="94">
        <v>18540</v>
      </c>
      <c r="E134" s="95">
        <v>10850</v>
      </c>
      <c r="F134" s="100">
        <f t="shared" si="15"/>
        <v>26824</v>
      </c>
      <c r="G134" s="96">
        <f t="shared" si="14"/>
        <v>19360</v>
      </c>
      <c r="H134" s="95">
        <v>300</v>
      </c>
    </row>
    <row r="135" spans="1:8" ht="12.75">
      <c r="A135" s="97">
        <v>131</v>
      </c>
      <c r="B135" s="98">
        <f t="shared" si="16"/>
        <v>12.94</v>
      </c>
      <c r="C135" s="99">
        <v>61.08</v>
      </c>
      <c r="D135" s="94">
        <v>18540</v>
      </c>
      <c r="E135" s="95">
        <v>10850</v>
      </c>
      <c r="F135" s="100">
        <f t="shared" si="15"/>
        <v>26775</v>
      </c>
      <c r="G135" s="96">
        <f t="shared" si="14"/>
        <v>19325</v>
      </c>
      <c r="H135" s="95">
        <v>300</v>
      </c>
    </row>
    <row r="136" spans="1:8" ht="12.75">
      <c r="A136" s="97">
        <v>132</v>
      </c>
      <c r="B136" s="98">
        <f t="shared" si="16"/>
        <v>12.94</v>
      </c>
      <c r="C136" s="99">
        <v>62.08</v>
      </c>
      <c r="D136" s="94">
        <v>18540</v>
      </c>
      <c r="E136" s="95">
        <v>10850</v>
      </c>
      <c r="F136" s="100">
        <f t="shared" si="15"/>
        <v>26728</v>
      </c>
      <c r="G136" s="96">
        <f t="shared" si="14"/>
        <v>19290</v>
      </c>
      <c r="H136" s="95">
        <v>300</v>
      </c>
    </row>
    <row r="137" spans="1:8" ht="12.75">
      <c r="A137" s="97">
        <v>133</v>
      </c>
      <c r="B137" s="98">
        <f t="shared" si="16"/>
        <v>12.94</v>
      </c>
      <c r="C137" s="99">
        <v>63.08</v>
      </c>
      <c r="D137" s="94">
        <v>18540</v>
      </c>
      <c r="E137" s="95">
        <v>10850</v>
      </c>
      <c r="F137" s="100">
        <f t="shared" si="15"/>
        <v>26682</v>
      </c>
      <c r="G137" s="96">
        <f t="shared" si="14"/>
        <v>19257</v>
      </c>
      <c r="H137" s="95">
        <v>300</v>
      </c>
    </row>
    <row r="138" spans="1:8" ht="12.75">
      <c r="A138" s="97">
        <v>134</v>
      </c>
      <c r="B138" s="98">
        <f t="shared" si="16"/>
        <v>12.94</v>
      </c>
      <c r="C138" s="99">
        <v>64.08</v>
      </c>
      <c r="D138" s="94">
        <v>18540</v>
      </c>
      <c r="E138" s="95">
        <v>10850</v>
      </c>
      <c r="F138" s="100">
        <f t="shared" si="15"/>
        <v>26638</v>
      </c>
      <c r="G138" s="96">
        <f t="shared" si="14"/>
        <v>19225</v>
      </c>
      <c r="H138" s="95">
        <v>300</v>
      </c>
    </row>
    <row r="139" spans="1:8" ht="12.75">
      <c r="A139" s="97">
        <v>135</v>
      </c>
      <c r="B139" s="98">
        <f t="shared" si="16"/>
        <v>12.95</v>
      </c>
      <c r="C139" s="99">
        <v>64.08</v>
      </c>
      <c r="D139" s="94">
        <v>18540</v>
      </c>
      <c r="E139" s="95">
        <v>10850</v>
      </c>
      <c r="F139" s="100">
        <f t="shared" si="15"/>
        <v>26620</v>
      </c>
      <c r="G139" s="96">
        <f t="shared" si="14"/>
        <v>19212</v>
      </c>
      <c r="H139" s="95">
        <v>300</v>
      </c>
    </row>
    <row r="140" spans="1:8" ht="12.75">
      <c r="A140" s="97">
        <v>136</v>
      </c>
      <c r="B140" s="98">
        <f t="shared" si="16"/>
        <v>12.95</v>
      </c>
      <c r="C140" s="99">
        <v>64.08</v>
      </c>
      <c r="D140" s="94">
        <v>18540</v>
      </c>
      <c r="E140" s="95">
        <v>10850</v>
      </c>
      <c r="F140" s="100">
        <f t="shared" si="15"/>
        <v>26620</v>
      </c>
      <c r="G140" s="96">
        <f t="shared" si="14"/>
        <v>19212</v>
      </c>
      <c r="H140" s="95">
        <v>300</v>
      </c>
    </row>
    <row r="141" spans="1:8" ht="12.75">
      <c r="A141" s="97">
        <v>137</v>
      </c>
      <c r="B141" s="98">
        <f t="shared" si="16"/>
        <v>12.95</v>
      </c>
      <c r="C141" s="99">
        <v>64.08</v>
      </c>
      <c r="D141" s="94">
        <v>18540</v>
      </c>
      <c r="E141" s="95">
        <v>10850</v>
      </c>
      <c r="F141" s="100">
        <f t="shared" si="15"/>
        <v>26620</v>
      </c>
      <c r="G141" s="96">
        <f t="shared" si="14"/>
        <v>19212</v>
      </c>
      <c r="H141" s="95">
        <v>300</v>
      </c>
    </row>
    <row r="142" spans="1:8" ht="12.75">
      <c r="A142" s="97">
        <v>138</v>
      </c>
      <c r="B142" s="98">
        <f t="shared" si="16"/>
        <v>12.95</v>
      </c>
      <c r="C142" s="99">
        <v>64.08</v>
      </c>
      <c r="D142" s="94">
        <v>18540</v>
      </c>
      <c r="E142" s="95">
        <v>10850</v>
      </c>
      <c r="F142" s="100">
        <f t="shared" si="15"/>
        <v>26620</v>
      </c>
      <c r="G142" s="96">
        <f t="shared" si="14"/>
        <v>19212</v>
      </c>
      <c r="H142" s="95">
        <v>300</v>
      </c>
    </row>
    <row r="143" spans="1:8" ht="12.75">
      <c r="A143" s="97">
        <v>139</v>
      </c>
      <c r="B143" s="98">
        <f t="shared" si="16"/>
        <v>12.95</v>
      </c>
      <c r="C143" s="99">
        <v>64.08</v>
      </c>
      <c r="D143" s="94">
        <v>18540</v>
      </c>
      <c r="E143" s="95">
        <v>10850</v>
      </c>
      <c r="F143" s="100">
        <f t="shared" si="15"/>
        <v>26620</v>
      </c>
      <c r="G143" s="96">
        <f t="shared" si="14"/>
        <v>19212</v>
      </c>
      <c r="H143" s="95">
        <v>300</v>
      </c>
    </row>
    <row r="144" spans="1:8" ht="12.75">
      <c r="A144" s="97">
        <v>140</v>
      </c>
      <c r="B144" s="98">
        <f t="shared" si="16"/>
        <v>12.95</v>
      </c>
      <c r="C144" s="99">
        <v>64.08</v>
      </c>
      <c r="D144" s="94">
        <v>18540</v>
      </c>
      <c r="E144" s="95">
        <v>10850</v>
      </c>
      <c r="F144" s="100">
        <f t="shared" si="15"/>
        <v>26620</v>
      </c>
      <c r="G144" s="96">
        <f aca="true" t="shared" si="17" ref="G144:G175">ROUND(12*(1/B144*D144+1/C144*E144),0)</f>
        <v>19212</v>
      </c>
      <c r="H144" s="95">
        <v>300</v>
      </c>
    </row>
    <row r="145" spans="1:8" ht="12.75">
      <c r="A145" s="97">
        <v>141</v>
      </c>
      <c r="B145" s="98">
        <f t="shared" si="16"/>
        <v>12.95</v>
      </c>
      <c r="C145" s="99">
        <v>64.08</v>
      </c>
      <c r="D145" s="94">
        <v>18540</v>
      </c>
      <c r="E145" s="95">
        <v>10850</v>
      </c>
      <c r="F145" s="100">
        <f aca="true" t="shared" si="18" ref="F145:F176">ROUND(12*1.37*(1/B145*D145+1/C145*E145)+H145,0)</f>
        <v>26620</v>
      </c>
      <c r="G145" s="96">
        <f t="shared" si="17"/>
        <v>19212</v>
      </c>
      <c r="H145" s="95">
        <v>300</v>
      </c>
    </row>
    <row r="146" spans="1:8" ht="12.75">
      <c r="A146" s="97">
        <v>142</v>
      </c>
      <c r="B146" s="98">
        <f t="shared" si="16"/>
        <v>12.96</v>
      </c>
      <c r="C146" s="99">
        <v>64.08</v>
      </c>
      <c r="D146" s="94">
        <v>18540</v>
      </c>
      <c r="E146" s="95">
        <v>10850</v>
      </c>
      <c r="F146" s="100">
        <f t="shared" si="18"/>
        <v>26602</v>
      </c>
      <c r="G146" s="96">
        <f t="shared" si="17"/>
        <v>19199</v>
      </c>
      <c r="H146" s="95">
        <v>300</v>
      </c>
    </row>
    <row r="147" spans="1:8" ht="12.75">
      <c r="A147" s="97">
        <v>143</v>
      </c>
      <c r="B147" s="98">
        <f t="shared" si="16"/>
        <v>12.96</v>
      </c>
      <c r="C147" s="99">
        <v>64.08</v>
      </c>
      <c r="D147" s="94">
        <v>18540</v>
      </c>
      <c r="E147" s="95">
        <v>10850</v>
      </c>
      <c r="F147" s="100">
        <f t="shared" si="18"/>
        <v>26602</v>
      </c>
      <c r="G147" s="96">
        <f t="shared" si="17"/>
        <v>19199</v>
      </c>
      <c r="H147" s="95">
        <v>300</v>
      </c>
    </row>
    <row r="148" spans="1:8" ht="12.75">
      <c r="A148" s="97">
        <v>144</v>
      </c>
      <c r="B148" s="98">
        <f t="shared" si="16"/>
        <v>12.96</v>
      </c>
      <c r="C148" s="99">
        <v>64.08</v>
      </c>
      <c r="D148" s="94">
        <v>18540</v>
      </c>
      <c r="E148" s="95">
        <v>10850</v>
      </c>
      <c r="F148" s="100">
        <f t="shared" si="18"/>
        <v>26602</v>
      </c>
      <c r="G148" s="96">
        <f t="shared" si="17"/>
        <v>19199</v>
      </c>
      <c r="H148" s="95">
        <v>300</v>
      </c>
    </row>
    <row r="149" spans="1:8" ht="12.75">
      <c r="A149" s="97">
        <v>145</v>
      </c>
      <c r="B149" s="98">
        <f t="shared" si="16"/>
        <v>12.96</v>
      </c>
      <c r="C149" s="99">
        <v>64.08</v>
      </c>
      <c r="D149" s="94">
        <v>18540</v>
      </c>
      <c r="E149" s="95">
        <v>10850</v>
      </c>
      <c r="F149" s="100">
        <f t="shared" si="18"/>
        <v>26602</v>
      </c>
      <c r="G149" s="96">
        <f t="shared" si="17"/>
        <v>19199</v>
      </c>
      <c r="H149" s="95">
        <v>300</v>
      </c>
    </row>
    <row r="150" spans="1:8" ht="12.75">
      <c r="A150" s="97">
        <v>146</v>
      </c>
      <c r="B150" s="98">
        <f t="shared" si="16"/>
        <v>12.96</v>
      </c>
      <c r="C150" s="99">
        <v>64.08</v>
      </c>
      <c r="D150" s="94">
        <v>18540</v>
      </c>
      <c r="E150" s="95">
        <v>10850</v>
      </c>
      <c r="F150" s="100">
        <f t="shared" si="18"/>
        <v>26602</v>
      </c>
      <c r="G150" s="96">
        <f t="shared" si="17"/>
        <v>19199</v>
      </c>
      <c r="H150" s="95">
        <v>300</v>
      </c>
    </row>
    <row r="151" spans="1:8" ht="12.75">
      <c r="A151" s="97">
        <v>147</v>
      </c>
      <c r="B151" s="98">
        <f t="shared" si="16"/>
        <v>12.96</v>
      </c>
      <c r="C151" s="99">
        <v>64.08</v>
      </c>
      <c r="D151" s="94">
        <v>18540</v>
      </c>
      <c r="E151" s="95">
        <v>10850</v>
      </c>
      <c r="F151" s="100">
        <f t="shared" si="18"/>
        <v>26602</v>
      </c>
      <c r="G151" s="96">
        <f t="shared" si="17"/>
        <v>19199</v>
      </c>
      <c r="H151" s="95">
        <v>300</v>
      </c>
    </row>
    <row r="152" spans="1:8" ht="12.75">
      <c r="A152" s="97">
        <v>148</v>
      </c>
      <c r="B152" s="98">
        <f t="shared" si="16"/>
        <v>12.96</v>
      </c>
      <c r="C152" s="99">
        <v>64.08</v>
      </c>
      <c r="D152" s="94">
        <v>18540</v>
      </c>
      <c r="E152" s="95">
        <v>10850</v>
      </c>
      <c r="F152" s="100">
        <f t="shared" si="18"/>
        <v>26602</v>
      </c>
      <c r="G152" s="96">
        <f t="shared" si="17"/>
        <v>19199</v>
      </c>
      <c r="H152" s="95">
        <v>300</v>
      </c>
    </row>
    <row r="153" spans="1:8" ht="12.75">
      <c r="A153" s="97">
        <v>149</v>
      </c>
      <c r="B153" s="98">
        <f t="shared" si="16"/>
        <v>12.97</v>
      </c>
      <c r="C153" s="99">
        <v>64.08</v>
      </c>
      <c r="D153" s="94">
        <v>18540</v>
      </c>
      <c r="E153" s="95">
        <v>10850</v>
      </c>
      <c r="F153" s="100">
        <f t="shared" si="18"/>
        <v>26584</v>
      </c>
      <c r="G153" s="96">
        <f t="shared" si="17"/>
        <v>19185</v>
      </c>
      <c r="H153" s="95">
        <v>300</v>
      </c>
    </row>
    <row r="154" spans="1:8" ht="12.75">
      <c r="A154" s="97">
        <v>150</v>
      </c>
      <c r="B154" s="98">
        <f t="shared" si="16"/>
        <v>12.97</v>
      </c>
      <c r="C154" s="99">
        <v>64.08</v>
      </c>
      <c r="D154" s="94">
        <v>18540</v>
      </c>
      <c r="E154" s="95">
        <v>10850</v>
      </c>
      <c r="F154" s="100">
        <f t="shared" si="18"/>
        <v>26584</v>
      </c>
      <c r="G154" s="96">
        <f t="shared" si="17"/>
        <v>19185</v>
      </c>
      <c r="H154" s="95">
        <v>300</v>
      </c>
    </row>
    <row r="155" spans="1:8" ht="12.75">
      <c r="A155" s="97">
        <v>151</v>
      </c>
      <c r="B155" s="98">
        <f t="shared" si="16"/>
        <v>12.97</v>
      </c>
      <c r="C155" s="99">
        <v>64.08</v>
      </c>
      <c r="D155" s="94">
        <v>18540</v>
      </c>
      <c r="E155" s="95">
        <v>10850</v>
      </c>
      <c r="F155" s="100">
        <f t="shared" si="18"/>
        <v>26584</v>
      </c>
      <c r="G155" s="96">
        <f t="shared" si="17"/>
        <v>19185</v>
      </c>
      <c r="H155" s="95">
        <v>300</v>
      </c>
    </row>
    <row r="156" spans="1:8" ht="12.75">
      <c r="A156" s="97">
        <v>152</v>
      </c>
      <c r="B156" s="98">
        <f t="shared" si="16"/>
        <v>12.97</v>
      </c>
      <c r="C156" s="99">
        <v>64.08</v>
      </c>
      <c r="D156" s="94">
        <v>18540</v>
      </c>
      <c r="E156" s="95">
        <v>10850</v>
      </c>
      <c r="F156" s="100">
        <f t="shared" si="18"/>
        <v>26584</v>
      </c>
      <c r="G156" s="96">
        <f t="shared" si="17"/>
        <v>19185</v>
      </c>
      <c r="H156" s="95">
        <v>300</v>
      </c>
    </row>
    <row r="157" spans="1:8" ht="12.75">
      <c r="A157" s="97">
        <v>153</v>
      </c>
      <c r="B157" s="98">
        <f aca="true" t="shared" si="19" ref="B157:B187">ROUND(0.0015*A157+12.74285,2)</f>
        <v>12.97</v>
      </c>
      <c r="C157" s="99">
        <v>64.08</v>
      </c>
      <c r="D157" s="94">
        <v>18540</v>
      </c>
      <c r="E157" s="95">
        <v>10850</v>
      </c>
      <c r="F157" s="100">
        <f t="shared" si="18"/>
        <v>26584</v>
      </c>
      <c r="G157" s="96">
        <f t="shared" si="17"/>
        <v>19185</v>
      </c>
      <c r="H157" s="95">
        <v>300</v>
      </c>
    </row>
    <row r="158" spans="1:8" ht="12.75">
      <c r="A158" s="97">
        <v>154</v>
      </c>
      <c r="B158" s="98">
        <f t="shared" si="19"/>
        <v>12.97</v>
      </c>
      <c r="C158" s="99">
        <v>64.08</v>
      </c>
      <c r="D158" s="94">
        <v>18540</v>
      </c>
      <c r="E158" s="95">
        <v>10850</v>
      </c>
      <c r="F158" s="100">
        <f t="shared" si="18"/>
        <v>26584</v>
      </c>
      <c r="G158" s="96">
        <f t="shared" si="17"/>
        <v>19185</v>
      </c>
      <c r="H158" s="95">
        <v>300</v>
      </c>
    </row>
    <row r="159" spans="1:8" ht="12.75">
      <c r="A159" s="97">
        <v>155</v>
      </c>
      <c r="B159" s="98">
        <f t="shared" si="19"/>
        <v>12.98</v>
      </c>
      <c r="C159" s="99">
        <v>64.08</v>
      </c>
      <c r="D159" s="94">
        <v>18540</v>
      </c>
      <c r="E159" s="95">
        <v>10850</v>
      </c>
      <c r="F159" s="100">
        <f t="shared" si="18"/>
        <v>26566</v>
      </c>
      <c r="G159" s="96">
        <f t="shared" si="17"/>
        <v>19172</v>
      </c>
      <c r="H159" s="95">
        <v>300</v>
      </c>
    </row>
    <row r="160" spans="1:8" ht="12.75">
      <c r="A160" s="97">
        <v>156</v>
      </c>
      <c r="B160" s="98">
        <f t="shared" si="19"/>
        <v>12.98</v>
      </c>
      <c r="C160" s="99">
        <v>64.08</v>
      </c>
      <c r="D160" s="94">
        <v>18540</v>
      </c>
      <c r="E160" s="95">
        <v>10850</v>
      </c>
      <c r="F160" s="100">
        <f t="shared" si="18"/>
        <v>26566</v>
      </c>
      <c r="G160" s="96">
        <f t="shared" si="17"/>
        <v>19172</v>
      </c>
      <c r="H160" s="95">
        <v>300</v>
      </c>
    </row>
    <row r="161" spans="1:8" ht="12.75">
      <c r="A161" s="97">
        <v>157</v>
      </c>
      <c r="B161" s="98">
        <f t="shared" si="19"/>
        <v>12.98</v>
      </c>
      <c r="C161" s="99">
        <v>64.08</v>
      </c>
      <c r="D161" s="94">
        <v>18540</v>
      </c>
      <c r="E161" s="95">
        <v>10850</v>
      </c>
      <c r="F161" s="100">
        <f t="shared" si="18"/>
        <v>26566</v>
      </c>
      <c r="G161" s="96">
        <f t="shared" si="17"/>
        <v>19172</v>
      </c>
      <c r="H161" s="95">
        <v>300</v>
      </c>
    </row>
    <row r="162" spans="1:8" ht="12.75">
      <c r="A162" s="97">
        <v>158</v>
      </c>
      <c r="B162" s="98">
        <f t="shared" si="19"/>
        <v>12.98</v>
      </c>
      <c r="C162" s="99">
        <v>64.08</v>
      </c>
      <c r="D162" s="94">
        <v>18540</v>
      </c>
      <c r="E162" s="95">
        <v>10850</v>
      </c>
      <c r="F162" s="100">
        <f t="shared" si="18"/>
        <v>26566</v>
      </c>
      <c r="G162" s="96">
        <f t="shared" si="17"/>
        <v>19172</v>
      </c>
      <c r="H162" s="95">
        <v>300</v>
      </c>
    </row>
    <row r="163" spans="1:8" ht="12.75">
      <c r="A163" s="97">
        <v>159</v>
      </c>
      <c r="B163" s="98">
        <f t="shared" si="19"/>
        <v>12.98</v>
      </c>
      <c r="C163" s="99">
        <v>64.08</v>
      </c>
      <c r="D163" s="94">
        <v>18540</v>
      </c>
      <c r="E163" s="95">
        <v>10850</v>
      </c>
      <c r="F163" s="100">
        <f t="shared" si="18"/>
        <v>26566</v>
      </c>
      <c r="G163" s="96">
        <f t="shared" si="17"/>
        <v>19172</v>
      </c>
      <c r="H163" s="95">
        <v>300</v>
      </c>
    </row>
    <row r="164" spans="1:8" ht="12.75">
      <c r="A164" s="97">
        <v>160</v>
      </c>
      <c r="B164" s="98">
        <f t="shared" si="19"/>
        <v>12.98</v>
      </c>
      <c r="C164" s="99">
        <v>64.08</v>
      </c>
      <c r="D164" s="94">
        <v>18540</v>
      </c>
      <c r="E164" s="95">
        <v>10850</v>
      </c>
      <c r="F164" s="100">
        <f t="shared" si="18"/>
        <v>26566</v>
      </c>
      <c r="G164" s="96">
        <f t="shared" si="17"/>
        <v>19172</v>
      </c>
      <c r="H164" s="95">
        <v>300</v>
      </c>
    </row>
    <row r="165" spans="1:8" ht="12.75">
      <c r="A165" s="97">
        <v>161</v>
      </c>
      <c r="B165" s="98">
        <f t="shared" si="19"/>
        <v>12.98</v>
      </c>
      <c r="C165" s="99">
        <v>64.08</v>
      </c>
      <c r="D165" s="94">
        <v>18540</v>
      </c>
      <c r="E165" s="95">
        <v>10850</v>
      </c>
      <c r="F165" s="100">
        <f t="shared" si="18"/>
        <v>26566</v>
      </c>
      <c r="G165" s="96">
        <f t="shared" si="17"/>
        <v>19172</v>
      </c>
      <c r="H165" s="95">
        <v>300</v>
      </c>
    </row>
    <row r="166" spans="1:8" ht="12.75">
      <c r="A166" s="97">
        <v>162</v>
      </c>
      <c r="B166" s="98">
        <f t="shared" si="19"/>
        <v>12.99</v>
      </c>
      <c r="C166" s="99">
        <v>64.08</v>
      </c>
      <c r="D166" s="94">
        <v>18540</v>
      </c>
      <c r="E166" s="95">
        <v>10850</v>
      </c>
      <c r="F166" s="100">
        <f t="shared" si="18"/>
        <v>26548</v>
      </c>
      <c r="G166" s="96">
        <f t="shared" si="17"/>
        <v>19159</v>
      </c>
      <c r="H166" s="95">
        <v>300</v>
      </c>
    </row>
    <row r="167" spans="1:8" ht="12.75">
      <c r="A167" s="97">
        <v>163</v>
      </c>
      <c r="B167" s="98">
        <f t="shared" si="19"/>
        <v>12.99</v>
      </c>
      <c r="C167" s="99">
        <v>64.08</v>
      </c>
      <c r="D167" s="94">
        <v>18540</v>
      </c>
      <c r="E167" s="95">
        <v>10850</v>
      </c>
      <c r="F167" s="100">
        <f t="shared" si="18"/>
        <v>26548</v>
      </c>
      <c r="G167" s="96">
        <f t="shared" si="17"/>
        <v>19159</v>
      </c>
      <c r="H167" s="95">
        <v>300</v>
      </c>
    </row>
    <row r="168" spans="1:8" ht="12.75">
      <c r="A168" s="97">
        <v>164</v>
      </c>
      <c r="B168" s="98">
        <f t="shared" si="19"/>
        <v>12.99</v>
      </c>
      <c r="C168" s="99">
        <v>64.08</v>
      </c>
      <c r="D168" s="94">
        <v>18540</v>
      </c>
      <c r="E168" s="95">
        <v>10850</v>
      </c>
      <c r="F168" s="100">
        <f t="shared" si="18"/>
        <v>26548</v>
      </c>
      <c r="G168" s="96">
        <f t="shared" si="17"/>
        <v>19159</v>
      </c>
      <c r="H168" s="95">
        <v>300</v>
      </c>
    </row>
    <row r="169" spans="1:8" ht="12.75">
      <c r="A169" s="97">
        <v>165</v>
      </c>
      <c r="B169" s="98">
        <f t="shared" si="19"/>
        <v>12.99</v>
      </c>
      <c r="C169" s="99">
        <v>64.08</v>
      </c>
      <c r="D169" s="94">
        <v>18540</v>
      </c>
      <c r="E169" s="95">
        <v>10850</v>
      </c>
      <c r="F169" s="100">
        <f t="shared" si="18"/>
        <v>26548</v>
      </c>
      <c r="G169" s="96">
        <f t="shared" si="17"/>
        <v>19159</v>
      </c>
      <c r="H169" s="95">
        <v>300</v>
      </c>
    </row>
    <row r="170" spans="1:8" ht="12.75">
      <c r="A170" s="97">
        <v>166</v>
      </c>
      <c r="B170" s="98">
        <f t="shared" si="19"/>
        <v>12.99</v>
      </c>
      <c r="C170" s="99">
        <v>64.08</v>
      </c>
      <c r="D170" s="94">
        <v>18540</v>
      </c>
      <c r="E170" s="95">
        <v>10850</v>
      </c>
      <c r="F170" s="100">
        <f t="shared" si="18"/>
        <v>26548</v>
      </c>
      <c r="G170" s="96">
        <f t="shared" si="17"/>
        <v>19159</v>
      </c>
      <c r="H170" s="95">
        <v>300</v>
      </c>
    </row>
    <row r="171" spans="1:8" ht="12.75">
      <c r="A171" s="97">
        <v>167</v>
      </c>
      <c r="B171" s="98">
        <f t="shared" si="19"/>
        <v>12.99</v>
      </c>
      <c r="C171" s="99">
        <v>64.08</v>
      </c>
      <c r="D171" s="94">
        <v>18540</v>
      </c>
      <c r="E171" s="95">
        <v>10850</v>
      </c>
      <c r="F171" s="100">
        <f t="shared" si="18"/>
        <v>26548</v>
      </c>
      <c r="G171" s="96">
        <f t="shared" si="17"/>
        <v>19159</v>
      </c>
      <c r="H171" s="95">
        <v>300</v>
      </c>
    </row>
    <row r="172" spans="1:8" ht="12.75">
      <c r="A172" s="97">
        <v>168</v>
      </c>
      <c r="B172" s="98">
        <f t="shared" si="19"/>
        <v>12.99</v>
      </c>
      <c r="C172" s="99">
        <v>64.08</v>
      </c>
      <c r="D172" s="94">
        <v>18540</v>
      </c>
      <c r="E172" s="95">
        <v>10850</v>
      </c>
      <c r="F172" s="100">
        <f t="shared" si="18"/>
        <v>26548</v>
      </c>
      <c r="G172" s="96">
        <f t="shared" si="17"/>
        <v>19159</v>
      </c>
      <c r="H172" s="95">
        <v>300</v>
      </c>
    </row>
    <row r="173" spans="1:8" ht="12.75">
      <c r="A173" s="97">
        <v>169</v>
      </c>
      <c r="B173" s="102">
        <f t="shared" si="19"/>
        <v>13</v>
      </c>
      <c r="C173" s="99">
        <v>64.08</v>
      </c>
      <c r="D173" s="94">
        <v>18540</v>
      </c>
      <c r="E173" s="95">
        <v>10850</v>
      </c>
      <c r="F173" s="100">
        <f t="shared" si="18"/>
        <v>26530</v>
      </c>
      <c r="G173" s="96">
        <f t="shared" si="17"/>
        <v>19146</v>
      </c>
      <c r="H173" s="95">
        <v>300</v>
      </c>
    </row>
    <row r="174" spans="1:8" ht="12.75">
      <c r="A174" s="97">
        <v>170</v>
      </c>
      <c r="B174" s="102">
        <f t="shared" si="19"/>
        <v>13</v>
      </c>
      <c r="C174" s="99">
        <v>64.08</v>
      </c>
      <c r="D174" s="94">
        <v>18540</v>
      </c>
      <c r="E174" s="95">
        <v>10850</v>
      </c>
      <c r="F174" s="100">
        <f t="shared" si="18"/>
        <v>26530</v>
      </c>
      <c r="G174" s="96">
        <f t="shared" si="17"/>
        <v>19146</v>
      </c>
      <c r="H174" s="95">
        <v>300</v>
      </c>
    </row>
    <row r="175" spans="1:8" ht="12.75">
      <c r="A175" s="97">
        <v>171</v>
      </c>
      <c r="B175" s="102">
        <f t="shared" si="19"/>
        <v>13</v>
      </c>
      <c r="C175" s="99">
        <v>64.08</v>
      </c>
      <c r="D175" s="94">
        <v>18540</v>
      </c>
      <c r="E175" s="95">
        <v>10850</v>
      </c>
      <c r="F175" s="100">
        <f t="shared" si="18"/>
        <v>26530</v>
      </c>
      <c r="G175" s="96">
        <f t="shared" si="17"/>
        <v>19146</v>
      </c>
      <c r="H175" s="95">
        <v>300</v>
      </c>
    </row>
    <row r="176" spans="1:8" ht="12.75">
      <c r="A176" s="97">
        <v>172</v>
      </c>
      <c r="B176" s="102">
        <f t="shared" si="19"/>
        <v>13</v>
      </c>
      <c r="C176" s="99">
        <v>64.08</v>
      </c>
      <c r="D176" s="94">
        <v>18540</v>
      </c>
      <c r="E176" s="95">
        <v>10850</v>
      </c>
      <c r="F176" s="100">
        <f t="shared" si="18"/>
        <v>26530</v>
      </c>
      <c r="G176" s="96">
        <f aca="true" t="shared" si="20" ref="G176:G187">ROUND(12*(1/B176*D176+1/C176*E176),0)</f>
        <v>19146</v>
      </c>
      <c r="H176" s="95">
        <v>300</v>
      </c>
    </row>
    <row r="177" spans="1:8" ht="12.75">
      <c r="A177" s="97">
        <v>173</v>
      </c>
      <c r="B177" s="102">
        <f t="shared" si="19"/>
        <v>13</v>
      </c>
      <c r="C177" s="99">
        <v>64.08</v>
      </c>
      <c r="D177" s="94">
        <v>18540</v>
      </c>
      <c r="E177" s="95">
        <v>10850</v>
      </c>
      <c r="F177" s="100">
        <f aca="true" t="shared" si="21" ref="F177:F187">ROUND(12*1.37*(1/B177*D177+1/C177*E177)+H177,0)</f>
        <v>26530</v>
      </c>
      <c r="G177" s="96">
        <f t="shared" si="20"/>
        <v>19146</v>
      </c>
      <c r="H177" s="95">
        <v>300</v>
      </c>
    </row>
    <row r="178" spans="1:8" ht="12.75">
      <c r="A178" s="97">
        <v>174</v>
      </c>
      <c r="B178" s="102">
        <f t="shared" si="19"/>
        <v>13</v>
      </c>
      <c r="C178" s="99">
        <v>64.08</v>
      </c>
      <c r="D178" s="94">
        <v>18540</v>
      </c>
      <c r="E178" s="95">
        <v>10850</v>
      </c>
      <c r="F178" s="100">
        <f t="shared" si="21"/>
        <v>26530</v>
      </c>
      <c r="G178" s="96">
        <f t="shared" si="20"/>
        <v>19146</v>
      </c>
      <c r="H178" s="95">
        <v>300</v>
      </c>
    </row>
    <row r="179" spans="1:8" ht="12.75">
      <c r="A179" s="97">
        <v>175</v>
      </c>
      <c r="B179" s="98">
        <f t="shared" si="19"/>
        <v>13.01</v>
      </c>
      <c r="C179" s="99">
        <v>64.08</v>
      </c>
      <c r="D179" s="94">
        <v>18540</v>
      </c>
      <c r="E179" s="95">
        <v>10850</v>
      </c>
      <c r="F179" s="100">
        <f t="shared" si="21"/>
        <v>26512</v>
      </c>
      <c r="G179" s="96">
        <f t="shared" si="20"/>
        <v>19133</v>
      </c>
      <c r="H179" s="95">
        <v>300</v>
      </c>
    </row>
    <row r="180" spans="1:8" ht="12.75">
      <c r="A180" s="97">
        <v>176</v>
      </c>
      <c r="B180" s="98">
        <f t="shared" si="19"/>
        <v>13.01</v>
      </c>
      <c r="C180" s="99">
        <v>64.08</v>
      </c>
      <c r="D180" s="94">
        <v>18540</v>
      </c>
      <c r="E180" s="95">
        <v>10850</v>
      </c>
      <c r="F180" s="100">
        <f t="shared" si="21"/>
        <v>26512</v>
      </c>
      <c r="G180" s="96">
        <f t="shared" si="20"/>
        <v>19133</v>
      </c>
      <c r="H180" s="95">
        <v>300</v>
      </c>
    </row>
    <row r="181" spans="1:8" ht="12.75">
      <c r="A181" s="97">
        <v>177</v>
      </c>
      <c r="B181" s="98">
        <f t="shared" si="19"/>
        <v>13.01</v>
      </c>
      <c r="C181" s="99">
        <v>64.08</v>
      </c>
      <c r="D181" s="94">
        <v>18540</v>
      </c>
      <c r="E181" s="95">
        <v>10850</v>
      </c>
      <c r="F181" s="100">
        <f t="shared" si="21"/>
        <v>26512</v>
      </c>
      <c r="G181" s="96">
        <f t="shared" si="20"/>
        <v>19133</v>
      </c>
      <c r="H181" s="95">
        <v>300</v>
      </c>
    </row>
    <row r="182" spans="1:8" ht="12.75">
      <c r="A182" s="97">
        <v>178</v>
      </c>
      <c r="B182" s="98">
        <f t="shared" si="19"/>
        <v>13.01</v>
      </c>
      <c r="C182" s="99">
        <v>64.08</v>
      </c>
      <c r="D182" s="94">
        <v>18540</v>
      </c>
      <c r="E182" s="95">
        <v>10850</v>
      </c>
      <c r="F182" s="100">
        <f t="shared" si="21"/>
        <v>26512</v>
      </c>
      <c r="G182" s="96">
        <f t="shared" si="20"/>
        <v>19133</v>
      </c>
      <c r="H182" s="95">
        <v>300</v>
      </c>
    </row>
    <row r="183" spans="1:8" ht="12.75">
      <c r="A183" s="97">
        <v>179</v>
      </c>
      <c r="B183" s="98">
        <f t="shared" si="19"/>
        <v>13.01</v>
      </c>
      <c r="C183" s="99">
        <v>64.08</v>
      </c>
      <c r="D183" s="94">
        <v>18540</v>
      </c>
      <c r="E183" s="95">
        <v>10850</v>
      </c>
      <c r="F183" s="100">
        <f t="shared" si="21"/>
        <v>26512</v>
      </c>
      <c r="G183" s="96">
        <f t="shared" si="20"/>
        <v>19133</v>
      </c>
      <c r="H183" s="95">
        <v>300</v>
      </c>
    </row>
    <row r="184" spans="1:8" ht="12.75">
      <c r="A184" s="97">
        <v>180</v>
      </c>
      <c r="B184" s="98">
        <f t="shared" si="19"/>
        <v>13.01</v>
      </c>
      <c r="C184" s="99">
        <v>64.08</v>
      </c>
      <c r="D184" s="94">
        <v>18540</v>
      </c>
      <c r="E184" s="95">
        <v>10850</v>
      </c>
      <c r="F184" s="100">
        <f t="shared" si="21"/>
        <v>26512</v>
      </c>
      <c r="G184" s="96">
        <f t="shared" si="20"/>
        <v>19133</v>
      </c>
      <c r="H184" s="95">
        <v>300</v>
      </c>
    </row>
    <row r="185" spans="1:8" ht="12.75">
      <c r="A185" s="97">
        <v>181</v>
      </c>
      <c r="B185" s="98">
        <f t="shared" si="19"/>
        <v>13.01</v>
      </c>
      <c r="C185" s="99">
        <v>64.08</v>
      </c>
      <c r="D185" s="94">
        <v>18540</v>
      </c>
      <c r="E185" s="95">
        <v>10850</v>
      </c>
      <c r="F185" s="100">
        <f t="shared" si="21"/>
        <v>26512</v>
      </c>
      <c r="G185" s="96">
        <f t="shared" si="20"/>
        <v>19133</v>
      </c>
      <c r="H185" s="95">
        <v>300</v>
      </c>
    </row>
    <row r="186" spans="1:8" ht="12.75">
      <c r="A186" s="97">
        <v>182</v>
      </c>
      <c r="B186" s="98">
        <f t="shared" si="19"/>
        <v>13.02</v>
      </c>
      <c r="C186" s="99">
        <v>64.08</v>
      </c>
      <c r="D186" s="94">
        <v>18540</v>
      </c>
      <c r="E186" s="95">
        <v>10850</v>
      </c>
      <c r="F186" s="100">
        <f t="shared" si="21"/>
        <v>26494</v>
      </c>
      <c r="G186" s="96">
        <f t="shared" si="20"/>
        <v>19119</v>
      </c>
      <c r="H186" s="95">
        <v>300</v>
      </c>
    </row>
    <row r="187" spans="1:8" ht="12.75">
      <c r="A187" s="97">
        <v>183</v>
      </c>
      <c r="B187" s="98">
        <f t="shared" si="19"/>
        <v>13.02</v>
      </c>
      <c r="C187" s="99">
        <v>64.08</v>
      </c>
      <c r="D187" s="94">
        <v>18540</v>
      </c>
      <c r="E187" s="95">
        <v>10850</v>
      </c>
      <c r="F187" s="100">
        <f t="shared" si="21"/>
        <v>26494</v>
      </c>
      <c r="G187" s="96">
        <f t="shared" si="20"/>
        <v>19119</v>
      </c>
      <c r="H187" s="95">
        <v>300</v>
      </c>
    </row>
  </sheetData>
  <mergeCells count="1">
    <mergeCell ref="A13:B1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G16" sqref="G16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18</v>
      </c>
    </row>
    <row r="2" ht="4.5" customHeight="1"/>
    <row r="3" spans="1:9" ht="20.25">
      <c r="A3" s="62" t="s">
        <v>629</v>
      </c>
      <c r="C3" s="56"/>
      <c r="D3" s="57"/>
      <c r="E3" s="57"/>
      <c r="F3" s="57"/>
      <c r="G3" s="57"/>
      <c r="H3" s="58"/>
      <c r="I3" s="58"/>
    </row>
    <row r="4" spans="1:9" ht="15">
      <c r="A4" s="103" t="s">
        <v>624</v>
      </c>
      <c r="B4" s="64"/>
      <c r="C4" s="64"/>
      <c r="D4" s="64"/>
      <c r="E4" s="64"/>
      <c r="F4" s="64"/>
      <c r="G4" s="64"/>
      <c r="I4" s="58"/>
    </row>
    <row r="5" spans="1:9" ht="6.7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D6" s="68"/>
      <c r="E6" s="68"/>
      <c r="F6" s="68" t="s">
        <v>393</v>
      </c>
      <c r="G6" s="68"/>
      <c r="I6" s="58"/>
    </row>
    <row r="7" spans="1:9" ht="15.75">
      <c r="A7" s="69" t="s">
        <v>30</v>
      </c>
      <c r="B7" s="66"/>
      <c r="C7" s="104">
        <v>18</v>
      </c>
      <c r="D7" s="104"/>
      <c r="E7" s="104"/>
      <c r="F7" s="104">
        <v>64.7</v>
      </c>
      <c r="G7" s="107"/>
      <c r="I7" s="58"/>
    </row>
    <row r="8" spans="1:9" ht="15.75">
      <c r="A8" s="69" t="s">
        <v>31</v>
      </c>
      <c r="B8" s="66"/>
      <c r="C8" s="104" t="s">
        <v>625</v>
      </c>
      <c r="D8" s="107"/>
      <c r="E8" s="107"/>
      <c r="F8" s="107" t="s">
        <v>626</v>
      </c>
      <c r="G8" s="107"/>
      <c r="I8" s="58"/>
    </row>
    <row r="9" spans="1:9" ht="15.75">
      <c r="A9" s="69" t="s">
        <v>32</v>
      </c>
      <c r="B9" s="66"/>
      <c r="C9" s="104" t="s">
        <v>627</v>
      </c>
      <c r="D9" s="107"/>
      <c r="E9" s="107"/>
      <c r="F9" s="107" t="s">
        <v>626</v>
      </c>
      <c r="G9" s="107"/>
      <c r="I9" s="58"/>
    </row>
    <row r="10" spans="1:9" ht="15.75">
      <c r="A10" s="69" t="s">
        <v>33</v>
      </c>
      <c r="B10" s="66"/>
      <c r="C10" s="104" t="s">
        <v>93</v>
      </c>
      <c r="D10" s="107"/>
      <c r="E10" s="107"/>
      <c r="F10" s="107" t="s">
        <v>626</v>
      </c>
      <c r="G10" s="107"/>
      <c r="I10" s="58"/>
    </row>
    <row r="11" spans="1:9" ht="15.75">
      <c r="A11" s="69" t="s">
        <v>34</v>
      </c>
      <c r="B11" s="66"/>
      <c r="C11" s="104" t="s">
        <v>94</v>
      </c>
      <c r="D11" s="107"/>
      <c r="E11" s="107"/>
      <c r="F11" s="107" t="s">
        <v>626</v>
      </c>
      <c r="G11" s="107"/>
      <c r="I11" s="58"/>
    </row>
    <row r="12" spans="1:9" ht="15.75">
      <c r="A12" s="69" t="s">
        <v>35</v>
      </c>
      <c r="B12" s="66"/>
      <c r="C12" s="104" t="s">
        <v>94</v>
      </c>
      <c r="D12" s="104"/>
      <c r="E12" s="104"/>
      <c r="F12" s="104">
        <v>74.16</v>
      </c>
      <c r="G12" s="107"/>
      <c r="I12" s="58"/>
    </row>
    <row r="13" spans="1:9" ht="6" customHeight="1" thickBot="1">
      <c r="A13" s="337"/>
      <c r="B13" s="337"/>
      <c r="C13" s="78"/>
      <c r="D13" s="80"/>
      <c r="E13" s="80"/>
      <c r="F13" s="80"/>
      <c r="G13" s="80"/>
      <c r="I13" s="58"/>
    </row>
    <row r="14" spans="1:8" ht="15.75">
      <c r="A14" s="59"/>
      <c r="B14" s="81" t="s">
        <v>605</v>
      </c>
      <c r="C14" s="82"/>
      <c r="D14" s="334" t="s">
        <v>606</v>
      </c>
      <c r="E14" s="83"/>
      <c r="F14" s="83" t="s">
        <v>607</v>
      </c>
      <c r="G14" s="84" t="s">
        <v>608</v>
      </c>
      <c r="H14" s="82"/>
    </row>
    <row r="15" spans="1:8" ht="45.75" thickBot="1">
      <c r="A15" s="85" t="s">
        <v>36</v>
      </c>
      <c r="B15" s="86" t="s">
        <v>392</v>
      </c>
      <c r="C15" s="87" t="s">
        <v>393</v>
      </c>
      <c r="D15" s="88" t="s">
        <v>609</v>
      </c>
      <c r="E15" s="88" t="s">
        <v>610</v>
      </c>
      <c r="F15" s="88" t="s">
        <v>607</v>
      </c>
      <c r="G15" s="90" t="s">
        <v>612</v>
      </c>
      <c r="H15" s="89" t="s">
        <v>613</v>
      </c>
    </row>
    <row r="16" spans="1:8" ht="13.5" thickBot="1">
      <c r="A16" s="237" t="s">
        <v>37</v>
      </c>
      <c r="B16" s="238">
        <v>18</v>
      </c>
      <c r="C16" s="239">
        <v>64.7</v>
      </c>
      <c r="D16" s="241">
        <v>18540</v>
      </c>
      <c r="E16" s="241">
        <v>10850</v>
      </c>
      <c r="F16" s="241">
        <f aca="true" t="shared" si="0" ref="F16:F47">ROUND(12*1.37*(1/B16*D16+1/C16*E16)+H16,0)</f>
        <v>19810</v>
      </c>
      <c r="G16" s="231">
        <f aca="true" t="shared" si="1" ref="G16:G47">ROUND(12*(1/B16*D16+1/C16*E16),0)</f>
        <v>14372</v>
      </c>
      <c r="H16" s="240">
        <v>120</v>
      </c>
    </row>
    <row r="17" spans="1:8" ht="12.75">
      <c r="A17" s="242">
        <v>13</v>
      </c>
      <c r="B17" s="243">
        <f aca="true" t="shared" si="2" ref="B17:B22">ROUND(2*(2.4962*POWER(A17,0.5)),2)</f>
        <v>18</v>
      </c>
      <c r="C17" s="244">
        <f aca="true" t="shared" si="3" ref="C17:C29">ROUND(2*(-0.0005*POWER(A17,2)+0.1103*A17+31),2)</f>
        <v>64.7</v>
      </c>
      <c r="D17" s="245">
        <v>18540</v>
      </c>
      <c r="E17" s="245">
        <v>10850</v>
      </c>
      <c r="F17" s="245">
        <f t="shared" si="0"/>
        <v>19810</v>
      </c>
      <c r="G17" s="247">
        <f t="shared" si="1"/>
        <v>14372</v>
      </c>
      <c r="H17" s="246">
        <v>120</v>
      </c>
    </row>
    <row r="18" spans="1:8" ht="12.75">
      <c r="A18" s="248">
        <v>14</v>
      </c>
      <c r="B18" s="98">
        <f t="shared" si="2"/>
        <v>18.68</v>
      </c>
      <c r="C18" s="99">
        <f t="shared" si="3"/>
        <v>64.89</v>
      </c>
      <c r="D18" s="100">
        <v>18540</v>
      </c>
      <c r="E18" s="100">
        <v>10850</v>
      </c>
      <c r="F18" s="100">
        <f t="shared" si="0"/>
        <v>19186</v>
      </c>
      <c r="G18" s="96">
        <f t="shared" si="1"/>
        <v>13917</v>
      </c>
      <c r="H18" s="95">
        <v>120</v>
      </c>
    </row>
    <row r="19" spans="1:8" ht="12.75">
      <c r="A19" s="248">
        <v>15</v>
      </c>
      <c r="B19" s="98">
        <f t="shared" si="2"/>
        <v>19.34</v>
      </c>
      <c r="C19" s="99">
        <f t="shared" si="3"/>
        <v>65.08</v>
      </c>
      <c r="D19" s="100">
        <v>18540</v>
      </c>
      <c r="E19" s="100">
        <v>10850</v>
      </c>
      <c r="F19" s="100">
        <f t="shared" si="0"/>
        <v>18621</v>
      </c>
      <c r="G19" s="96">
        <f t="shared" si="1"/>
        <v>13504</v>
      </c>
      <c r="H19" s="95">
        <v>120</v>
      </c>
    </row>
    <row r="20" spans="1:8" ht="12.75">
      <c r="A20" s="248">
        <v>16</v>
      </c>
      <c r="B20" s="98">
        <f t="shared" si="2"/>
        <v>19.97</v>
      </c>
      <c r="C20" s="99">
        <f t="shared" si="3"/>
        <v>65.27</v>
      </c>
      <c r="D20" s="100">
        <v>18540</v>
      </c>
      <c r="E20" s="100">
        <v>10850</v>
      </c>
      <c r="F20" s="100">
        <f t="shared" si="0"/>
        <v>18116</v>
      </c>
      <c r="G20" s="96">
        <f t="shared" si="1"/>
        <v>13136</v>
      </c>
      <c r="H20" s="95">
        <v>120</v>
      </c>
    </row>
    <row r="21" spans="1:8" ht="12.75">
      <c r="A21" s="248">
        <v>17</v>
      </c>
      <c r="B21" s="98">
        <f t="shared" si="2"/>
        <v>20.58</v>
      </c>
      <c r="C21" s="99">
        <f t="shared" si="3"/>
        <v>65.46</v>
      </c>
      <c r="D21" s="100">
        <v>18540</v>
      </c>
      <c r="E21" s="100">
        <v>10850</v>
      </c>
      <c r="F21" s="100">
        <f t="shared" si="0"/>
        <v>17655</v>
      </c>
      <c r="G21" s="96">
        <f t="shared" si="1"/>
        <v>12799</v>
      </c>
      <c r="H21" s="95">
        <v>120</v>
      </c>
    </row>
    <row r="22" spans="1:8" ht="13.5" thickBot="1">
      <c r="A22" s="249">
        <v>18</v>
      </c>
      <c r="B22" s="250">
        <f t="shared" si="2"/>
        <v>21.18</v>
      </c>
      <c r="C22" s="117">
        <f t="shared" si="3"/>
        <v>65.65</v>
      </c>
      <c r="D22" s="113">
        <v>18540</v>
      </c>
      <c r="E22" s="113">
        <v>10850</v>
      </c>
      <c r="F22" s="113">
        <f t="shared" si="0"/>
        <v>17228</v>
      </c>
      <c r="G22" s="251">
        <f t="shared" si="1"/>
        <v>12487</v>
      </c>
      <c r="H22" s="252">
        <v>120</v>
      </c>
    </row>
    <row r="23" spans="1:8" ht="12.75">
      <c r="A23" s="242">
        <v>19</v>
      </c>
      <c r="B23" s="243">
        <f aca="true" t="shared" si="4" ref="B23:B28">ROUND(2*(3.89*POWER(A23,0.355)),2)</f>
        <v>22.13</v>
      </c>
      <c r="C23" s="253">
        <f t="shared" si="3"/>
        <v>65.83</v>
      </c>
      <c r="D23" s="245">
        <v>18540</v>
      </c>
      <c r="E23" s="245">
        <v>10850</v>
      </c>
      <c r="F23" s="245">
        <f t="shared" si="0"/>
        <v>16603</v>
      </c>
      <c r="G23" s="247">
        <f t="shared" si="1"/>
        <v>12031</v>
      </c>
      <c r="H23" s="246">
        <v>120</v>
      </c>
    </row>
    <row r="24" spans="1:8" ht="12.75">
      <c r="A24" s="248">
        <v>20</v>
      </c>
      <c r="B24" s="98">
        <f t="shared" si="4"/>
        <v>22.53</v>
      </c>
      <c r="C24" s="101">
        <f t="shared" si="3"/>
        <v>66.01</v>
      </c>
      <c r="D24" s="100">
        <v>18540</v>
      </c>
      <c r="E24" s="100">
        <v>10850</v>
      </c>
      <c r="F24" s="100">
        <f t="shared" si="0"/>
        <v>16351</v>
      </c>
      <c r="G24" s="96">
        <f t="shared" si="1"/>
        <v>11847</v>
      </c>
      <c r="H24" s="95">
        <v>120</v>
      </c>
    </row>
    <row r="25" spans="1:8" ht="12.75">
      <c r="A25" s="248">
        <v>21</v>
      </c>
      <c r="B25" s="98">
        <f t="shared" si="4"/>
        <v>22.93</v>
      </c>
      <c r="C25" s="101">
        <f t="shared" si="3"/>
        <v>66.19</v>
      </c>
      <c r="D25" s="100">
        <v>18540</v>
      </c>
      <c r="E25" s="100">
        <v>10850</v>
      </c>
      <c r="F25" s="100">
        <f t="shared" si="0"/>
        <v>16107</v>
      </c>
      <c r="G25" s="96">
        <f t="shared" si="1"/>
        <v>11670</v>
      </c>
      <c r="H25" s="95">
        <v>120</v>
      </c>
    </row>
    <row r="26" spans="1:8" ht="12.75">
      <c r="A26" s="248">
        <v>22</v>
      </c>
      <c r="B26" s="98">
        <f t="shared" si="4"/>
        <v>23.31</v>
      </c>
      <c r="C26" s="101">
        <f t="shared" si="3"/>
        <v>66.37</v>
      </c>
      <c r="D26" s="100">
        <v>18540</v>
      </c>
      <c r="E26" s="100">
        <v>10850</v>
      </c>
      <c r="F26" s="100">
        <f t="shared" si="0"/>
        <v>15883</v>
      </c>
      <c r="G26" s="96">
        <f t="shared" si="1"/>
        <v>11506</v>
      </c>
      <c r="H26" s="95">
        <v>120</v>
      </c>
    </row>
    <row r="27" spans="1:8" ht="12.75">
      <c r="A27" s="248">
        <v>23</v>
      </c>
      <c r="B27" s="98">
        <f t="shared" si="4"/>
        <v>23.68</v>
      </c>
      <c r="C27" s="101">
        <f t="shared" si="3"/>
        <v>66.54</v>
      </c>
      <c r="D27" s="100">
        <v>18540</v>
      </c>
      <c r="E27" s="100">
        <v>10850</v>
      </c>
      <c r="F27" s="100">
        <f t="shared" si="0"/>
        <v>15672</v>
      </c>
      <c r="G27" s="96">
        <f t="shared" si="1"/>
        <v>11352</v>
      </c>
      <c r="H27" s="95">
        <v>120</v>
      </c>
    </row>
    <row r="28" spans="1:8" ht="13.5" thickBot="1">
      <c r="A28" s="249">
        <v>24</v>
      </c>
      <c r="B28" s="250">
        <f t="shared" si="4"/>
        <v>24.04</v>
      </c>
      <c r="C28" s="112">
        <f t="shared" si="3"/>
        <v>66.72</v>
      </c>
      <c r="D28" s="113">
        <v>18540</v>
      </c>
      <c r="E28" s="113">
        <v>10850</v>
      </c>
      <c r="F28" s="113">
        <f t="shared" si="0"/>
        <v>15472</v>
      </c>
      <c r="G28" s="251">
        <f t="shared" si="1"/>
        <v>11206</v>
      </c>
      <c r="H28" s="252">
        <v>120</v>
      </c>
    </row>
    <row r="29" spans="1:8" ht="12.75">
      <c r="A29" s="242">
        <v>25</v>
      </c>
      <c r="B29" s="243">
        <f>ROUND(2*(LN(A29)+8.803),2)</f>
        <v>24.04</v>
      </c>
      <c r="C29" s="253">
        <f t="shared" si="3"/>
        <v>66.89</v>
      </c>
      <c r="D29" s="245">
        <v>18540</v>
      </c>
      <c r="E29" s="245">
        <v>10850</v>
      </c>
      <c r="F29" s="245">
        <f t="shared" si="0"/>
        <v>15465</v>
      </c>
      <c r="G29" s="247">
        <f t="shared" si="1"/>
        <v>11201</v>
      </c>
      <c r="H29" s="246">
        <v>120</v>
      </c>
    </row>
    <row r="30" spans="1:8" ht="12.75">
      <c r="A30" s="248">
        <v>26</v>
      </c>
      <c r="B30" s="98">
        <f aca="true" t="shared" si="5" ref="B30:B60">ROUND(2*(LN(A30)+8.803),2)</f>
        <v>24.12</v>
      </c>
      <c r="C30" s="101">
        <f aca="true" t="shared" si="6" ref="C30:C60">ROUND(2*(-0.0005*POWER(A30,2)+0.1103*A30+31),2)</f>
        <v>67.06</v>
      </c>
      <c r="D30" s="100">
        <v>18540</v>
      </c>
      <c r="E30" s="100">
        <v>10850</v>
      </c>
      <c r="F30" s="100">
        <f t="shared" si="0"/>
        <v>15417</v>
      </c>
      <c r="G30" s="96">
        <f t="shared" si="1"/>
        <v>11165</v>
      </c>
      <c r="H30" s="95">
        <v>120</v>
      </c>
    </row>
    <row r="31" spans="1:8" ht="12.75">
      <c r="A31" s="248">
        <v>27</v>
      </c>
      <c r="B31" s="98">
        <f t="shared" si="5"/>
        <v>24.2</v>
      </c>
      <c r="C31" s="101">
        <f t="shared" si="6"/>
        <v>67.23</v>
      </c>
      <c r="D31" s="100">
        <v>18540</v>
      </c>
      <c r="E31" s="100">
        <v>10850</v>
      </c>
      <c r="F31" s="100">
        <f t="shared" si="0"/>
        <v>15368</v>
      </c>
      <c r="G31" s="96">
        <f t="shared" si="1"/>
        <v>11130</v>
      </c>
      <c r="H31" s="95">
        <v>120</v>
      </c>
    </row>
    <row r="32" spans="1:8" ht="12.75">
      <c r="A32" s="248">
        <v>28</v>
      </c>
      <c r="B32" s="98">
        <f t="shared" si="5"/>
        <v>24.27</v>
      </c>
      <c r="C32" s="101">
        <f t="shared" si="6"/>
        <v>67.39</v>
      </c>
      <c r="D32" s="100">
        <v>18540</v>
      </c>
      <c r="E32" s="100">
        <v>10850</v>
      </c>
      <c r="F32" s="100">
        <f t="shared" si="0"/>
        <v>15326</v>
      </c>
      <c r="G32" s="96">
        <f t="shared" si="1"/>
        <v>11099</v>
      </c>
      <c r="H32" s="95">
        <v>120</v>
      </c>
    </row>
    <row r="33" spans="1:8" ht="12.75">
      <c r="A33" s="248">
        <v>29</v>
      </c>
      <c r="B33" s="98">
        <f t="shared" si="5"/>
        <v>24.34</v>
      </c>
      <c r="C33" s="101">
        <f t="shared" si="6"/>
        <v>67.56</v>
      </c>
      <c r="D33" s="100">
        <v>18540</v>
      </c>
      <c r="E33" s="100">
        <v>10850</v>
      </c>
      <c r="F33" s="100">
        <f t="shared" si="0"/>
        <v>15283</v>
      </c>
      <c r="G33" s="96">
        <f t="shared" si="1"/>
        <v>11068</v>
      </c>
      <c r="H33" s="95">
        <v>120</v>
      </c>
    </row>
    <row r="34" spans="1:8" ht="12.75">
      <c r="A34" s="248">
        <v>30</v>
      </c>
      <c r="B34" s="98">
        <f t="shared" si="5"/>
        <v>24.41</v>
      </c>
      <c r="C34" s="101">
        <f t="shared" si="6"/>
        <v>67.72</v>
      </c>
      <c r="D34" s="100">
        <v>18540</v>
      </c>
      <c r="E34" s="100">
        <v>10850</v>
      </c>
      <c r="F34" s="100">
        <f t="shared" si="0"/>
        <v>15241</v>
      </c>
      <c r="G34" s="96">
        <f t="shared" si="1"/>
        <v>11037</v>
      </c>
      <c r="H34" s="95">
        <v>120</v>
      </c>
    </row>
    <row r="35" spans="1:8" ht="12.75">
      <c r="A35" s="248">
        <v>31</v>
      </c>
      <c r="B35" s="98">
        <f t="shared" si="5"/>
        <v>24.47</v>
      </c>
      <c r="C35" s="101">
        <f t="shared" si="6"/>
        <v>67.88</v>
      </c>
      <c r="D35" s="100">
        <v>18540</v>
      </c>
      <c r="E35" s="100">
        <v>10850</v>
      </c>
      <c r="F35" s="100">
        <f t="shared" si="0"/>
        <v>15204</v>
      </c>
      <c r="G35" s="96">
        <f t="shared" si="1"/>
        <v>11010</v>
      </c>
      <c r="H35" s="95">
        <v>120</v>
      </c>
    </row>
    <row r="36" spans="1:8" ht="12.75">
      <c r="A36" s="248">
        <v>32</v>
      </c>
      <c r="B36" s="98">
        <f t="shared" si="5"/>
        <v>24.54</v>
      </c>
      <c r="C36" s="101">
        <f t="shared" si="6"/>
        <v>68.04</v>
      </c>
      <c r="D36" s="100">
        <v>18540</v>
      </c>
      <c r="E36" s="100">
        <v>10850</v>
      </c>
      <c r="F36" s="100">
        <f t="shared" si="0"/>
        <v>15162</v>
      </c>
      <c r="G36" s="96">
        <f t="shared" si="1"/>
        <v>10980</v>
      </c>
      <c r="H36" s="95">
        <v>120</v>
      </c>
    </row>
    <row r="37" spans="1:8" ht="12.75">
      <c r="A37" s="248">
        <v>33</v>
      </c>
      <c r="B37" s="98">
        <f t="shared" si="5"/>
        <v>24.6</v>
      </c>
      <c r="C37" s="101">
        <f t="shared" si="6"/>
        <v>68.19</v>
      </c>
      <c r="D37" s="100">
        <v>18540</v>
      </c>
      <c r="E37" s="100">
        <v>10850</v>
      </c>
      <c r="F37" s="100">
        <f t="shared" si="0"/>
        <v>15126</v>
      </c>
      <c r="G37" s="96">
        <f t="shared" si="1"/>
        <v>10953</v>
      </c>
      <c r="H37" s="95">
        <v>120</v>
      </c>
    </row>
    <row r="38" spans="1:8" ht="12.75">
      <c r="A38" s="248">
        <v>34</v>
      </c>
      <c r="B38" s="98">
        <f t="shared" si="5"/>
        <v>24.66</v>
      </c>
      <c r="C38" s="101">
        <f t="shared" si="6"/>
        <v>68.34</v>
      </c>
      <c r="D38" s="100">
        <v>18540</v>
      </c>
      <c r="E38" s="100">
        <v>10850</v>
      </c>
      <c r="F38" s="100">
        <f t="shared" si="0"/>
        <v>15090</v>
      </c>
      <c r="G38" s="96">
        <f t="shared" si="1"/>
        <v>10927</v>
      </c>
      <c r="H38" s="95">
        <v>120</v>
      </c>
    </row>
    <row r="39" spans="1:8" ht="12.75">
      <c r="A39" s="248">
        <v>35</v>
      </c>
      <c r="B39" s="98">
        <f t="shared" si="5"/>
        <v>24.72</v>
      </c>
      <c r="C39" s="101">
        <f t="shared" si="6"/>
        <v>68.5</v>
      </c>
      <c r="D39" s="100">
        <v>18540</v>
      </c>
      <c r="E39" s="100">
        <v>10850</v>
      </c>
      <c r="F39" s="100">
        <f t="shared" si="0"/>
        <v>15054</v>
      </c>
      <c r="G39" s="96">
        <f t="shared" si="1"/>
        <v>10901</v>
      </c>
      <c r="H39" s="95">
        <v>120</v>
      </c>
    </row>
    <row r="40" spans="1:8" ht="12.75">
      <c r="A40" s="248">
        <v>36</v>
      </c>
      <c r="B40" s="98">
        <f t="shared" si="5"/>
        <v>24.77</v>
      </c>
      <c r="C40" s="101">
        <f t="shared" si="6"/>
        <v>68.65</v>
      </c>
      <c r="D40" s="100">
        <v>18540</v>
      </c>
      <c r="E40" s="100">
        <v>10850</v>
      </c>
      <c r="F40" s="100">
        <f t="shared" si="0"/>
        <v>15023</v>
      </c>
      <c r="G40" s="96">
        <f t="shared" si="1"/>
        <v>10878</v>
      </c>
      <c r="H40" s="95">
        <v>120</v>
      </c>
    </row>
    <row r="41" spans="1:8" ht="12.75">
      <c r="A41" s="248">
        <v>37</v>
      </c>
      <c r="B41" s="98">
        <f t="shared" si="5"/>
        <v>24.83</v>
      </c>
      <c r="C41" s="101">
        <f t="shared" si="6"/>
        <v>68.79</v>
      </c>
      <c r="D41" s="100">
        <v>18540</v>
      </c>
      <c r="E41" s="100">
        <v>10850</v>
      </c>
      <c r="F41" s="100">
        <f t="shared" si="0"/>
        <v>14988</v>
      </c>
      <c r="G41" s="96">
        <f t="shared" si="1"/>
        <v>10853</v>
      </c>
      <c r="H41" s="95">
        <v>120</v>
      </c>
    </row>
    <row r="42" spans="1:8" ht="12.75">
      <c r="A42" s="248">
        <v>38</v>
      </c>
      <c r="B42" s="98">
        <f t="shared" si="5"/>
        <v>24.88</v>
      </c>
      <c r="C42" s="101">
        <f t="shared" si="6"/>
        <v>68.94</v>
      </c>
      <c r="D42" s="100">
        <v>18540</v>
      </c>
      <c r="E42" s="100">
        <v>10850</v>
      </c>
      <c r="F42" s="100">
        <f t="shared" si="0"/>
        <v>14958</v>
      </c>
      <c r="G42" s="96">
        <f t="shared" si="1"/>
        <v>10831</v>
      </c>
      <c r="H42" s="95">
        <v>120</v>
      </c>
    </row>
    <row r="43" spans="1:8" ht="12.75">
      <c r="A43" s="248">
        <v>39</v>
      </c>
      <c r="B43" s="98">
        <f t="shared" si="5"/>
        <v>24.93</v>
      </c>
      <c r="C43" s="101">
        <f t="shared" si="6"/>
        <v>69.08</v>
      </c>
      <c r="D43" s="100">
        <v>18540</v>
      </c>
      <c r="E43" s="100">
        <v>10850</v>
      </c>
      <c r="F43" s="100">
        <f t="shared" si="0"/>
        <v>14928</v>
      </c>
      <c r="G43" s="96">
        <f t="shared" si="1"/>
        <v>10809</v>
      </c>
      <c r="H43" s="95">
        <v>120</v>
      </c>
    </row>
    <row r="44" spans="1:8" ht="12.75">
      <c r="A44" s="248">
        <v>40</v>
      </c>
      <c r="B44" s="98">
        <f t="shared" si="5"/>
        <v>24.98</v>
      </c>
      <c r="C44" s="101">
        <f t="shared" si="6"/>
        <v>69.22</v>
      </c>
      <c r="D44" s="100">
        <v>18540</v>
      </c>
      <c r="E44" s="100">
        <v>10850</v>
      </c>
      <c r="F44" s="100">
        <f t="shared" si="0"/>
        <v>14899</v>
      </c>
      <c r="G44" s="96">
        <f t="shared" si="1"/>
        <v>10787</v>
      </c>
      <c r="H44" s="95">
        <v>120</v>
      </c>
    </row>
    <row r="45" spans="1:8" ht="12.75">
      <c r="A45" s="248">
        <v>41</v>
      </c>
      <c r="B45" s="98">
        <f t="shared" si="5"/>
        <v>25.03</v>
      </c>
      <c r="C45" s="101">
        <f t="shared" si="6"/>
        <v>69.36</v>
      </c>
      <c r="D45" s="100">
        <v>18540</v>
      </c>
      <c r="E45" s="100">
        <v>10850</v>
      </c>
      <c r="F45" s="100">
        <f t="shared" si="0"/>
        <v>14869</v>
      </c>
      <c r="G45" s="96">
        <f t="shared" si="1"/>
        <v>10766</v>
      </c>
      <c r="H45" s="95">
        <v>120</v>
      </c>
    </row>
    <row r="46" spans="1:8" ht="12.75">
      <c r="A46" s="248">
        <v>42</v>
      </c>
      <c r="B46" s="98">
        <f t="shared" si="5"/>
        <v>25.08</v>
      </c>
      <c r="C46" s="101">
        <f t="shared" si="6"/>
        <v>69.5</v>
      </c>
      <c r="D46" s="100">
        <v>18540</v>
      </c>
      <c r="E46" s="100">
        <v>10850</v>
      </c>
      <c r="F46" s="100">
        <f t="shared" si="0"/>
        <v>14840</v>
      </c>
      <c r="G46" s="96">
        <f t="shared" si="1"/>
        <v>10744</v>
      </c>
      <c r="H46" s="95">
        <v>120</v>
      </c>
    </row>
    <row r="47" spans="1:8" ht="12.75">
      <c r="A47" s="248">
        <v>43</v>
      </c>
      <c r="B47" s="98">
        <f t="shared" si="5"/>
        <v>25.13</v>
      </c>
      <c r="C47" s="101">
        <f t="shared" si="6"/>
        <v>69.64</v>
      </c>
      <c r="D47" s="100">
        <v>18540</v>
      </c>
      <c r="E47" s="100">
        <v>10850</v>
      </c>
      <c r="F47" s="100">
        <f t="shared" si="0"/>
        <v>14810</v>
      </c>
      <c r="G47" s="96">
        <f t="shared" si="1"/>
        <v>10723</v>
      </c>
      <c r="H47" s="95">
        <v>120</v>
      </c>
    </row>
    <row r="48" spans="1:8" ht="12.75">
      <c r="A48" s="248">
        <v>44</v>
      </c>
      <c r="B48" s="98">
        <f t="shared" si="5"/>
        <v>25.17</v>
      </c>
      <c r="C48" s="101">
        <f t="shared" si="6"/>
        <v>69.77</v>
      </c>
      <c r="D48" s="100">
        <v>18540</v>
      </c>
      <c r="E48" s="100">
        <v>10850</v>
      </c>
      <c r="F48" s="100">
        <f aca="true" t="shared" si="7" ref="F48:F79">ROUND(12*1.37*(1/B48*D48+1/C48*E48)+H48,0)</f>
        <v>14786</v>
      </c>
      <c r="G48" s="96">
        <f aca="true" t="shared" si="8" ref="G48:G79">ROUND(12*(1/B48*D48+1/C48*E48),0)</f>
        <v>10705</v>
      </c>
      <c r="H48" s="95">
        <v>120</v>
      </c>
    </row>
    <row r="49" spans="1:8" ht="12.75">
      <c r="A49" s="248">
        <v>45</v>
      </c>
      <c r="B49" s="98">
        <f t="shared" si="5"/>
        <v>25.22</v>
      </c>
      <c r="C49" s="101">
        <f t="shared" si="6"/>
        <v>69.9</v>
      </c>
      <c r="D49" s="100">
        <v>18540</v>
      </c>
      <c r="E49" s="100">
        <v>10850</v>
      </c>
      <c r="F49" s="100">
        <f t="shared" si="7"/>
        <v>14757</v>
      </c>
      <c r="G49" s="96">
        <f t="shared" si="8"/>
        <v>10684</v>
      </c>
      <c r="H49" s="95">
        <v>120</v>
      </c>
    </row>
    <row r="50" spans="1:8" ht="12.75">
      <c r="A50" s="248">
        <v>46</v>
      </c>
      <c r="B50" s="98">
        <f t="shared" si="5"/>
        <v>25.26</v>
      </c>
      <c r="C50" s="101">
        <f t="shared" si="6"/>
        <v>70.03</v>
      </c>
      <c r="D50" s="100">
        <v>18540</v>
      </c>
      <c r="E50" s="100">
        <v>10850</v>
      </c>
      <c r="F50" s="100">
        <f t="shared" si="7"/>
        <v>14734</v>
      </c>
      <c r="G50" s="96">
        <f t="shared" si="8"/>
        <v>10667</v>
      </c>
      <c r="H50" s="95">
        <v>120</v>
      </c>
    </row>
    <row r="51" spans="1:8" ht="12.75">
      <c r="A51" s="248">
        <v>47</v>
      </c>
      <c r="B51" s="98">
        <f t="shared" si="5"/>
        <v>25.31</v>
      </c>
      <c r="C51" s="101">
        <f t="shared" si="6"/>
        <v>70.16</v>
      </c>
      <c r="D51" s="100">
        <v>18540</v>
      </c>
      <c r="E51" s="100">
        <v>10850</v>
      </c>
      <c r="F51" s="100">
        <f t="shared" si="7"/>
        <v>14705</v>
      </c>
      <c r="G51" s="96">
        <f t="shared" si="8"/>
        <v>10646</v>
      </c>
      <c r="H51" s="95">
        <v>120</v>
      </c>
    </row>
    <row r="52" spans="1:8" ht="12.75">
      <c r="A52" s="248">
        <v>48</v>
      </c>
      <c r="B52" s="98">
        <f t="shared" si="5"/>
        <v>25.35</v>
      </c>
      <c r="C52" s="101">
        <f t="shared" si="6"/>
        <v>70.28</v>
      </c>
      <c r="D52" s="100">
        <v>18540</v>
      </c>
      <c r="E52" s="100">
        <v>10850</v>
      </c>
      <c r="F52" s="100">
        <f t="shared" si="7"/>
        <v>14682</v>
      </c>
      <c r="G52" s="96">
        <f t="shared" si="8"/>
        <v>10629</v>
      </c>
      <c r="H52" s="95">
        <v>120</v>
      </c>
    </row>
    <row r="53" spans="1:8" ht="12.75">
      <c r="A53" s="248">
        <v>49</v>
      </c>
      <c r="B53" s="98">
        <f t="shared" si="5"/>
        <v>25.39</v>
      </c>
      <c r="C53" s="101">
        <f t="shared" si="6"/>
        <v>70.41</v>
      </c>
      <c r="D53" s="100">
        <v>18540</v>
      </c>
      <c r="E53" s="100">
        <v>10850</v>
      </c>
      <c r="F53" s="100">
        <f t="shared" si="7"/>
        <v>14658</v>
      </c>
      <c r="G53" s="96">
        <f t="shared" si="8"/>
        <v>10612</v>
      </c>
      <c r="H53" s="95">
        <v>120</v>
      </c>
    </row>
    <row r="54" spans="1:8" ht="12.75">
      <c r="A54" s="248">
        <v>50</v>
      </c>
      <c r="B54" s="98">
        <f t="shared" si="5"/>
        <v>25.43</v>
      </c>
      <c r="C54" s="101">
        <f t="shared" si="6"/>
        <v>70.53</v>
      </c>
      <c r="D54" s="100">
        <v>18540</v>
      </c>
      <c r="E54" s="100">
        <v>10850</v>
      </c>
      <c r="F54" s="100">
        <f t="shared" si="7"/>
        <v>14635</v>
      </c>
      <c r="G54" s="96">
        <f t="shared" si="8"/>
        <v>10595</v>
      </c>
      <c r="H54" s="95">
        <v>120</v>
      </c>
    </row>
    <row r="55" spans="1:8" ht="12.75">
      <c r="A55" s="248">
        <v>51</v>
      </c>
      <c r="B55" s="98">
        <f t="shared" si="5"/>
        <v>25.47</v>
      </c>
      <c r="C55" s="101">
        <f t="shared" si="6"/>
        <v>70.65</v>
      </c>
      <c r="D55" s="100">
        <v>18540</v>
      </c>
      <c r="E55" s="100">
        <v>10850</v>
      </c>
      <c r="F55" s="100">
        <f t="shared" si="7"/>
        <v>14612</v>
      </c>
      <c r="G55" s="96">
        <f t="shared" si="8"/>
        <v>10578</v>
      </c>
      <c r="H55" s="95">
        <v>120</v>
      </c>
    </row>
    <row r="56" spans="1:8" ht="12.75">
      <c r="A56" s="248">
        <v>52</v>
      </c>
      <c r="B56" s="98">
        <f t="shared" si="5"/>
        <v>25.51</v>
      </c>
      <c r="C56" s="101">
        <f t="shared" si="6"/>
        <v>70.77</v>
      </c>
      <c r="D56" s="100">
        <v>18540</v>
      </c>
      <c r="E56" s="100">
        <v>10850</v>
      </c>
      <c r="F56" s="100">
        <f t="shared" si="7"/>
        <v>14589</v>
      </c>
      <c r="G56" s="96">
        <f t="shared" si="8"/>
        <v>10561</v>
      </c>
      <c r="H56" s="95">
        <v>120</v>
      </c>
    </row>
    <row r="57" spans="1:8" ht="12.75">
      <c r="A57" s="248">
        <v>53</v>
      </c>
      <c r="B57" s="98">
        <f t="shared" si="5"/>
        <v>25.55</v>
      </c>
      <c r="C57" s="101">
        <f t="shared" si="6"/>
        <v>70.88</v>
      </c>
      <c r="D57" s="100">
        <v>18540</v>
      </c>
      <c r="E57" s="100">
        <v>10850</v>
      </c>
      <c r="F57" s="100">
        <f t="shared" si="7"/>
        <v>14566</v>
      </c>
      <c r="G57" s="96">
        <f t="shared" si="8"/>
        <v>10545</v>
      </c>
      <c r="H57" s="95">
        <v>120</v>
      </c>
    </row>
    <row r="58" spans="1:8" ht="12.75">
      <c r="A58" s="248">
        <v>54</v>
      </c>
      <c r="B58" s="98">
        <f t="shared" si="5"/>
        <v>25.58</v>
      </c>
      <c r="C58" s="101">
        <f t="shared" si="6"/>
        <v>71</v>
      </c>
      <c r="D58" s="100">
        <v>18540</v>
      </c>
      <c r="E58" s="100">
        <v>10850</v>
      </c>
      <c r="F58" s="100">
        <f t="shared" si="7"/>
        <v>14548</v>
      </c>
      <c r="G58" s="96">
        <f t="shared" si="8"/>
        <v>10531</v>
      </c>
      <c r="H58" s="95">
        <v>120</v>
      </c>
    </row>
    <row r="59" spans="1:8" ht="12.75">
      <c r="A59" s="248">
        <v>55</v>
      </c>
      <c r="B59" s="98">
        <f t="shared" si="5"/>
        <v>25.62</v>
      </c>
      <c r="C59" s="101">
        <f t="shared" si="6"/>
        <v>71.11</v>
      </c>
      <c r="D59" s="100">
        <v>18540</v>
      </c>
      <c r="E59" s="100">
        <v>10850</v>
      </c>
      <c r="F59" s="100">
        <f t="shared" si="7"/>
        <v>14525</v>
      </c>
      <c r="G59" s="96">
        <f t="shared" si="8"/>
        <v>10515</v>
      </c>
      <c r="H59" s="95">
        <v>120</v>
      </c>
    </row>
    <row r="60" spans="1:8" ht="13.5" thickBot="1">
      <c r="A60" s="249">
        <v>56</v>
      </c>
      <c r="B60" s="250">
        <f t="shared" si="5"/>
        <v>25.66</v>
      </c>
      <c r="C60" s="112">
        <f t="shared" si="6"/>
        <v>71.22</v>
      </c>
      <c r="D60" s="113">
        <v>18540</v>
      </c>
      <c r="E60" s="113">
        <v>10850</v>
      </c>
      <c r="F60" s="113">
        <f t="shared" si="7"/>
        <v>14503</v>
      </c>
      <c r="G60" s="251">
        <f t="shared" si="8"/>
        <v>10498</v>
      </c>
      <c r="H60" s="252">
        <v>120</v>
      </c>
    </row>
    <row r="61" spans="1:8" ht="12.75">
      <c r="A61" s="242">
        <v>57</v>
      </c>
      <c r="B61" s="243">
        <f>ROUND(2*(0.0015*A61+12.74285),2)</f>
        <v>25.66</v>
      </c>
      <c r="C61" s="253">
        <f>ROUND(2*(-0.0005*POWER(A61,2)+0.1103*A61+31),2)</f>
        <v>71.33</v>
      </c>
      <c r="D61" s="245">
        <v>18540</v>
      </c>
      <c r="E61" s="245">
        <v>10850</v>
      </c>
      <c r="F61" s="245">
        <f t="shared" si="7"/>
        <v>14499</v>
      </c>
      <c r="G61" s="247">
        <f t="shared" si="8"/>
        <v>10496</v>
      </c>
      <c r="H61" s="246">
        <v>120</v>
      </c>
    </row>
    <row r="62" spans="1:8" ht="12.75">
      <c r="A62" s="248">
        <v>58</v>
      </c>
      <c r="B62" s="98">
        <f aca="true" t="shared" si="9" ref="B62:B110">ROUND(2*(0.0015*A62+12.74285),2)</f>
        <v>25.66</v>
      </c>
      <c r="C62" s="101">
        <f aca="true" t="shared" si="10" ref="C62:C110">ROUND(2*(-0.0005*POWER(A62,2)+0.1103*A62+31),2)</f>
        <v>71.43</v>
      </c>
      <c r="D62" s="100">
        <v>18540</v>
      </c>
      <c r="E62" s="100">
        <v>10850</v>
      </c>
      <c r="F62" s="100">
        <f t="shared" si="7"/>
        <v>14496</v>
      </c>
      <c r="G62" s="96">
        <f t="shared" si="8"/>
        <v>10493</v>
      </c>
      <c r="H62" s="95">
        <v>120</v>
      </c>
    </row>
    <row r="63" spans="1:8" ht="12.75">
      <c r="A63" s="248">
        <v>59</v>
      </c>
      <c r="B63" s="98">
        <f t="shared" si="9"/>
        <v>25.66</v>
      </c>
      <c r="C63" s="101">
        <f t="shared" si="10"/>
        <v>71.53</v>
      </c>
      <c r="D63" s="100">
        <v>18540</v>
      </c>
      <c r="E63" s="100">
        <v>10850</v>
      </c>
      <c r="F63" s="100">
        <f t="shared" si="7"/>
        <v>14492</v>
      </c>
      <c r="G63" s="96">
        <f t="shared" si="8"/>
        <v>10491</v>
      </c>
      <c r="H63" s="95">
        <v>120</v>
      </c>
    </row>
    <row r="64" spans="1:8" ht="12.75">
      <c r="A64" s="248">
        <v>60</v>
      </c>
      <c r="B64" s="98">
        <f t="shared" si="9"/>
        <v>25.67</v>
      </c>
      <c r="C64" s="101">
        <f t="shared" si="10"/>
        <v>71.64</v>
      </c>
      <c r="D64" s="100">
        <v>18540</v>
      </c>
      <c r="E64" s="100">
        <v>10850</v>
      </c>
      <c r="F64" s="100">
        <f t="shared" si="7"/>
        <v>14484</v>
      </c>
      <c r="G64" s="96">
        <f t="shared" si="8"/>
        <v>10484</v>
      </c>
      <c r="H64" s="95">
        <v>120</v>
      </c>
    </row>
    <row r="65" spans="1:8" ht="12.75">
      <c r="A65" s="248">
        <v>61</v>
      </c>
      <c r="B65" s="98">
        <f t="shared" si="9"/>
        <v>25.67</v>
      </c>
      <c r="C65" s="101">
        <f t="shared" si="10"/>
        <v>71.74</v>
      </c>
      <c r="D65" s="100">
        <v>18540</v>
      </c>
      <c r="E65" s="100">
        <v>10850</v>
      </c>
      <c r="F65" s="100">
        <f t="shared" si="7"/>
        <v>14480</v>
      </c>
      <c r="G65" s="96">
        <f t="shared" si="8"/>
        <v>10482</v>
      </c>
      <c r="H65" s="95">
        <v>120</v>
      </c>
    </row>
    <row r="66" spans="1:8" ht="12.75">
      <c r="A66" s="248">
        <v>62</v>
      </c>
      <c r="B66" s="98">
        <f t="shared" si="9"/>
        <v>25.67</v>
      </c>
      <c r="C66" s="101">
        <f t="shared" si="10"/>
        <v>71.83</v>
      </c>
      <c r="D66" s="100">
        <v>18540</v>
      </c>
      <c r="E66" s="100">
        <v>10850</v>
      </c>
      <c r="F66" s="100">
        <f t="shared" si="7"/>
        <v>14477</v>
      </c>
      <c r="G66" s="96">
        <f t="shared" si="8"/>
        <v>10480</v>
      </c>
      <c r="H66" s="95">
        <v>120</v>
      </c>
    </row>
    <row r="67" spans="1:8" ht="12.75">
      <c r="A67" s="248">
        <v>63</v>
      </c>
      <c r="B67" s="98">
        <f t="shared" si="9"/>
        <v>25.67</v>
      </c>
      <c r="C67" s="101">
        <f t="shared" si="10"/>
        <v>71.93</v>
      </c>
      <c r="D67" s="100">
        <v>18540</v>
      </c>
      <c r="E67" s="100">
        <v>10850</v>
      </c>
      <c r="F67" s="100">
        <f t="shared" si="7"/>
        <v>14474</v>
      </c>
      <c r="G67" s="96">
        <f t="shared" si="8"/>
        <v>10477</v>
      </c>
      <c r="H67" s="95">
        <v>120</v>
      </c>
    </row>
    <row r="68" spans="1:8" ht="12.75">
      <c r="A68" s="248">
        <v>64</v>
      </c>
      <c r="B68" s="98">
        <f t="shared" si="9"/>
        <v>25.68</v>
      </c>
      <c r="C68" s="101">
        <f t="shared" si="10"/>
        <v>72.02</v>
      </c>
      <c r="D68" s="100">
        <v>18540</v>
      </c>
      <c r="E68" s="100">
        <v>10850</v>
      </c>
      <c r="F68" s="100">
        <f t="shared" si="7"/>
        <v>14466</v>
      </c>
      <c r="G68" s="96">
        <f t="shared" si="8"/>
        <v>10471</v>
      </c>
      <c r="H68" s="95">
        <v>120</v>
      </c>
    </row>
    <row r="69" spans="1:8" ht="12.75">
      <c r="A69" s="248">
        <v>65</v>
      </c>
      <c r="B69" s="98">
        <f t="shared" si="9"/>
        <v>25.68</v>
      </c>
      <c r="C69" s="101">
        <f t="shared" si="10"/>
        <v>72.11</v>
      </c>
      <c r="D69" s="100">
        <v>18540</v>
      </c>
      <c r="E69" s="100">
        <v>10850</v>
      </c>
      <c r="F69" s="100">
        <f t="shared" si="7"/>
        <v>14463</v>
      </c>
      <c r="G69" s="96">
        <f t="shared" si="8"/>
        <v>10469</v>
      </c>
      <c r="H69" s="95">
        <v>120</v>
      </c>
    </row>
    <row r="70" spans="1:8" ht="12.75">
      <c r="A70" s="248">
        <v>66</v>
      </c>
      <c r="B70" s="98">
        <f t="shared" si="9"/>
        <v>25.68</v>
      </c>
      <c r="C70" s="101">
        <f t="shared" si="10"/>
        <v>72.2</v>
      </c>
      <c r="D70" s="100">
        <v>18540</v>
      </c>
      <c r="E70" s="100">
        <v>10850</v>
      </c>
      <c r="F70" s="100">
        <f t="shared" si="7"/>
        <v>14460</v>
      </c>
      <c r="G70" s="96">
        <f t="shared" si="8"/>
        <v>10467</v>
      </c>
      <c r="H70" s="95">
        <v>120</v>
      </c>
    </row>
    <row r="71" spans="1:8" ht="12.75">
      <c r="A71" s="248">
        <v>67</v>
      </c>
      <c r="B71" s="98">
        <f t="shared" si="9"/>
        <v>25.69</v>
      </c>
      <c r="C71" s="101">
        <f t="shared" si="10"/>
        <v>72.29</v>
      </c>
      <c r="D71" s="100">
        <v>18540</v>
      </c>
      <c r="E71" s="100">
        <v>10850</v>
      </c>
      <c r="F71" s="100">
        <f t="shared" si="7"/>
        <v>14452</v>
      </c>
      <c r="G71" s="96">
        <f t="shared" si="8"/>
        <v>10461</v>
      </c>
      <c r="H71" s="95">
        <v>120</v>
      </c>
    </row>
    <row r="72" spans="1:8" ht="12.75">
      <c r="A72" s="248">
        <v>68</v>
      </c>
      <c r="B72" s="98">
        <f t="shared" si="9"/>
        <v>25.69</v>
      </c>
      <c r="C72" s="101">
        <f t="shared" si="10"/>
        <v>72.38</v>
      </c>
      <c r="D72" s="100">
        <v>18540</v>
      </c>
      <c r="E72" s="100">
        <v>10850</v>
      </c>
      <c r="F72" s="100">
        <f t="shared" si="7"/>
        <v>14449</v>
      </c>
      <c r="G72" s="96">
        <f t="shared" si="8"/>
        <v>10459</v>
      </c>
      <c r="H72" s="95">
        <v>120</v>
      </c>
    </row>
    <row r="73" spans="1:8" ht="12.75">
      <c r="A73" s="248">
        <v>69</v>
      </c>
      <c r="B73" s="98">
        <f t="shared" si="9"/>
        <v>25.69</v>
      </c>
      <c r="C73" s="101">
        <f t="shared" si="10"/>
        <v>72.46</v>
      </c>
      <c r="D73" s="100">
        <v>18540</v>
      </c>
      <c r="E73" s="100">
        <v>10850</v>
      </c>
      <c r="F73" s="100">
        <f t="shared" si="7"/>
        <v>14446</v>
      </c>
      <c r="G73" s="96">
        <f t="shared" si="8"/>
        <v>10457</v>
      </c>
      <c r="H73" s="95">
        <v>120</v>
      </c>
    </row>
    <row r="74" spans="1:8" ht="12.75">
      <c r="A74" s="248">
        <v>70</v>
      </c>
      <c r="B74" s="98">
        <f t="shared" si="9"/>
        <v>25.7</v>
      </c>
      <c r="C74" s="101">
        <f t="shared" si="10"/>
        <v>72.54</v>
      </c>
      <c r="D74" s="100">
        <v>18540</v>
      </c>
      <c r="E74" s="100">
        <v>10850</v>
      </c>
      <c r="F74" s="100">
        <f t="shared" si="7"/>
        <v>14439</v>
      </c>
      <c r="G74" s="96">
        <f t="shared" si="8"/>
        <v>10452</v>
      </c>
      <c r="H74" s="95">
        <v>120</v>
      </c>
    </row>
    <row r="75" spans="1:8" ht="12.75">
      <c r="A75" s="248">
        <v>71</v>
      </c>
      <c r="B75" s="98">
        <f t="shared" si="9"/>
        <v>25.7</v>
      </c>
      <c r="C75" s="101">
        <f t="shared" si="10"/>
        <v>72.62</v>
      </c>
      <c r="D75" s="100">
        <v>18540</v>
      </c>
      <c r="E75" s="100">
        <v>10850</v>
      </c>
      <c r="F75" s="100">
        <f t="shared" si="7"/>
        <v>14436</v>
      </c>
      <c r="G75" s="96">
        <f t="shared" si="8"/>
        <v>10450</v>
      </c>
      <c r="H75" s="95">
        <v>120</v>
      </c>
    </row>
    <row r="76" spans="1:8" ht="12.75">
      <c r="A76" s="248">
        <v>72</v>
      </c>
      <c r="B76" s="98">
        <f t="shared" si="9"/>
        <v>25.7</v>
      </c>
      <c r="C76" s="101">
        <f t="shared" si="10"/>
        <v>72.7</v>
      </c>
      <c r="D76" s="100">
        <v>18540</v>
      </c>
      <c r="E76" s="100">
        <v>10850</v>
      </c>
      <c r="F76" s="100">
        <f t="shared" si="7"/>
        <v>14433</v>
      </c>
      <c r="G76" s="96">
        <f t="shared" si="8"/>
        <v>10448</v>
      </c>
      <c r="H76" s="95">
        <v>120</v>
      </c>
    </row>
    <row r="77" spans="1:8" ht="12.75">
      <c r="A77" s="248">
        <v>73</v>
      </c>
      <c r="B77" s="98">
        <f t="shared" si="9"/>
        <v>25.7</v>
      </c>
      <c r="C77" s="101">
        <f t="shared" si="10"/>
        <v>72.77</v>
      </c>
      <c r="D77" s="100">
        <v>18540</v>
      </c>
      <c r="E77" s="100">
        <v>10850</v>
      </c>
      <c r="F77" s="100">
        <f t="shared" si="7"/>
        <v>14431</v>
      </c>
      <c r="G77" s="96">
        <f t="shared" si="8"/>
        <v>10446</v>
      </c>
      <c r="H77" s="95">
        <v>120</v>
      </c>
    </row>
    <row r="78" spans="1:8" ht="12.75">
      <c r="A78" s="248">
        <v>74</v>
      </c>
      <c r="B78" s="98">
        <f t="shared" si="9"/>
        <v>25.71</v>
      </c>
      <c r="C78" s="101">
        <f t="shared" si="10"/>
        <v>72.85</v>
      </c>
      <c r="D78" s="100">
        <v>18540</v>
      </c>
      <c r="E78" s="100">
        <v>10850</v>
      </c>
      <c r="F78" s="100">
        <f t="shared" si="7"/>
        <v>14424</v>
      </c>
      <c r="G78" s="96">
        <f t="shared" si="8"/>
        <v>10441</v>
      </c>
      <c r="H78" s="95">
        <v>120</v>
      </c>
    </row>
    <row r="79" spans="1:8" ht="12.75">
      <c r="A79" s="248">
        <v>75</v>
      </c>
      <c r="B79" s="98">
        <f t="shared" si="9"/>
        <v>25.71</v>
      </c>
      <c r="C79" s="101">
        <f t="shared" si="10"/>
        <v>72.92</v>
      </c>
      <c r="D79" s="100">
        <v>18540</v>
      </c>
      <c r="E79" s="100">
        <v>10850</v>
      </c>
      <c r="F79" s="100">
        <f t="shared" si="7"/>
        <v>14421</v>
      </c>
      <c r="G79" s="96">
        <f t="shared" si="8"/>
        <v>10439</v>
      </c>
      <c r="H79" s="95">
        <v>120</v>
      </c>
    </row>
    <row r="80" spans="1:8" ht="12.75">
      <c r="A80" s="248">
        <v>76</v>
      </c>
      <c r="B80" s="98">
        <f t="shared" si="9"/>
        <v>25.71</v>
      </c>
      <c r="C80" s="101">
        <f t="shared" si="10"/>
        <v>72.99</v>
      </c>
      <c r="D80" s="100">
        <v>18540</v>
      </c>
      <c r="E80" s="100">
        <v>10850</v>
      </c>
      <c r="F80" s="100">
        <f aca="true" t="shared" si="11" ref="F80:F111">ROUND(12*1.37*(1/B80*D80+1/C80*E80)+H80,0)</f>
        <v>14419</v>
      </c>
      <c r="G80" s="96">
        <f aca="true" t="shared" si="12" ref="G80:G111">ROUND(12*(1/B80*D80+1/C80*E80),0)</f>
        <v>10437</v>
      </c>
      <c r="H80" s="95">
        <v>120</v>
      </c>
    </row>
    <row r="81" spans="1:8" ht="12.75">
      <c r="A81" s="248">
        <v>77</v>
      </c>
      <c r="B81" s="98">
        <f t="shared" si="9"/>
        <v>25.72</v>
      </c>
      <c r="C81" s="101">
        <f t="shared" si="10"/>
        <v>73.06</v>
      </c>
      <c r="D81" s="100">
        <v>18540</v>
      </c>
      <c r="E81" s="100">
        <v>10850</v>
      </c>
      <c r="F81" s="100">
        <f t="shared" si="11"/>
        <v>14412</v>
      </c>
      <c r="G81" s="96">
        <f t="shared" si="12"/>
        <v>10432</v>
      </c>
      <c r="H81" s="95">
        <v>120</v>
      </c>
    </row>
    <row r="82" spans="1:8" ht="12.75">
      <c r="A82" s="248">
        <v>78</v>
      </c>
      <c r="B82" s="98">
        <f t="shared" si="9"/>
        <v>25.72</v>
      </c>
      <c r="C82" s="101">
        <f t="shared" si="10"/>
        <v>73.12</v>
      </c>
      <c r="D82" s="100">
        <v>18540</v>
      </c>
      <c r="E82" s="100">
        <v>10850</v>
      </c>
      <c r="F82" s="100">
        <f t="shared" si="11"/>
        <v>14410</v>
      </c>
      <c r="G82" s="96">
        <f t="shared" si="12"/>
        <v>10431</v>
      </c>
      <c r="H82" s="95">
        <v>120</v>
      </c>
    </row>
    <row r="83" spans="1:8" ht="12.75">
      <c r="A83" s="248">
        <v>79</v>
      </c>
      <c r="B83" s="98">
        <f t="shared" si="9"/>
        <v>25.72</v>
      </c>
      <c r="C83" s="101">
        <f t="shared" si="10"/>
        <v>73.19</v>
      </c>
      <c r="D83" s="100">
        <v>18540</v>
      </c>
      <c r="E83" s="100">
        <v>10850</v>
      </c>
      <c r="F83" s="100">
        <f t="shared" si="11"/>
        <v>14408</v>
      </c>
      <c r="G83" s="96">
        <f t="shared" si="12"/>
        <v>10429</v>
      </c>
      <c r="H83" s="95">
        <v>120</v>
      </c>
    </row>
    <row r="84" spans="1:8" ht="12.75">
      <c r="A84" s="248">
        <v>80</v>
      </c>
      <c r="B84" s="98">
        <f t="shared" si="9"/>
        <v>25.73</v>
      </c>
      <c r="C84" s="101">
        <f t="shared" si="10"/>
        <v>73.25</v>
      </c>
      <c r="D84" s="100">
        <v>18540</v>
      </c>
      <c r="E84" s="100">
        <v>10850</v>
      </c>
      <c r="F84" s="100">
        <f t="shared" si="11"/>
        <v>14401</v>
      </c>
      <c r="G84" s="96">
        <f t="shared" si="12"/>
        <v>10424</v>
      </c>
      <c r="H84" s="95">
        <v>120</v>
      </c>
    </row>
    <row r="85" spans="1:8" ht="12.75">
      <c r="A85" s="248">
        <v>81</v>
      </c>
      <c r="B85" s="98">
        <f t="shared" si="9"/>
        <v>25.73</v>
      </c>
      <c r="C85" s="101">
        <f t="shared" si="10"/>
        <v>73.31</v>
      </c>
      <c r="D85" s="100">
        <v>18540</v>
      </c>
      <c r="E85" s="100">
        <v>10850</v>
      </c>
      <c r="F85" s="100">
        <f t="shared" si="11"/>
        <v>14399</v>
      </c>
      <c r="G85" s="96">
        <f t="shared" si="12"/>
        <v>10423</v>
      </c>
      <c r="H85" s="95">
        <v>120</v>
      </c>
    </row>
    <row r="86" spans="1:8" ht="12.75">
      <c r="A86" s="248">
        <v>82</v>
      </c>
      <c r="B86" s="98">
        <f t="shared" si="9"/>
        <v>25.73</v>
      </c>
      <c r="C86" s="101">
        <f t="shared" si="10"/>
        <v>73.37</v>
      </c>
      <c r="D86" s="100">
        <v>18540</v>
      </c>
      <c r="E86" s="100">
        <v>10850</v>
      </c>
      <c r="F86" s="100">
        <f t="shared" si="11"/>
        <v>14397</v>
      </c>
      <c r="G86" s="96">
        <f t="shared" si="12"/>
        <v>10421</v>
      </c>
      <c r="H86" s="95">
        <v>120</v>
      </c>
    </row>
    <row r="87" spans="1:8" ht="12.75">
      <c r="A87" s="248">
        <v>83</v>
      </c>
      <c r="B87" s="98">
        <f t="shared" si="9"/>
        <v>25.73</v>
      </c>
      <c r="C87" s="101">
        <f t="shared" si="10"/>
        <v>73.42</v>
      </c>
      <c r="D87" s="100">
        <v>18540</v>
      </c>
      <c r="E87" s="100">
        <v>10850</v>
      </c>
      <c r="F87" s="100">
        <f t="shared" si="11"/>
        <v>14396</v>
      </c>
      <c r="G87" s="96">
        <f t="shared" si="12"/>
        <v>10420</v>
      </c>
      <c r="H87" s="95">
        <v>120</v>
      </c>
    </row>
    <row r="88" spans="1:8" ht="12.75">
      <c r="A88" s="248">
        <v>84</v>
      </c>
      <c r="B88" s="98">
        <f t="shared" si="9"/>
        <v>25.74</v>
      </c>
      <c r="C88" s="101">
        <f t="shared" si="10"/>
        <v>73.47</v>
      </c>
      <c r="D88" s="100">
        <v>18540</v>
      </c>
      <c r="E88" s="100">
        <v>10850</v>
      </c>
      <c r="F88" s="100">
        <f t="shared" si="11"/>
        <v>14389</v>
      </c>
      <c r="G88" s="96">
        <f t="shared" si="12"/>
        <v>10416</v>
      </c>
      <c r="H88" s="95">
        <v>120</v>
      </c>
    </row>
    <row r="89" spans="1:8" ht="12.75">
      <c r="A89" s="248">
        <v>85</v>
      </c>
      <c r="B89" s="98">
        <f t="shared" si="9"/>
        <v>25.74</v>
      </c>
      <c r="C89" s="101">
        <f t="shared" si="10"/>
        <v>73.53</v>
      </c>
      <c r="D89" s="100">
        <v>18540</v>
      </c>
      <c r="E89" s="100">
        <v>10850</v>
      </c>
      <c r="F89" s="100">
        <f t="shared" si="11"/>
        <v>14387</v>
      </c>
      <c r="G89" s="96">
        <f t="shared" si="12"/>
        <v>10414</v>
      </c>
      <c r="H89" s="95">
        <v>120</v>
      </c>
    </row>
    <row r="90" spans="1:8" ht="12.75">
      <c r="A90" s="248">
        <v>86</v>
      </c>
      <c r="B90" s="98">
        <f t="shared" si="9"/>
        <v>25.74</v>
      </c>
      <c r="C90" s="101">
        <f t="shared" si="10"/>
        <v>73.58</v>
      </c>
      <c r="D90" s="100">
        <v>18540</v>
      </c>
      <c r="E90" s="100">
        <v>10850</v>
      </c>
      <c r="F90" s="100">
        <f t="shared" si="11"/>
        <v>14386</v>
      </c>
      <c r="G90" s="96">
        <f t="shared" si="12"/>
        <v>10413</v>
      </c>
      <c r="H90" s="95">
        <v>120</v>
      </c>
    </row>
    <row r="91" spans="1:8" ht="12.75">
      <c r="A91" s="248">
        <v>87</v>
      </c>
      <c r="B91" s="98">
        <f t="shared" si="9"/>
        <v>25.75</v>
      </c>
      <c r="C91" s="101">
        <f t="shared" si="10"/>
        <v>73.62</v>
      </c>
      <c r="D91" s="100">
        <v>18540</v>
      </c>
      <c r="E91" s="100">
        <v>10850</v>
      </c>
      <c r="F91" s="100">
        <f t="shared" si="11"/>
        <v>14380</v>
      </c>
      <c r="G91" s="96">
        <f t="shared" si="12"/>
        <v>10409</v>
      </c>
      <c r="H91" s="95">
        <v>120</v>
      </c>
    </row>
    <row r="92" spans="1:8" ht="12.75">
      <c r="A92" s="248">
        <v>88</v>
      </c>
      <c r="B92" s="98">
        <f t="shared" si="9"/>
        <v>25.75</v>
      </c>
      <c r="C92" s="101">
        <f t="shared" si="10"/>
        <v>73.67</v>
      </c>
      <c r="D92" s="100">
        <v>18540</v>
      </c>
      <c r="E92" s="100">
        <v>10850</v>
      </c>
      <c r="F92" s="100">
        <f t="shared" si="11"/>
        <v>14378</v>
      </c>
      <c r="G92" s="96">
        <f t="shared" si="12"/>
        <v>10407</v>
      </c>
      <c r="H92" s="95">
        <v>120</v>
      </c>
    </row>
    <row r="93" spans="1:8" ht="12.75">
      <c r="A93" s="248">
        <v>89</v>
      </c>
      <c r="B93" s="98">
        <f t="shared" si="9"/>
        <v>25.75</v>
      </c>
      <c r="C93" s="101">
        <f t="shared" si="10"/>
        <v>73.71</v>
      </c>
      <c r="D93" s="100">
        <v>18540</v>
      </c>
      <c r="E93" s="100">
        <v>10850</v>
      </c>
      <c r="F93" s="100">
        <f t="shared" si="11"/>
        <v>14377</v>
      </c>
      <c r="G93" s="96">
        <f t="shared" si="12"/>
        <v>10406</v>
      </c>
      <c r="H93" s="95">
        <v>120</v>
      </c>
    </row>
    <row r="94" spans="1:8" ht="12.75">
      <c r="A94" s="248">
        <v>90</v>
      </c>
      <c r="B94" s="98">
        <f t="shared" si="9"/>
        <v>25.76</v>
      </c>
      <c r="C94" s="101">
        <f t="shared" si="10"/>
        <v>73.75</v>
      </c>
      <c r="D94" s="100">
        <v>18540</v>
      </c>
      <c r="E94" s="100">
        <v>10850</v>
      </c>
      <c r="F94" s="100">
        <f t="shared" si="11"/>
        <v>14371</v>
      </c>
      <c r="G94" s="96">
        <f t="shared" si="12"/>
        <v>10402</v>
      </c>
      <c r="H94" s="95">
        <v>120</v>
      </c>
    </row>
    <row r="95" spans="1:8" ht="12.75">
      <c r="A95" s="248">
        <v>91</v>
      </c>
      <c r="B95" s="98">
        <f t="shared" si="9"/>
        <v>25.76</v>
      </c>
      <c r="C95" s="101">
        <f t="shared" si="10"/>
        <v>73.79</v>
      </c>
      <c r="D95" s="100">
        <v>18540</v>
      </c>
      <c r="E95" s="100">
        <v>10850</v>
      </c>
      <c r="F95" s="100">
        <f t="shared" si="11"/>
        <v>14370</v>
      </c>
      <c r="G95" s="96">
        <f t="shared" si="12"/>
        <v>10401</v>
      </c>
      <c r="H95" s="95">
        <v>120</v>
      </c>
    </row>
    <row r="96" spans="1:8" ht="12.75">
      <c r="A96" s="248">
        <v>92</v>
      </c>
      <c r="B96" s="98">
        <f t="shared" si="9"/>
        <v>25.76</v>
      </c>
      <c r="C96" s="101">
        <f t="shared" si="10"/>
        <v>73.83</v>
      </c>
      <c r="D96" s="100">
        <v>18540</v>
      </c>
      <c r="E96" s="100">
        <v>10850</v>
      </c>
      <c r="F96" s="100">
        <f t="shared" si="11"/>
        <v>14368</v>
      </c>
      <c r="G96" s="96">
        <f t="shared" si="12"/>
        <v>10400</v>
      </c>
      <c r="H96" s="95">
        <v>120</v>
      </c>
    </row>
    <row r="97" spans="1:8" ht="12.75">
      <c r="A97" s="248">
        <v>93</v>
      </c>
      <c r="B97" s="98">
        <f t="shared" si="9"/>
        <v>25.76</v>
      </c>
      <c r="C97" s="101">
        <f t="shared" si="10"/>
        <v>73.87</v>
      </c>
      <c r="D97" s="100">
        <v>18540</v>
      </c>
      <c r="E97" s="100">
        <v>10850</v>
      </c>
      <c r="F97" s="100">
        <f t="shared" si="11"/>
        <v>14367</v>
      </c>
      <c r="G97" s="96">
        <f t="shared" si="12"/>
        <v>10399</v>
      </c>
      <c r="H97" s="95">
        <v>120</v>
      </c>
    </row>
    <row r="98" spans="1:8" ht="12.75">
      <c r="A98" s="248">
        <v>94</v>
      </c>
      <c r="B98" s="98">
        <f t="shared" si="9"/>
        <v>25.77</v>
      </c>
      <c r="C98" s="101">
        <f t="shared" si="10"/>
        <v>73.9</v>
      </c>
      <c r="D98" s="100">
        <v>18540</v>
      </c>
      <c r="E98" s="100">
        <v>10850</v>
      </c>
      <c r="F98" s="100">
        <f t="shared" si="11"/>
        <v>14361</v>
      </c>
      <c r="G98" s="96">
        <f t="shared" si="12"/>
        <v>10395</v>
      </c>
      <c r="H98" s="95">
        <v>120</v>
      </c>
    </row>
    <row r="99" spans="1:8" ht="12.75">
      <c r="A99" s="248">
        <v>95</v>
      </c>
      <c r="B99" s="98">
        <f t="shared" si="9"/>
        <v>25.77</v>
      </c>
      <c r="C99" s="101">
        <f t="shared" si="10"/>
        <v>73.93</v>
      </c>
      <c r="D99" s="100">
        <v>18540</v>
      </c>
      <c r="E99" s="100">
        <v>10850</v>
      </c>
      <c r="F99" s="100">
        <f t="shared" si="11"/>
        <v>14360</v>
      </c>
      <c r="G99" s="96">
        <f t="shared" si="12"/>
        <v>10394</v>
      </c>
      <c r="H99" s="95">
        <v>120</v>
      </c>
    </row>
    <row r="100" spans="1:8" ht="12.75">
      <c r="A100" s="248">
        <v>96</v>
      </c>
      <c r="B100" s="98">
        <f t="shared" si="9"/>
        <v>25.77</v>
      </c>
      <c r="C100" s="101">
        <f t="shared" si="10"/>
        <v>73.96</v>
      </c>
      <c r="D100" s="100">
        <v>18540</v>
      </c>
      <c r="E100" s="100">
        <v>10850</v>
      </c>
      <c r="F100" s="100">
        <f t="shared" si="11"/>
        <v>14359</v>
      </c>
      <c r="G100" s="96">
        <f t="shared" si="12"/>
        <v>10394</v>
      </c>
      <c r="H100" s="95">
        <v>120</v>
      </c>
    </row>
    <row r="101" spans="1:8" ht="12.75">
      <c r="A101" s="248">
        <v>97</v>
      </c>
      <c r="B101" s="98">
        <f t="shared" si="9"/>
        <v>25.78</v>
      </c>
      <c r="C101" s="101">
        <f t="shared" si="10"/>
        <v>73.99</v>
      </c>
      <c r="D101" s="100">
        <v>18540</v>
      </c>
      <c r="E101" s="100">
        <v>10850</v>
      </c>
      <c r="F101" s="100">
        <f t="shared" si="11"/>
        <v>14354</v>
      </c>
      <c r="G101" s="96">
        <f t="shared" si="12"/>
        <v>10390</v>
      </c>
      <c r="H101" s="95">
        <v>120</v>
      </c>
    </row>
    <row r="102" spans="1:8" ht="12.75">
      <c r="A102" s="248">
        <v>98</v>
      </c>
      <c r="B102" s="98">
        <f t="shared" si="9"/>
        <v>25.78</v>
      </c>
      <c r="C102" s="101">
        <f t="shared" si="10"/>
        <v>74.01</v>
      </c>
      <c r="D102" s="100">
        <v>18540</v>
      </c>
      <c r="E102" s="100">
        <v>10850</v>
      </c>
      <c r="F102" s="100">
        <f t="shared" si="11"/>
        <v>14353</v>
      </c>
      <c r="G102" s="96">
        <f t="shared" si="12"/>
        <v>10389</v>
      </c>
      <c r="H102" s="95">
        <v>120</v>
      </c>
    </row>
    <row r="103" spans="1:8" ht="12.75">
      <c r="A103" s="248">
        <v>99</v>
      </c>
      <c r="B103" s="98">
        <f t="shared" si="9"/>
        <v>25.78</v>
      </c>
      <c r="C103" s="101">
        <f t="shared" si="10"/>
        <v>74.04</v>
      </c>
      <c r="D103" s="100">
        <v>18540</v>
      </c>
      <c r="E103" s="100">
        <v>10850</v>
      </c>
      <c r="F103" s="100">
        <f t="shared" si="11"/>
        <v>14352</v>
      </c>
      <c r="G103" s="96">
        <f t="shared" si="12"/>
        <v>10388</v>
      </c>
      <c r="H103" s="95">
        <v>120</v>
      </c>
    </row>
    <row r="104" spans="1:8" ht="12.75">
      <c r="A104" s="248">
        <v>100</v>
      </c>
      <c r="B104" s="98">
        <f t="shared" si="9"/>
        <v>25.79</v>
      </c>
      <c r="C104" s="101">
        <f t="shared" si="10"/>
        <v>74.06</v>
      </c>
      <c r="D104" s="100">
        <v>18540</v>
      </c>
      <c r="E104" s="100">
        <v>10850</v>
      </c>
      <c r="F104" s="100">
        <f t="shared" si="11"/>
        <v>14347</v>
      </c>
      <c r="G104" s="96">
        <f t="shared" si="12"/>
        <v>10385</v>
      </c>
      <c r="H104" s="95">
        <v>120</v>
      </c>
    </row>
    <row r="105" spans="1:8" ht="12.75">
      <c r="A105" s="248">
        <v>101</v>
      </c>
      <c r="B105" s="98">
        <f t="shared" si="9"/>
        <v>25.79</v>
      </c>
      <c r="C105" s="101">
        <f t="shared" si="10"/>
        <v>74.08</v>
      </c>
      <c r="D105" s="100">
        <v>18540</v>
      </c>
      <c r="E105" s="100">
        <v>10850</v>
      </c>
      <c r="F105" s="100">
        <f t="shared" si="11"/>
        <v>14346</v>
      </c>
      <c r="G105" s="96">
        <f t="shared" si="12"/>
        <v>10384</v>
      </c>
      <c r="H105" s="95">
        <v>120</v>
      </c>
    </row>
    <row r="106" spans="1:8" ht="12.75">
      <c r="A106" s="248">
        <v>102</v>
      </c>
      <c r="B106" s="98">
        <f t="shared" si="9"/>
        <v>25.79</v>
      </c>
      <c r="C106" s="101">
        <f t="shared" si="10"/>
        <v>74.1</v>
      </c>
      <c r="D106" s="100">
        <v>18540</v>
      </c>
      <c r="E106" s="100">
        <v>10850</v>
      </c>
      <c r="F106" s="100">
        <f t="shared" si="11"/>
        <v>14346</v>
      </c>
      <c r="G106" s="96">
        <f t="shared" si="12"/>
        <v>10384</v>
      </c>
      <c r="H106" s="95">
        <v>120</v>
      </c>
    </row>
    <row r="107" spans="1:8" ht="12.75">
      <c r="A107" s="248">
        <v>103</v>
      </c>
      <c r="B107" s="98">
        <f t="shared" si="9"/>
        <v>25.79</v>
      </c>
      <c r="C107" s="101">
        <f t="shared" si="10"/>
        <v>74.11</v>
      </c>
      <c r="D107" s="100">
        <v>18540</v>
      </c>
      <c r="E107" s="100">
        <v>10850</v>
      </c>
      <c r="F107" s="100">
        <f t="shared" si="11"/>
        <v>14345</v>
      </c>
      <c r="G107" s="96">
        <f t="shared" si="12"/>
        <v>10383</v>
      </c>
      <c r="H107" s="95">
        <v>120</v>
      </c>
    </row>
    <row r="108" spans="1:8" ht="12.75">
      <c r="A108" s="248">
        <v>104</v>
      </c>
      <c r="B108" s="98">
        <f t="shared" si="9"/>
        <v>25.8</v>
      </c>
      <c r="C108" s="101">
        <f t="shared" si="10"/>
        <v>74.13</v>
      </c>
      <c r="D108" s="100">
        <v>18540</v>
      </c>
      <c r="E108" s="100">
        <v>10850</v>
      </c>
      <c r="F108" s="100">
        <f t="shared" si="11"/>
        <v>14340</v>
      </c>
      <c r="G108" s="96">
        <f t="shared" si="12"/>
        <v>10380</v>
      </c>
      <c r="H108" s="95">
        <v>120</v>
      </c>
    </row>
    <row r="109" spans="1:8" ht="12.75">
      <c r="A109" s="248">
        <v>105</v>
      </c>
      <c r="B109" s="98">
        <f t="shared" si="9"/>
        <v>25.8</v>
      </c>
      <c r="C109" s="101">
        <f t="shared" si="10"/>
        <v>74.14</v>
      </c>
      <c r="D109" s="100">
        <v>18540</v>
      </c>
      <c r="E109" s="100">
        <v>10850</v>
      </c>
      <c r="F109" s="100">
        <f t="shared" si="11"/>
        <v>14340</v>
      </c>
      <c r="G109" s="96">
        <f t="shared" si="12"/>
        <v>10379</v>
      </c>
      <c r="H109" s="95">
        <v>120</v>
      </c>
    </row>
    <row r="110" spans="1:8" ht="13.5" thickBot="1">
      <c r="A110" s="249">
        <v>106</v>
      </c>
      <c r="B110" s="250">
        <f t="shared" si="9"/>
        <v>25.8</v>
      </c>
      <c r="C110" s="112">
        <f t="shared" si="10"/>
        <v>74.15</v>
      </c>
      <c r="D110" s="113">
        <v>18540</v>
      </c>
      <c r="E110" s="113">
        <v>10850</v>
      </c>
      <c r="F110" s="113">
        <f t="shared" si="11"/>
        <v>14339</v>
      </c>
      <c r="G110" s="251">
        <f t="shared" si="12"/>
        <v>10379</v>
      </c>
      <c r="H110" s="252">
        <v>120</v>
      </c>
    </row>
    <row r="111" spans="1:8" ht="12.75">
      <c r="A111" s="91">
        <v>107</v>
      </c>
      <c r="B111" s="116">
        <f>ROUND(2*(0.0015*A111+12.74285),2)</f>
        <v>25.81</v>
      </c>
      <c r="C111" s="109">
        <v>74.16</v>
      </c>
      <c r="D111" s="94">
        <v>18540</v>
      </c>
      <c r="E111" s="94">
        <v>10850</v>
      </c>
      <c r="F111" s="94">
        <f t="shared" si="11"/>
        <v>14335</v>
      </c>
      <c r="G111" s="96">
        <f t="shared" si="12"/>
        <v>10376</v>
      </c>
      <c r="H111" s="95">
        <v>120</v>
      </c>
    </row>
    <row r="112" spans="1:8" ht="12.75">
      <c r="A112" s="97">
        <v>108</v>
      </c>
      <c r="B112" s="102">
        <f aca="true" t="shared" si="13" ref="B112:B175">ROUND(2*(0.0015*A112+12.74285),2)</f>
        <v>25.81</v>
      </c>
      <c r="C112" s="109">
        <v>74.16</v>
      </c>
      <c r="D112" s="100">
        <v>18540</v>
      </c>
      <c r="E112" s="100">
        <v>10850</v>
      </c>
      <c r="F112" s="100">
        <f aca="true" t="shared" si="14" ref="F112:F143">ROUND(12*1.37*(1/B112*D112+1/C112*E112)+H112,0)</f>
        <v>14335</v>
      </c>
      <c r="G112" s="96">
        <f aca="true" t="shared" si="15" ref="G112:G143">ROUND(12*(1/B112*D112+1/C112*E112),0)</f>
        <v>10376</v>
      </c>
      <c r="H112" s="95">
        <v>120</v>
      </c>
    </row>
    <row r="113" spans="1:8" ht="12.75">
      <c r="A113" s="97">
        <v>109</v>
      </c>
      <c r="B113" s="102">
        <f t="shared" si="13"/>
        <v>25.81</v>
      </c>
      <c r="C113" s="109">
        <v>74.16</v>
      </c>
      <c r="D113" s="100">
        <v>18540</v>
      </c>
      <c r="E113" s="100">
        <v>10850</v>
      </c>
      <c r="F113" s="100">
        <f t="shared" si="14"/>
        <v>14335</v>
      </c>
      <c r="G113" s="96">
        <f t="shared" si="15"/>
        <v>10376</v>
      </c>
      <c r="H113" s="95">
        <v>120</v>
      </c>
    </row>
    <row r="114" spans="1:8" ht="12.75">
      <c r="A114" s="97">
        <v>110</v>
      </c>
      <c r="B114" s="102">
        <f t="shared" si="13"/>
        <v>25.82</v>
      </c>
      <c r="C114" s="109">
        <v>74.16</v>
      </c>
      <c r="D114" s="100">
        <v>18540</v>
      </c>
      <c r="E114" s="100">
        <v>10850</v>
      </c>
      <c r="F114" s="100">
        <f t="shared" si="14"/>
        <v>14330</v>
      </c>
      <c r="G114" s="96">
        <f t="shared" si="15"/>
        <v>10372</v>
      </c>
      <c r="H114" s="95">
        <v>120</v>
      </c>
    </row>
    <row r="115" spans="1:8" ht="12.75">
      <c r="A115" s="97">
        <v>111</v>
      </c>
      <c r="B115" s="102">
        <f t="shared" si="13"/>
        <v>25.82</v>
      </c>
      <c r="C115" s="109">
        <v>74.16</v>
      </c>
      <c r="D115" s="100">
        <v>18540</v>
      </c>
      <c r="E115" s="100">
        <v>10850</v>
      </c>
      <c r="F115" s="100">
        <f t="shared" si="14"/>
        <v>14330</v>
      </c>
      <c r="G115" s="96">
        <f t="shared" si="15"/>
        <v>10372</v>
      </c>
      <c r="H115" s="95">
        <v>120</v>
      </c>
    </row>
    <row r="116" spans="1:8" ht="12.75">
      <c r="A116" s="97">
        <v>112</v>
      </c>
      <c r="B116" s="102">
        <f t="shared" si="13"/>
        <v>25.82</v>
      </c>
      <c r="C116" s="109">
        <v>74.16</v>
      </c>
      <c r="D116" s="100">
        <v>18540</v>
      </c>
      <c r="E116" s="100">
        <v>10850</v>
      </c>
      <c r="F116" s="100">
        <f t="shared" si="14"/>
        <v>14330</v>
      </c>
      <c r="G116" s="96">
        <f t="shared" si="15"/>
        <v>10372</v>
      </c>
      <c r="H116" s="95">
        <v>120</v>
      </c>
    </row>
    <row r="117" spans="1:8" ht="12.75">
      <c r="A117" s="97">
        <v>113</v>
      </c>
      <c r="B117" s="102">
        <f t="shared" si="13"/>
        <v>25.82</v>
      </c>
      <c r="C117" s="109">
        <v>74.16</v>
      </c>
      <c r="D117" s="100">
        <v>18540</v>
      </c>
      <c r="E117" s="100">
        <v>10850</v>
      </c>
      <c r="F117" s="100">
        <f t="shared" si="14"/>
        <v>14330</v>
      </c>
      <c r="G117" s="96">
        <f t="shared" si="15"/>
        <v>10372</v>
      </c>
      <c r="H117" s="95">
        <v>120</v>
      </c>
    </row>
    <row r="118" spans="1:8" ht="12.75">
      <c r="A118" s="97">
        <v>114</v>
      </c>
      <c r="B118" s="102">
        <f t="shared" si="13"/>
        <v>25.83</v>
      </c>
      <c r="C118" s="109">
        <v>74.16</v>
      </c>
      <c r="D118" s="100">
        <v>18540</v>
      </c>
      <c r="E118" s="100">
        <v>10850</v>
      </c>
      <c r="F118" s="100">
        <f t="shared" si="14"/>
        <v>14325</v>
      </c>
      <c r="G118" s="96">
        <f t="shared" si="15"/>
        <v>10369</v>
      </c>
      <c r="H118" s="95">
        <v>120</v>
      </c>
    </row>
    <row r="119" spans="1:8" ht="12.75">
      <c r="A119" s="97">
        <v>115</v>
      </c>
      <c r="B119" s="102">
        <f t="shared" si="13"/>
        <v>25.83</v>
      </c>
      <c r="C119" s="109">
        <v>74.16</v>
      </c>
      <c r="D119" s="100">
        <v>18540</v>
      </c>
      <c r="E119" s="100">
        <v>10850</v>
      </c>
      <c r="F119" s="100">
        <f t="shared" si="14"/>
        <v>14325</v>
      </c>
      <c r="G119" s="96">
        <f t="shared" si="15"/>
        <v>10369</v>
      </c>
      <c r="H119" s="95">
        <v>120</v>
      </c>
    </row>
    <row r="120" spans="1:8" ht="12.75">
      <c r="A120" s="97">
        <v>116</v>
      </c>
      <c r="B120" s="102">
        <f t="shared" si="13"/>
        <v>25.83</v>
      </c>
      <c r="C120" s="109">
        <v>74.16</v>
      </c>
      <c r="D120" s="100">
        <v>18540</v>
      </c>
      <c r="E120" s="100">
        <v>10850</v>
      </c>
      <c r="F120" s="100">
        <f t="shared" si="14"/>
        <v>14325</v>
      </c>
      <c r="G120" s="96">
        <f t="shared" si="15"/>
        <v>10369</v>
      </c>
      <c r="H120" s="95">
        <v>120</v>
      </c>
    </row>
    <row r="121" spans="1:8" ht="12.75">
      <c r="A121" s="97">
        <v>117</v>
      </c>
      <c r="B121" s="102">
        <f t="shared" si="13"/>
        <v>25.84</v>
      </c>
      <c r="C121" s="109">
        <v>74.16</v>
      </c>
      <c r="D121" s="100">
        <v>18540</v>
      </c>
      <c r="E121" s="100">
        <v>10850</v>
      </c>
      <c r="F121" s="100">
        <f t="shared" si="14"/>
        <v>14321</v>
      </c>
      <c r="G121" s="96">
        <f t="shared" si="15"/>
        <v>10366</v>
      </c>
      <c r="H121" s="95">
        <v>120</v>
      </c>
    </row>
    <row r="122" spans="1:8" ht="12.75">
      <c r="A122" s="97">
        <v>118</v>
      </c>
      <c r="B122" s="102">
        <f t="shared" si="13"/>
        <v>25.84</v>
      </c>
      <c r="C122" s="109">
        <v>74.16</v>
      </c>
      <c r="D122" s="100">
        <v>18540</v>
      </c>
      <c r="E122" s="100">
        <v>10850</v>
      </c>
      <c r="F122" s="100">
        <f t="shared" si="14"/>
        <v>14321</v>
      </c>
      <c r="G122" s="96">
        <f t="shared" si="15"/>
        <v>10366</v>
      </c>
      <c r="H122" s="95">
        <v>120</v>
      </c>
    </row>
    <row r="123" spans="1:8" ht="12.75">
      <c r="A123" s="97">
        <v>119</v>
      </c>
      <c r="B123" s="102">
        <f t="shared" si="13"/>
        <v>25.84</v>
      </c>
      <c r="C123" s="109">
        <v>74.16</v>
      </c>
      <c r="D123" s="100">
        <v>18540</v>
      </c>
      <c r="E123" s="100">
        <v>10850</v>
      </c>
      <c r="F123" s="100">
        <f t="shared" si="14"/>
        <v>14321</v>
      </c>
      <c r="G123" s="96">
        <f t="shared" si="15"/>
        <v>10366</v>
      </c>
      <c r="H123" s="95">
        <v>120</v>
      </c>
    </row>
    <row r="124" spans="1:8" ht="12.75">
      <c r="A124" s="97">
        <v>120</v>
      </c>
      <c r="B124" s="102">
        <f t="shared" si="13"/>
        <v>25.85</v>
      </c>
      <c r="C124" s="109">
        <v>74.16</v>
      </c>
      <c r="D124" s="100">
        <v>18540</v>
      </c>
      <c r="E124" s="100">
        <v>10850</v>
      </c>
      <c r="F124" s="100">
        <f t="shared" si="14"/>
        <v>14316</v>
      </c>
      <c r="G124" s="96">
        <f t="shared" si="15"/>
        <v>10362</v>
      </c>
      <c r="H124" s="95">
        <v>120</v>
      </c>
    </row>
    <row r="125" spans="1:8" ht="12.75">
      <c r="A125" s="97">
        <v>121</v>
      </c>
      <c r="B125" s="102">
        <f t="shared" si="13"/>
        <v>25.85</v>
      </c>
      <c r="C125" s="109">
        <v>74.16</v>
      </c>
      <c r="D125" s="100">
        <v>18540</v>
      </c>
      <c r="E125" s="100">
        <v>10850</v>
      </c>
      <c r="F125" s="100">
        <f t="shared" si="14"/>
        <v>14316</v>
      </c>
      <c r="G125" s="96">
        <f t="shared" si="15"/>
        <v>10362</v>
      </c>
      <c r="H125" s="95">
        <v>120</v>
      </c>
    </row>
    <row r="126" spans="1:8" ht="12.75">
      <c r="A126" s="97">
        <v>122</v>
      </c>
      <c r="B126" s="102">
        <f t="shared" si="13"/>
        <v>25.85</v>
      </c>
      <c r="C126" s="109">
        <v>74.16</v>
      </c>
      <c r="D126" s="100">
        <v>18540</v>
      </c>
      <c r="E126" s="100">
        <v>10850</v>
      </c>
      <c r="F126" s="100">
        <f t="shared" si="14"/>
        <v>14316</v>
      </c>
      <c r="G126" s="96">
        <f t="shared" si="15"/>
        <v>10362</v>
      </c>
      <c r="H126" s="95">
        <v>120</v>
      </c>
    </row>
    <row r="127" spans="1:8" ht="12.75">
      <c r="A127" s="97">
        <v>123</v>
      </c>
      <c r="B127" s="102">
        <f t="shared" si="13"/>
        <v>25.85</v>
      </c>
      <c r="C127" s="109">
        <v>74.16</v>
      </c>
      <c r="D127" s="100">
        <v>18540</v>
      </c>
      <c r="E127" s="100">
        <v>10850</v>
      </c>
      <c r="F127" s="100">
        <f t="shared" si="14"/>
        <v>14316</v>
      </c>
      <c r="G127" s="96">
        <f t="shared" si="15"/>
        <v>10362</v>
      </c>
      <c r="H127" s="95">
        <v>120</v>
      </c>
    </row>
    <row r="128" spans="1:8" ht="12.75">
      <c r="A128" s="97">
        <v>124</v>
      </c>
      <c r="B128" s="102">
        <f t="shared" si="13"/>
        <v>25.86</v>
      </c>
      <c r="C128" s="109">
        <v>74.16</v>
      </c>
      <c r="D128" s="100">
        <v>18540</v>
      </c>
      <c r="E128" s="100">
        <v>10850</v>
      </c>
      <c r="F128" s="100">
        <f t="shared" si="14"/>
        <v>14312</v>
      </c>
      <c r="G128" s="96">
        <f t="shared" si="15"/>
        <v>10359</v>
      </c>
      <c r="H128" s="95">
        <v>120</v>
      </c>
    </row>
    <row r="129" spans="1:8" ht="12.75">
      <c r="A129" s="97">
        <v>125</v>
      </c>
      <c r="B129" s="102">
        <f t="shared" si="13"/>
        <v>25.86</v>
      </c>
      <c r="C129" s="109">
        <v>74.16</v>
      </c>
      <c r="D129" s="100">
        <v>18540</v>
      </c>
      <c r="E129" s="100">
        <v>10850</v>
      </c>
      <c r="F129" s="100">
        <f t="shared" si="14"/>
        <v>14312</v>
      </c>
      <c r="G129" s="96">
        <f t="shared" si="15"/>
        <v>10359</v>
      </c>
      <c r="H129" s="95">
        <v>120</v>
      </c>
    </row>
    <row r="130" spans="1:8" ht="12.75">
      <c r="A130" s="97">
        <v>126</v>
      </c>
      <c r="B130" s="102">
        <f t="shared" si="13"/>
        <v>25.86</v>
      </c>
      <c r="C130" s="109">
        <v>74.16</v>
      </c>
      <c r="D130" s="100">
        <v>18540</v>
      </c>
      <c r="E130" s="100">
        <v>10850</v>
      </c>
      <c r="F130" s="100">
        <f t="shared" si="14"/>
        <v>14312</v>
      </c>
      <c r="G130" s="96">
        <f t="shared" si="15"/>
        <v>10359</v>
      </c>
      <c r="H130" s="95">
        <v>120</v>
      </c>
    </row>
    <row r="131" spans="1:8" ht="12.75">
      <c r="A131" s="97">
        <v>127</v>
      </c>
      <c r="B131" s="102">
        <f t="shared" si="13"/>
        <v>25.87</v>
      </c>
      <c r="C131" s="109">
        <v>74.16</v>
      </c>
      <c r="D131" s="100">
        <v>18540</v>
      </c>
      <c r="E131" s="100">
        <v>10850</v>
      </c>
      <c r="F131" s="100">
        <f t="shared" si="14"/>
        <v>14307</v>
      </c>
      <c r="G131" s="96">
        <f t="shared" si="15"/>
        <v>10356</v>
      </c>
      <c r="H131" s="95">
        <v>120</v>
      </c>
    </row>
    <row r="132" spans="1:8" ht="12.75">
      <c r="A132" s="97">
        <v>128</v>
      </c>
      <c r="B132" s="102">
        <f t="shared" si="13"/>
        <v>25.87</v>
      </c>
      <c r="C132" s="109">
        <v>74.16</v>
      </c>
      <c r="D132" s="100">
        <v>18540</v>
      </c>
      <c r="E132" s="100">
        <v>10850</v>
      </c>
      <c r="F132" s="100">
        <f t="shared" si="14"/>
        <v>14307</v>
      </c>
      <c r="G132" s="96">
        <f t="shared" si="15"/>
        <v>10356</v>
      </c>
      <c r="H132" s="95">
        <v>120</v>
      </c>
    </row>
    <row r="133" spans="1:8" ht="12.75">
      <c r="A133" s="97">
        <v>129</v>
      </c>
      <c r="B133" s="102">
        <f t="shared" si="13"/>
        <v>25.87</v>
      </c>
      <c r="C133" s="109">
        <v>74.16</v>
      </c>
      <c r="D133" s="100">
        <v>18540</v>
      </c>
      <c r="E133" s="100">
        <v>10850</v>
      </c>
      <c r="F133" s="100">
        <f t="shared" si="14"/>
        <v>14307</v>
      </c>
      <c r="G133" s="96">
        <f t="shared" si="15"/>
        <v>10356</v>
      </c>
      <c r="H133" s="95">
        <v>120</v>
      </c>
    </row>
    <row r="134" spans="1:8" ht="12.75">
      <c r="A134" s="97">
        <v>130</v>
      </c>
      <c r="B134" s="102">
        <f t="shared" si="13"/>
        <v>25.88</v>
      </c>
      <c r="C134" s="109">
        <v>74.16</v>
      </c>
      <c r="D134" s="100">
        <v>18540</v>
      </c>
      <c r="E134" s="100">
        <v>10850</v>
      </c>
      <c r="F134" s="100">
        <f t="shared" si="14"/>
        <v>14303</v>
      </c>
      <c r="G134" s="96">
        <f t="shared" si="15"/>
        <v>10352</v>
      </c>
      <c r="H134" s="95">
        <v>120</v>
      </c>
    </row>
    <row r="135" spans="1:8" ht="12.75">
      <c r="A135" s="97">
        <v>131</v>
      </c>
      <c r="B135" s="102">
        <f t="shared" si="13"/>
        <v>25.88</v>
      </c>
      <c r="C135" s="109">
        <v>74.16</v>
      </c>
      <c r="D135" s="100">
        <v>18540</v>
      </c>
      <c r="E135" s="100">
        <v>10850</v>
      </c>
      <c r="F135" s="100">
        <f t="shared" si="14"/>
        <v>14303</v>
      </c>
      <c r="G135" s="96">
        <f t="shared" si="15"/>
        <v>10352</v>
      </c>
      <c r="H135" s="95">
        <v>120</v>
      </c>
    </row>
    <row r="136" spans="1:8" ht="12.75">
      <c r="A136" s="97">
        <v>132</v>
      </c>
      <c r="B136" s="102">
        <f t="shared" si="13"/>
        <v>25.88</v>
      </c>
      <c r="C136" s="109">
        <v>74.16</v>
      </c>
      <c r="D136" s="100">
        <v>18540</v>
      </c>
      <c r="E136" s="100">
        <v>10850</v>
      </c>
      <c r="F136" s="100">
        <f t="shared" si="14"/>
        <v>14303</v>
      </c>
      <c r="G136" s="96">
        <f t="shared" si="15"/>
        <v>10352</v>
      </c>
      <c r="H136" s="95">
        <v>120</v>
      </c>
    </row>
    <row r="137" spans="1:8" ht="12.75">
      <c r="A137" s="97">
        <v>133</v>
      </c>
      <c r="B137" s="102">
        <f t="shared" si="13"/>
        <v>25.88</v>
      </c>
      <c r="C137" s="109">
        <v>74.16</v>
      </c>
      <c r="D137" s="100">
        <v>18540</v>
      </c>
      <c r="E137" s="100">
        <v>10850</v>
      </c>
      <c r="F137" s="100">
        <f t="shared" si="14"/>
        <v>14303</v>
      </c>
      <c r="G137" s="96">
        <f t="shared" si="15"/>
        <v>10352</v>
      </c>
      <c r="H137" s="95">
        <v>120</v>
      </c>
    </row>
    <row r="138" spans="1:8" ht="12.75">
      <c r="A138" s="97">
        <v>134</v>
      </c>
      <c r="B138" s="102">
        <f t="shared" si="13"/>
        <v>25.89</v>
      </c>
      <c r="C138" s="109">
        <v>74.16</v>
      </c>
      <c r="D138" s="100">
        <v>18540</v>
      </c>
      <c r="E138" s="100">
        <v>10850</v>
      </c>
      <c r="F138" s="100">
        <f t="shared" si="14"/>
        <v>14298</v>
      </c>
      <c r="G138" s="96">
        <f t="shared" si="15"/>
        <v>10349</v>
      </c>
      <c r="H138" s="95">
        <v>120</v>
      </c>
    </row>
    <row r="139" spans="1:8" ht="12.75">
      <c r="A139" s="97">
        <v>135</v>
      </c>
      <c r="B139" s="102">
        <f t="shared" si="13"/>
        <v>25.89</v>
      </c>
      <c r="C139" s="109">
        <v>74.16</v>
      </c>
      <c r="D139" s="100">
        <v>18540</v>
      </c>
      <c r="E139" s="100">
        <v>10850</v>
      </c>
      <c r="F139" s="100">
        <f t="shared" si="14"/>
        <v>14298</v>
      </c>
      <c r="G139" s="96">
        <f t="shared" si="15"/>
        <v>10349</v>
      </c>
      <c r="H139" s="95">
        <v>120</v>
      </c>
    </row>
    <row r="140" spans="1:8" ht="12.75">
      <c r="A140" s="97">
        <v>136</v>
      </c>
      <c r="B140" s="102">
        <f t="shared" si="13"/>
        <v>25.89</v>
      </c>
      <c r="C140" s="109">
        <v>74.16</v>
      </c>
      <c r="D140" s="100">
        <v>18540</v>
      </c>
      <c r="E140" s="100">
        <v>10850</v>
      </c>
      <c r="F140" s="100">
        <f t="shared" si="14"/>
        <v>14298</v>
      </c>
      <c r="G140" s="96">
        <f t="shared" si="15"/>
        <v>10349</v>
      </c>
      <c r="H140" s="95">
        <v>120</v>
      </c>
    </row>
    <row r="141" spans="1:8" ht="12.75">
      <c r="A141" s="97">
        <v>137</v>
      </c>
      <c r="B141" s="102">
        <f t="shared" si="13"/>
        <v>25.9</v>
      </c>
      <c r="C141" s="109">
        <v>74.16</v>
      </c>
      <c r="D141" s="100">
        <v>18540</v>
      </c>
      <c r="E141" s="100">
        <v>10850</v>
      </c>
      <c r="F141" s="100">
        <f t="shared" si="14"/>
        <v>14294</v>
      </c>
      <c r="G141" s="96">
        <f t="shared" si="15"/>
        <v>10346</v>
      </c>
      <c r="H141" s="95">
        <v>120</v>
      </c>
    </row>
    <row r="142" spans="1:8" ht="12.75">
      <c r="A142" s="97">
        <v>138</v>
      </c>
      <c r="B142" s="102">
        <f t="shared" si="13"/>
        <v>25.9</v>
      </c>
      <c r="C142" s="109">
        <v>74.16</v>
      </c>
      <c r="D142" s="100">
        <v>18540</v>
      </c>
      <c r="E142" s="100">
        <v>10850</v>
      </c>
      <c r="F142" s="100">
        <f t="shared" si="14"/>
        <v>14294</v>
      </c>
      <c r="G142" s="96">
        <f t="shared" si="15"/>
        <v>10346</v>
      </c>
      <c r="H142" s="95">
        <v>120</v>
      </c>
    </row>
    <row r="143" spans="1:8" ht="12.75">
      <c r="A143" s="97">
        <v>139</v>
      </c>
      <c r="B143" s="102">
        <f t="shared" si="13"/>
        <v>25.9</v>
      </c>
      <c r="C143" s="109">
        <v>74.16</v>
      </c>
      <c r="D143" s="100">
        <v>18540</v>
      </c>
      <c r="E143" s="100">
        <v>10850</v>
      </c>
      <c r="F143" s="100">
        <f t="shared" si="14"/>
        <v>14294</v>
      </c>
      <c r="G143" s="96">
        <f t="shared" si="15"/>
        <v>10346</v>
      </c>
      <c r="H143" s="95">
        <v>120</v>
      </c>
    </row>
    <row r="144" spans="1:8" ht="12.75">
      <c r="A144" s="97">
        <v>140</v>
      </c>
      <c r="B144" s="102">
        <f t="shared" si="13"/>
        <v>25.91</v>
      </c>
      <c r="C144" s="109">
        <v>74.16</v>
      </c>
      <c r="D144" s="100">
        <v>18540</v>
      </c>
      <c r="E144" s="100">
        <v>10850</v>
      </c>
      <c r="F144" s="100">
        <f aca="true" t="shared" si="16" ref="F144:F175">ROUND(12*1.37*(1/B144*D144+1/C144*E144)+H144,0)</f>
        <v>14289</v>
      </c>
      <c r="G144" s="96">
        <f aca="true" t="shared" si="17" ref="G144:G175">ROUND(12*(1/B144*D144+1/C144*E144),0)</f>
        <v>10342</v>
      </c>
      <c r="H144" s="95">
        <v>120</v>
      </c>
    </row>
    <row r="145" spans="1:8" ht="12.75">
      <c r="A145" s="97">
        <v>141</v>
      </c>
      <c r="B145" s="102">
        <f t="shared" si="13"/>
        <v>25.91</v>
      </c>
      <c r="C145" s="109">
        <v>74.16</v>
      </c>
      <c r="D145" s="100">
        <v>18540</v>
      </c>
      <c r="E145" s="100">
        <v>10850</v>
      </c>
      <c r="F145" s="100">
        <f t="shared" si="16"/>
        <v>14289</v>
      </c>
      <c r="G145" s="96">
        <f t="shared" si="17"/>
        <v>10342</v>
      </c>
      <c r="H145" s="95">
        <v>120</v>
      </c>
    </row>
    <row r="146" spans="1:8" ht="12.75">
      <c r="A146" s="97">
        <v>142</v>
      </c>
      <c r="B146" s="102">
        <f t="shared" si="13"/>
        <v>25.91</v>
      </c>
      <c r="C146" s="109">
        <v>74.16</v>
      </c>
      <c r="D146" s="100">
        <v>18540</v>
      </c>
      <c r="E146" s="100">
        <v>10850</v>
      </c>
      <c r="F146" s="100">
        <f t="shared" si="16"/>
        <v>14289</v>
      </c>
      <c r="G146" s="96">
        <f t="shared" si="17"/>
        <v>10342</v>
      </c>
      <c r="H146" s="95">
        <v>120</v>
      </c>
    </row>
    <row r="147" spans="1:8" ht="12.75">
      <c r="A147" s="97">
        <v>143</v>
      </c>
      <c r="B147" s="102">
        <f t="shared" si="13"/>
        <v>25.91</v>
      </c>
      <c r="C147" s="109">
        <v>74.16</v>
      </c>
      <c r="D147" s="100">
        <v>18540</v>
      </c>
      <c r="E147" s="100">
        <v>10850</v>
      </c>
      <c r="F147" s="100">
        <f t="shared" si="16"/>
        <v>14289</v>
      </c>
      <c r="G147" s="96">
        <f t="shared" si="17"/>
        <v>10342</v>
      </c>
      <c r="H147" s="95">
        <v>120</v>
      </c>
    </row>
    <row r="148" spans="1:8" ht="12.75">
      <c r="A148" s="97">
        <v>144</v>
      </c>
      <c r="B148" s="102">
        <f t="shared" si="13"/>
        <v>25.92</v>
      </c>
      <c r="C148" s="109">
        <v>74.16</v>
      </c>
      <c r="D148" s="100">
        <v>18540</v>
      </c>
      <c r="E148" s="100">
        <v>10850</v>
      </c>
      <c r="F148" s="100">
        <f t="shared" si="16"/>
        <v>14284</v>
      </c>
      <c r="G148" s="96">
        <f t="shared" si="17"/>
        <v>10339</v>
      </c>
      <c r="H148" s="95">
        <v>120</v>
      </c>
    </row>
    <row r="149" spans="1:8" ht="12.75">
      <c r="A149" s="97">
        <v>145</v>
      </c>
      <c r="B149" s="102">
        <f t="shared" si="13"/>
        <v>25.92</v>
      </c>
      <c r="C149" s="109">
        <v>74.16</v>
      </c>
      <c r="D149" s="100">
        <v>18540</v>
      </c>
      <c r="E149" s="100">
        <v>10850</v>
      </c>
      <c r="F149" s="100">
        <f t="shared" si="16"/>
        <v>14284</v>
      </c>
      <c r="G149" s="96">
        <f t="shared" si="17"/>
        <v>10339</v>
      </c>
      <c r="H149" s="95">
        <v>120</v>
      </c>
    </row>
    <row r="150" spans="1:8" ht="12.75">
      <c r="A150" s="97">
        <v>146</v>
      </c>
      <c r="B150" s="102">
        <f t="shared" si="13"/>
        <v>25.92</v>
      </c>
      <c r="C150" s="109">
        <v>74.16</v>
      </c>
      <c r="D150" s="100">
        <v>18540</v>
      </c>
      <c r="E150" s="100">
        <v>10850</v>
      </c>
      <c r="F150" s="100">
        <f t="shared" si="16"/>
        <v>14284</v>
      </c>
      <c r="G150" s="96">
        <f t="shared" si="17"/>
        <v>10339</v>
      </c>
      <c r="H150" s="95">
        <v>120</v>
      </c>
    </row>
    <row r="151" spans="1:8" ht="12.75">
      <c r="A151" s="97">
        <v>147</v>
      </c>
      <c r="B151" s="102">
        <f t="shared" si="13"/>
        <v>25.93</v>
      </c>
      <c r="C151" s="109">
        <v>74.16</v>
      </c>
      <c r="D151" s="100">
        <v>18540</v>
      </c>
      <c r="E151" s="100">
        <v>10850</v>
      </c>
      <c r="F151" s="100">
        <f t="shared" si="16"/>
        <v>14280</v>
      </c>
      <c r="G151" s="96">
        <f t="shared" si="17"/>
        <v>10336</v>
      </c>
      <c r="H151" s="95">
        <v>120</v>
      </c>
    </row>
    <row r="152" spans="1:8" ht="12.75">
      <c r="A152" s="97">
        <v>148</v>
      </c>
      <c r="B152" s="102">
        <f t="shared" si="13"/>
        <v>25.93</v>
      </c>
      <c r="C152" s="109">
        <v>74.16</v>
      </c>
      <c r="D152" s="100">
        <v>18540</v>
      </c>
      <c r="E152" s="100">
        <v>10850</v>
      </c>
      <c r="F152" s="100">
        <f t="shared" si="16"/>
        <v>14280</v>
      </c>
      <c r="G152" s="96">
        <f t="shared" si="17"/>
        <v>10336</v>
      </c>
      <c r="H152" s="95">
        <v>120</v>
      </c>
    </row>
    <row r="153" spans="1:8" ht="12.75">
      <c r="A153" s="97">
        <v>149</v>
      </c>
      <c r="B153" s="102">
        <f t="shared" si="13"/>
        <v>25.93</v>
      </c>
      <c r="C153" s="109">
        <v>74.16</v>
      </c>
      <c r="D153" s="100">
        <v>18540</v>
      </c>
      <c r="E153" s="100">
        <v>10850</v>
      </c>
      <c r="F153" s="100">
        <f t="shared" si="16"/>
        <v>14280</v>
      </c>
      <c r="G153" s="96">
        <f t="shared" si="17"/>
        <v>10336</v>
      </c>
      <c r="H153" s="95">
        <v>120</v>
      </c>
    </row>
    <row r="154" spans="1:8" ht="12.75">
      <c r="A154" s="97">
        <v>150</v>
      </c>
      <c r="B154" s="102">
        <f t="shared" si="13"/>
        <v>25.94</v>
      </c>
      <c r="C154" s="109">
        <v>74.16</v>
      </c>
      <c r="D154" s="100">
        <v>18540</v>
      </c>
      <c r="E154" s="100">
        <v>10850</v>
      </c>
      <c r="F154" s="100">
        <f t="shared" si="16"/>
        <v>14275</v>
      </c>
      <c r="G154" s="96">
        <f t="shared" si="17"/>
        <v>10332</v>
      </c>
      <c r="H154" s="95">
        <v>120</v>
      </c>
    </row>
    <row r="155" spans="1:8" ht="12.75">
      <c r="A155" s="97">
        <v>151</v>
      </c>
      <c r="B155" s="102">
        <f t="shared" si="13"/>
        <v>25.94</v>
      </c>
      <c r="C155" s="109">
        <v>74.16</v>
      </c>
      <c r="D155" s="100">
        <v>18540</v>
      </c>
      <c r="E155" s="100">
        <v>10850</v>
      </c>
      <c r="F155" s="100">
        <f t="shared" si="16"/>
        <v>14275</v>
      </c>
      <c r="G155" s="96">
        <f t="shared" si="17"/>
        <v>10332</v>
      </c>
      <c r="H155" s="95">
        <v>120</v>
      </c>
    </row>
    <row r="156" spans="1:8" ht="12.75">
      <c r="A156" s="97">
        <v>152</v>
      </c>
      <c r="B156" s="102">
        <f t="shared" si="13"/>
        <v>25.94</v>
      </c>
      <c r="C156" s="109">
        <v>74.16</v>
      </c>
      <c r="D156" s="100">
        <v>18540</v>
      </c>
      <c r="E156" s="100">
        <v>10850</v>
      </c>
      <c r="F156" s="100">
        <f t="shared" si="16"/>
        <v>14275</v>
      </c>
      <c r="G156" s="96">
        <f t="shared" si="17"/>
        <v>10332</v>
      </c>
      <c r="H156" s="95">
        <v>120</v>
      </c>
    </row>
    <row r="157" spans="1:8" ht="12.75">
      <c r="A157" s="97">
        <v>153</v>
      </c>
      <c r="B157" s="102">
        <f t="shared" si="13"/>
        <v>25.94</v>
      </c>
      <c r="C157" s="109">
        <v>74.16</v>
      </c>
      <c r="D157" s="100">
        <v>18540</v>
      </c>
      <c r="E157" s="100">
        <v>10850</v>
      </c>
      <c r="F157" s="100">
        <f t="shared" si="16"/>
        <v>14275</v>
      </c>
      <c r="G157" s="96">
        <f t="shared" si="17"/>
        <v>10332</v>
      </c>
      <c r="H157" s="95">
        <v>120</v>
      </c>
    </row>
    <row r="158" spans="1:8" ht="12.75">
      <c r="A158" s="97">
        <v>154</v>
      </c>
      <c r="B158" s="102">
        <f t="shared" si="13"/>
        <v>25.95</v>
      </c>
      <c r="C158" s="109">
        <v>74.16</v>
      </c>
      <c r="D158" s="100">
        <v>18540</v>
      </c>
      <c r="E158" s="100">
        <v>10850</v>
      </c>
      <c r="F158" s="100">
        <f t="shared" si="16"/>
        <v>14271</v>
      </c>
      <c r="G158" s="96">
        <f t="shared" si="17"/>
        <v>10329</v>
      </c>
      <c r="H158" s="95">
        <v>120</v>
      </c>
    </row>
    <row r="159" spans="1:8" ht="12.75">
      <c r="A159" s="97">
        <v>155</v>
      </c>
      <c r="B159" s="102">
        <f t="shared" si="13"/>
        <v>25.95</v>
      </c>
      <c r="C159" s="109">
        <v>74.16</v>
      </c>
      <c r="D159" s="100">
        <v>18540</v>
      </c>
      <c r="E159" s="100">
        <v>10850</v>
      </c>
      <c r="F159" s="100">
        <f t="shared" si="16"/>
        <v>14271</v>
      </c>
      <c r="G159" s="96">
        <f t="shared" si="17"/>
        <v>10329</v>
      </c>
      <c r="H159" s="95">
        <v>120</v>
      </c>
    </row>
    <row r="160" spans="1:8" ht="12.75">
      <c r="A160" s="97">
        <v>156</v>
      </c>
      <c r="B160" s="102">
        <f t="shared" si="13"/>
        <v>25.95</v>
      </c>
      <c r="C160" s="109">
        <v>74.16</v>
      </c>
      <c r="D160" s="100">
        <v>18540</v>
      </c>
      <c r="E160" s="100">
        <v>10850</v>
      </c>
      <c r="F160" s="100">
        <f t="shared" si="16"/>
        <v>14271</v>
      </c>
      <c r="G160" s="96">
        <f t="shared" si="17"/>
        <v>10329</v>
      </c>
      <c r="H160" s="95">
        <v>120</v>
      </c>
    </row>
    <row r="161" spans="1:8" ht="12.75">
      <c r="A161" s="97">
        <v>157</v>
      </c>
      <c r="B161" s="102">
        <f t="shared" si="13"/>
        <v>25.96</v>
      </c>
      <c r="C161" s="109">
        <v>74.16</v>
      </c>
      <c r="D161" s="100">
        <v>18540</v>
      </c>
      <c r="E161" s="100">
        <v>10850</v>
      </c>
      <c r="F161" s="100">
        <f t="shared" si="16"/>
        <v>14266</v>
      </c>
      <c r="G161" s="96">
        <f t="shared" si="17"/>
        <v>10326</v>
      </c>
      <c r="H161" s="95">
        <v>120</v>
      </c>
    </row>
    <row r="162" spans="1:8" ht="12.75">
      <c r="A162" s="97">
        <v>158</v>
      </c>
      <c r="B162" s="102">
        <f t="shared" si="13"/>
        <v>25.96</v>
      </c>
      <c r="C162" s="109">
        <v>74.16</v>
      </c>
      <c r="D162" s="100">
        <v>18540</v>
      </c>
      <c r="E162" s="100">
        <v>10850</v>
      </c>
      <c r="F162" s="100">
        <f t="shared" si="16"/>
        <v>14266</v>
      </c>
      <c r="G162" s="96">
        <f t="shared" si="17"/>
        <v>10326</v>
      </c>
      <c r="H162" s="95">
        <v>120</v>
      </c>
    </row>
    <row r="163" spans="1:8" ht="12.75">
      <c r="A163" s="97">
        <v>159</v>
      </c>
      <c r="B163" s="102">
        <f t="shared" si="13"/>
        <v>25.96</v>
      </c>
      <c r="C163" s="109">
        <v>74.16</v>
      </c>
      <c r="D163" s="100">
        <v>18540</v>
      </c>
      <c r="E163" s="100">
        <v>10850</v>
      </c>
      <c r="F163" s="100">
        <f t="shared" si="16"/>
        <v>14266</v>
      </c>
      <c r="G163" s="96">
        <f t="shared" si="17"/>
        <v>10326</v>
      </c>
      <c r="H163" s="95">
        <v>120</v>
      </c>
    </row>
    <row r="164" spans="1:8" ht="12.75">
      <c r="A164" s="97">
        <v>160</v>
      </c>
      <c r="B164" s="102">
        <f t="shared" si="13"/>
        <v>25.97</v>
      </c>
      <c r="C164" s="109">
        <v>74.16</v>
      </c>
      <c r="D164" s="100">
        <v>18540</v>
      </c>
      <c r="E164" s="100">
        <v>10850</v>
      </c>
      <c r="F164" s="100">
        <f t="shared" si="16"/>
        <v>14262</v>
      </c>
      <c r="G164" s="96">
        <f t="shared" si="17"/>
        <v>10322</v>
      </c>
      <c r="H164" s="95">
        <v>120</v>
      </c>
    </row>
    <row r="165" spans="1:8" ht="12.75">
      <c r="A165" s="97">
        <v>161</v>
      </c>
      <c r="B165" s="102">
        <f t="shared" si="13"/>
        <v>25.97</v>
      </c>
      <c r="C165" s="109">
        <v>74.16</v>
      </c>
      <c r="D165" s="100">
        <v>18540</v>
      </c>
      <c r="E165" s="100">
        <v>10850</v>
      </c>
      <c r="F165" s="100">
        <f t="shared" si="16"/>
        <v>14262</v>
      </c>
      <c r="G165" s="96">
        <f t="shared" si="17"/>
        <v>10322</v>
      </c>
      <c r="H165" s="95">
        <v>120</v>
      </c>
    </row>
    <row r="166" spans="1:8" ht="12.75">
      <c r="A166" s="97">
        <v>162</v>
      </c>
      <c r="B166" s="102">
        <f t="shared" si="13"/>
        <v>25.97</v>
      </c>
      <c r="C166" s="109">
        <v>74.16</v>
      </c>
      <c r="D166" s="100">
        <v>18540</v>
      </c>
      <c r="E166" s="100">
        <v>10850</v>
      </c>
      <c r="F166" s="100">
        <f t="shared" si="16"/>
        <v>14262</v>
      </c>
      <c r="G166" s="96">
        <f t="shared" si="17"/>
        <v>10322</v>
      </c>
      <c r="H166" s="95">
        <v>120</v>
      </c>
    </row>
    <row r="167" spans="1:8" ht="12.75">
      <c r="A167" s="97">
        <v>163</v>
      </c>
      <c r="B167" s="102">
        <f t="shared" si="13"/>
        <v>25.97</v>
      </c>
      <c r="C167" s="109">
        <v>74.16</v>
      </c>
      <c r="D167" s="100">
        <v>18540</v>
      </c>
      <c r="E167" s="100">
        <v>10850</v>
      </c>
      <c r="F167" s="100">
        <f t="shared" si="16"/>
        <v>14262</v>
      </c>
      <c r="G167" s="96">
        <f t="shared" si="17"/>
        <v>10322</v>
      </c>
      <c r="H167" s="95">
        <v>120</v>
      </c>
    </row>
    <row r="168" spans="1:8" ht="12.75">
      <c r="A168" s="97">
        <v>164</v>
      </c>
      <c r="B168" s="102">
        <f t="shared" si="13"/>
        <v>25.98</v>
      </c>
      <c r="C168" s="109">
        <v>74.16</v>
      </c>
      <c r="D168" s="100">
        <v>18540</v>
      </c>
      <c r="E168" s="100">
        <v>10850</v>
      </c>
      <c r="F168" s="100">
        <f t="shared" si="16"/>
        <v>14257</v>
      </c>
      <c r="G168" s="96">
        <f t="shared" si="17"/>
        <v>10319</v>
      </c>
      <c r="H168" s="95">
        <v>120</v>
      </c>
    </row>
    <row r="169" spans="1:8" ht="12.75">
      <c r="A169" s="97">
        <v>165</v>
      </c>
      <c r="B169" s="102">
        <f t="shared" si="13"/>
        <v>25.98</v>
      </c>
      <c r="C169" s="109">
        <v>74.16</v>
      </c>
      <c r="D169" s="100">
        <v>18540</v>
      </c>
      <c r="E169" s="100">
        <v>10850</v>
      </c>
      <c r="F169" s="100">
        <f t="shared" si="16"/>
        <v>14257</v>
      </c>
      <c r="G169" s="96">
        <f t="shared" si="17"/>
        <v>10319</v>
      </c>
      <c r="H169" s="95">
        <v>120</v>
      </c>
    </row>
    <row r="170" spans="1:8" ht="12.75">
      <c r="A170" s="97">
        <v>166</v>
      </c>
      <c r="B170" s="102">
        <f t="shared" si="13"/>
        <v>25.98</v>
      </c>
      <c r="C170" s="109">
        <v>74.16</v>
      </c>
      <c r="D170" s="100">
        <v>18540</v>
      </c>
      <c r="E170" s="100">
        <v>10850</v>
      </c>
      <c r="F170" s="100">
        <f t="shared" si="16"/>
        <v>14257</v>
      </c>
      <c r="G170" s="96">
        <f t="shared" si="17"/>
        <v>10319</v>
      </c>
      <c r="H170" s="95">
        <v>120</v>
      </c>
    </row>
    <row r="171" spans="1:8" ht="12.75">
      <c r="A171" s="97">
        <v>167</v>
      </c>
      <c r="B171" s="102">
        <f t="shared" si="13"/>
        <v>25.99</v>
      </c>
      <c r="C171" s="109">
        <v>74.16</v>
      </c>
      <c r="D171" s="100">
        <v>18540</v>
      </c>
      <c r="E171" s="100">
        <v>10850</v>
      </c>
      <c r="F171" s="100">
        <f t="shared" si="16"/>
        <v>14253</v>
      </c>
      <c r="G171" s="96">
        <f t="shared" si="17"/>
        <v>10316</v>
      </c>
      <c r="H171" s="95">
        <v>120</v>
      </c>
    </row>
    <row r="172" spans="1:8" ht="12.75">
      <c r="A172" s="97">
        <v>168</v>
      </c>
      <c r="B172" s="102">
        <f t="shared" si="13"/>
        <v>25.99</v>
      </c>
      <c r="C172" s="109">
        <v>74.16</v>
      </c>
      <c r="D172" s="100">
        <v>18540</v>
      </c>
      <c r="E172" s="100">
        <v>10850</v>
      </c>
      <c r="F172" s="100">
        <f t="shared" si="16"/>
        <v>14253</v>
      </c>
      <c r="G172" s="96">
        <f t="shared" si="17"/>
        <v>10316</v>
      </c>
      <c r="H172" s="95">
        <v>120</v>
      </c>
    </row>
    <row r="173" spans="1:8" ht="12.75">
      <c r="A173" s="97">
        <v>169</v>
      </c>
      <c r="B173" s="102">
        <f t="shared" si="13"/>
        <v>25.99</v>
      </c>
      <c r="C173" s="109">
        <v>74.16</v>
      </c>
      <c r="D173" s="100">
        <v>18540</v>
      </c>
      <c r="E173" s="100">
        <v>10850</v>
      </c>
      <c r="F173" s="100">
        <f t="shared" si="16"/>
        <v>14253</v>
      </c>
      <c r="G173" s="96">
        <f t="shared" si="17"/>
        <v>10316</v>
      </c>
      <c r="H173" s="95">
        <v>120</v>
      </c>
    </row>
    <row r="174" spans="1:8" ht="12.75">
      <c r="A174" s="97">
        <v>170</v>
      </c>
      <c r="B174" s="102">
        <f t="shared" si="13"/>
        <v>26</v>
      </c>
      <c r="C174" s="109">
        <v>74.16</v>
      </c>
      <c r="D174" s="100">
        <v>18540</v>
      </c>
      <c r="E174" s="100">
        <v>10850</v>
      </c>
      <c r="F174" s="100">
        <f t="shared" si="16"/>
        <v>14248</v>
      </c>
      <c r="G174" s="96">
        <f t="shared" si="17"/>
        <v>10313</v>
      </c>
      <c r="H174" s="95">
        <v>120</v>
      </c>
    </row>
    <row r="175" spans="1:8" ht="12.75">
      <c r="A175" s="97">
        <v>171</v>
      </c>
      <c r="B175" s="102">
        <f t="shared" si="13"/>
        <v>26</v>
      </c>
      <c r="C175" s="109">
        <v>74.16</v>
      </c>
      <c r="D175" s="100">
        <v>18540</v>
      </c>
      <c r="E175" s="100">
        <v>10850</v>
      </c>
      <c r="F175" s="100">
        <f t="shared" si="16"/>
        <v>14248</v>
      </c>
      <c r="G175" s="96">
        <f t="shared" si="17"/>
        <v>10313</v>
      </c>
      <c r="H175" s="95">
        <v>120</v>
      </c>
    </row>
    <row r="176" spans="1:8" ht="12.75">
      <c r="A176" s="97">
        <v>172</v>
      </c>
      <c r="B176" s="102">
        <f aca="true" t="shared" si="18" ref="B176:B187">ROUND(2*(0.0015*A176+12.74285),2)</f>
        <v>26</v>
      </c>
      <c r="C176" s="109">
        <v>74.16</v>
      </c>
      <c r="D176" s="100">
        <v>18540</v>
      </c>
      <c r="E176" s="100">
        <v>10850</v>
      </c>
      <c r="F176" s="100">
        <f aca="true" t="shared" si="19" ref="F176:F187">ROUND(12*1.37*(1/B176*D176+1/C176*E176)+H176,0)</f>
        <v>14248</v>
      </c>
      <c r="G176" s="96">
        <f aca="true" t="shared" si="20" ref="G176:G187">ROUND(12*(1/B176*D176+1/C176*E176),0)</f>
        <v>10313</v>
      </c>
      <c r="H176" s="95">
        <v>120</v>
      </c>
    </row>
    <row r="177" spans="1:8" ht="12.75">
      <c r="A177" s="97">
        <v>173</v>
      </c>
      <c r="B177" s="102">
        <f t="shared" si="18"/>
        <v>26</v>
      </c>
      <c r="C177" s="109">
        <v>74.16</v>
      </c>
      <c r="D177" s="100">
        <v>18540</v>
      </c>
      <c r="E177" s="100">
        <v>10850</v>
      </c>
      <c r="F177" s="100">
        <f t="shared" si="19"/>
        <v>14248</v>
      </c>
      <c r="G177" s="96">
        <f t="shared" si="20"/>
        <v>10313</v>
      </c>
      <c r="H177" s="95">
        <v>120</v>
      </c>
    </row>
    <row r="178" spans="1:8" ht="12.75">
      <c r="A178" s="97">
        <v>174</v>
      </c>
      <c r="B178" s="102">
        <f t="shared" si="18"/>
        <v>26.01</v>
      </c>
      <c r="C178" s="109">
        <v>74.16</v>
      </c>
      <c r="D178" s="100">
        <v>18540</v>
      </c>
      <c r="E178" s="100">
        <v>10850</v>
      </c>
      <c r="F178" s="100">
        <f t="shared" si="19"/>
        <v>14244</v>
      </c>
      <c r="G178" s="96">
        <f t="shared" si="20"/>
        <v>10309</v>
      </c>
      <c r="H178" s="95">
        <v>120</v>
      </c>
    </row>
    <row r="179" spans="1:8" ht="12.75">
      <c r="A179" s="97">
        <v>175</v>
      </c>
      <c r="B179" s="102">
        <f t="shared" si="18"/>
        <v>26.01</v>
      </c>
      <c r="C179" s="109">
        <v>74.16</v>
      </c>
      <c r="D179" s="100">
        <v>18540</v>
      </c>
      <c r="E179" s="100">
        <v>10850</v>
      </c>
      <c r="F179" s="100">
        <f t="shared" si="19"/>
        <v>14244</v>
      </c>
      <c r="G179" s="96">
        <f t="shared" si="20"/>
        <v>10309</v>
      </c>
      <c r="H179" s="95">
        <v>120</v>
      </c>
    </row>
    <row r="180" spans="1:8" ht="12.75">
      <c r="A180" s="97">
        <v>176</v>
      </c>
      <c r="B180" s="102">
        <f t="shared" si="18"/>
        <v>26.01</v>
      </c>
      <c r="C180" s="109">
        <v>74.16</v>
      </c>
      <c r="D180" s="100">
        <v>18540</v>
      </c>
      <c r="E180" s="100">
        <v>10850</v>
      </c>
      <c r="F180" s="100">
        <f t="shared" si="19"/>
        <v>14244</v>
      </c>
      <c r="G180" s="96">
        <f t="shared" si="20"/>
        <v>10309</v>
      </c>
      <c r="H180" s="95">
        <v>120</v>
      </c>
    </row>
    <row r="181" spans="1:8" ht="12.75">
      <c r="A181" s="97">
        <v>177</v>
      </c>
      <c r="B181" s="102">
        <f t="shared" si="18"/>
        <v>26.02</v>
      </c>
      <c r="C181" s="109">
        <v>74.16</v>
      </c>
      <c r="D181" s="100">
        <v>18540</v>
      </c>
      <c r="E181" s="100">
        <v>10850</v>
      </c>
      <c r="F181" s="100">
        <f t="shared" si="19"/>
        <v>14239</v>
      </c>
      <c r="G181" s="96">
        <f t="shared" si="20"/>
        <v>10306</v>
      </c>
      <c r="H181" s="95">
        <v>120</v>
      </c>
    </row>
    <row r="182" spans="1:8" ht="12.75">
      <c r="A182" s="97">
        <v>178</v>
      </c>
      <c r="B182" s="102">
        <f t="shared" si="18"/>
        <v>26.02</v>
      </c>
      <c r="C182" s="109">
        <v>74.16</v>
      </c>
      <c r="D182" s="100">
        <v>18540</v>
      </c>
      <c r="E182" s="100">
        <v>10850</v>
      </c>
      <c r="F182" s="100">
        <f t="shared" si="19"/>
        <v>14239</v>
      </c>
      <c r="G182" s="96">
        <f t="shared" si="20"/>
        <v>10306</v>
      </c>
      <c r="H182" s="95">
        <v>120</v>
      </c>
    </row>
    <row r="183" spans="1:8" ht="12.75">
      <c r="A183" s="97">
        <v>179</v>
      </c>
      <c r="B183" s="102">
        <f t="shared" si="18"/>
        <v>26.02</v>
      </c>
      <c r="C183" s="109">
        <v>74.16</v>
      </c>
      <c r="D183" s="100">
        <v>18540</v>
      </c>
      <c r="E183" s="100">
        <v>10850</v>
      </c>
      <c r="F183" s="100">
        <f t="shared" si="19"/>
        <v>14239</v>
      </c>
      <c r="G183" s="96">
        <f t="shared" si="20"/>
        <v>10306</v>
      </c>
      <c r="H183" s="95">
        <v>120</v>
      </c>
    </row>
    <row r="184" spans="1:8" ht="12.75">
      <c r="A184" s="97">
        <v>180</v>
      </c>
      <c r="B184" s="102">
        <f t="shared" si="18"/>
        <v>26.03</v>
      </c>
      <c r="C184" s="109">
        <v>74.16</v>
      </c>
      <c r="D184" s="100">
        <v>18540</v>
      </c>
      <c r="E184" s="100">
        <v>10850</v>
      </c>
      <c r="F184" s="100">
        <f t="shared" si="19"/>
        <v>14235</v>
      </c>
      <c r="G184" s="96">
        <f t="shared" si="20"/>
        <v>10303</v>
      </c>
      <c r="H184" s="95">
        <v>120</v>
      </c>
    </row>
    <row r="185" spans="1:8" ht="12.75">
      <c r="A185" s="97">
        <v>181</v>
      </c>
      <c r="B185" s="102">
        <f t="shared" si="18"/>
        <v>26.03</v>
      </c>
      <c r="C185" s="109">
        <v>74.16</v>
      </c>
      <c r="D185" s="100">
        <v>18540</v>
      </c>
      <c r="E185" s="100">
        <v>10850</v>
      </c>
      <c r="F185" s="100">
        <f t="shared" si="19"/>
        <v>14235</v>
      </c>
      <c r="G185" s="96">
        <f t="shared" si="20"/>
        <v>10303</v>
      </c>
      <c r="H185" s="95">
        <v>120</v>
      </c>
    </row>
    <row r="186" spans="1:8" ht="12.75">
      <c r="A186" s="97">
        <v>182</v>
      </c>
      <c r="B186" s="102">
        <f t="shared" si="18"/>
        <v>26.03</v>
      </c>
      <c r="C186" s="109">
        <v>74.16</v>
      </c>
      <c r="D186" s="100">
        <v>18540</v>
      </c>
      <c r="E186" s="100">
        <v>10850</v>
      </c>
      <c r="F186" s="100">
        <f t="shared" si="19"/>
        <v>14235</v>
      </c>
      <c r="G186" s="96">
        <f t="shared" si="20"/>
        <v>10303</v>
      </c>
      <c r="H186" s="95">
        <v>120</v>
      </c>
    </row>
    <row r="187" spans="1:8" ht="12.75">
      <c r="A187" s="97">
        <v>183</v>
      </c>
      <c r="B187" s="102">
        <f t="shared" si="18"/>
        <v>26.03</v>
      </c>
      <c r="C187" s="109">
        <v>74.16</v>
      </c>
      <c r="D187" s="100">
        <v>18540</v>
      </c>
      <c r="E187" s="100">
        <v>10850</v>
      </c>
      <c r="F187" s="100">
        <f t="shared" si="19"/>
        <v>14235</v>
      </c>
      <c r="G187" s="96">
        <f t="shared" si="20"/>
        <v>10303</v>
      </c>
      <c r="H187" s="95">
        <v>120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A5" sqref="A5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630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631</v>
      </c>
      <c r="B4" s="64"/>
      <c r="C4" s="64"/>
      <c r="D4" s="64"/>
      <c r="E4" s="64"/>
      <c r="F4" s="64"/>
      <c r="G4" s="64"/>
      <c r="I4" s="58"/>
    </row>
    <row r="5" spans="1:9" ht="15">
      <c r="A5" s="103" t="s">
        <v>42</v>
      </c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F6" s="68" t="s">
        <v>393</v>
      </c>
      <c r="G6" s="68"/>
      <c r="I6" s="58"/>
    </row>
    <row r="7" spans="1:9" ht="15.75">
      <c r="A7" s="69" t="s">
        <v>30</v>
      </c>
      <c r="B7" s="66"/>
      <c r="C7" s="104">
        <v>22.5</v>
      </c>
      <c r="D7" s="105"/>
      <c r="E7" s="106"/>
      <c r="F7" s="104">
        <v>80.88</v>
      </c>
      <c r="G7" s="107"/>
      <c r="I7" s="58"/>
    </row>
    <row r="8" spans="1:9" ht="15.75">
      <c r="A8" s="69" t="s">
        <v>31</v>
      </c>
      <c r="B8" s="66"/>
      <c r="C8" s="104" t="s">
        <v>43</v>
      </c>
      <c r="D8" s="105"/>
      <c r="E8" s="106"/>
      <c r="F8" s="107" t="s">
        <v>44</v>
      </c>
      <c r="G8" s="107"/>
      <c r="I8" s="58"/>
    </row>
    <row r="9" spans="1:9" ht="15.75">
      <c r="A9" s="69" t="s">
        <v>32</v>
      </c>
      <c r="B9" s="66"/>
      <c r="C9" s="104" t="s">
        <v>45</v>
      </c>
      <c r="D9" s="105"/>
      <c r="E9" s="106"/>
      <c r="F9" s="107" t="s">
        <v>44</v>
      </c>
      <c r="G9" s="107"/>
      <c r="I9" s="58"/>
    </row>
    <row r="10" spans="1:9" ht="15.75">
      <c r="A10" s="69" t="s">
        <v>33</v>
      </c>
      <c r="B10" s="66"/>
      <c r="C10" s="104" t="s">
        <v>96</v>
      </c>
      <c r="D10" s="105"/>
      <c r="E10" s="106"/>
      <c r="F10" s="107" t="s">
        <v>44</v>
      </c>
      <c r="G10" s="107"/>
      <c r="I10" s="58"/>
    </row>
    <row r="11" spans="1:9" ht="15.75">
      <c r="A11" s="69" t="s">
        <v>34</v>
      </c>
      <c r="B11" s="66"/>
      <c r="C11" s="104" t="s">
        <v>97</v>
      </c>
      <c r="D11" s="105"/>
      <c r="E11" s="106"/>
      <c r="F11" s="107" t="s">
        <v>44</v>
      </c>
      <c r="G11" s="107"/>
      <c r="I11" s="58"/>
    </row>
    <row r="12" spans="1:9" ht="15.75">
      <c r="A12" s="69" t="s">
        <v>35</v>
      </c>
      <c r="B12" s="66"/>
      <c r="C12" s="104" t="s">
        <v>97</v>
      </c>
      <c r="D12" s="105"/>
      <c r="E12" s="106"/>
      <c r="F12" s="107">
        <v>92.7</v>
      </c>
      <c r="G12" s="107"/>
      <c r="I12" s="58"/>
    </row>
    <row r="13" spans="1:9" ht="6" customHeight="1" thickBot="1">
      <c r="A13" s="337"/>
      <c r="B13" s="337"/>
      <c r="C13" s="78"/>
      <c r="D13" s="79"/>
      <c r="E13" s="80"/>
      <c r="F13" s="80"/>
      <c r="G13" s="80"/>
      <c r="I13" s="58"/>
    </row>
    <row r="14" spans="1:8" ht="15.75">
      <c r="A14" s="59"/>
      <c r="B14" s="81" t="s">
        <v>605</v>
      </c>
      <c r="C14" s="82"/>
      <c r="D14" s="81" t="s">
        <v>606</v>
      </c>
      <c r="E14" s="82"/>
      <c r="F14" s="83" t="s">
        <v>607</v>
      </c>
      <c r="G14" s="84" t="s">
        <v>608</v>
      </c>
      <c r="H14" s="82"/>
    </row>
    <row r="15" spans="1:8" ht="45.75" thickBot="1">
      <c r="A15" s="85" t="s">
        <v>36</v>
      </c>
      <c r="B15" s="86" t="s">
        <v>392</v>
      </c>
      <c r="C15" s="87" t="s">
        <v>393</v>
      </c>
      <c r="D15" s="88" t="s">
        <v>609</v>
      </c>
      <c r="E15" s="89" t="s">
        <v>610</v>
      </c>
      <c r="F15" s="88" t="s">
        <v>607</v>
      </c>
      <c r="G15" s="90" t="s">
        <v>612</v>
      </c>
      <c r="H15" s="89" t="s">
        <v>613</v>
      </c>
    </row>
    <row r="16" spans="1:8" ht="12.75">
      <c r="A16" s="91" t="s">
        <v>37</v>
      </c>
      <c r="B16" s="92">
        <v>22.5</v>
      </c>
      <c r="C16" s="93">
        <v>80.87</v>
      </c>
      <c r="D16" s="94">
        <v>18540</v>
      </c>
      <c r="E16" s="95">
        <v>10850</v>
      </c>
      <c r="F16" s="100">
        <f aca="true" t="shared" si="0" ref="F16:F47">ROUND(12*1.37*(1/B16*D16+1/C16*E16)+H16,0)</f>
        <v>15872</v>
      </c>
      <c r="G16" s="96">
        <f aca="true" t="shared" si="1" ref="G16:G47">ROUND(12*(1/B16*D16+1/C16*E16),0)</f>
        <v>11498</v>
      </c>
      <c r="H16" s="95">
        <v>120</v>
      </c>
    </row>
    <row r="17" spans="1:8" ht="12.75">
      <c r="A17" s="97">
        <v>13</v>
      </c>
      <c r="B17" s="98">
        <f aca="true" t="shared" si="2" ref="B17:B22">ROUND(2.5*(2.4962*POWER(A17,0.5)),2)</f>
        <v>22.5</v>
      </c>
      <c r="C17" s="99">
        <f aca="true" t="shared" si="3" ref="C17:C48">ROUND(2.5*(-0.0005*POWER(A17,2)+0.1103*A17+31),2)</f>
        <v>80.87</v>
      </c>
      <c r="D17" s="94">
        <v>18540</v>
      </c>
      <c r="E17" s="95">
        <v>10850</v>
      </c>
      <c r="F17" s="100">
        <f t="shared" si="0"/>
        <v>15872</v>
      </c>
      <c r="G17" s="96">
        <f t="shared" si="1"/>
        <v>11498</v>
      </c>
      <c r="H17" s="95">
        <v>120</v>
      </c>
    </row>
    <row r="18" spans="1:8" ht="12.75">
      <c r="A18" s="97">
        <v>14</v>
      </c>
      <c r="B18" s="98">
        <f t="shared" si="2"/>
        <v>23.35</v>
      </c>
      <c r="C18" s="99">
        <f t="shared" si="3"/>
        <v>81.12</v>
      </c>
      <c r="D18" s="94">
        <v>18540</v>
      </c>
      <c r="E18" s="95">
        <v>10850</v>
      </c>
      <c r="F18" s="100">
        <f t="shared" si="0"/>
        <v>15372</v>
      </c>
      <c r="G18" s="96">
        <f t="shared" si="1"/>
        <v>11133</v>
      </c>
      <c r="H18" s="95">
        <v>120</v>
      </c>
    </row>
    <row r="19" spans="1:8" ht="12.75">
      <c r="A19" s="97">
        <v>15</v>
      </c>
      <c r="B19" s="98">
        <f t="shared" si="2"/>
        <v>24.17</v>
      </c>
      <c r="C19" s="99">
        <f t="shared" si="3"/>
        <v>81.36</v>
      </c>
      <c r="D19" s="94">
        <v>18540</v>
      </c>
      <c r="E19" s="95">
        <v>10850</v>
      </c>
      <c r="F19" s="100">
        <f t="shared" si="0"/>
        <v>14923</v>
      </c>
      <c r="G19" s="96">
        <f t="shared" si="1"/>
        <v>10805</v>
      </c>
      <c r="H19" s="95">
        <v>120</v>
      </c>
    </row>
    <row r="20" spans="1:8" ht="12.75">
      <c r="A20" s="97">
        <v>16</v>
      </c>
      <c r="B20" s="98">
        <f t="shared" si="2"/>
        <v>24.96</v>
      </c>
      <c r="C20" s="99">
        <f t="shared" si="3"/>
        <v>81.59</v>
      </c>
      <c r="D20" s="94">
        <v>18540</v>
      </c>
      <c r="E20" s="95">
        <v>10850</v>
      </c>
      <c r="F20" s="100">
        <f t="shared" si="0"/>
        <v>14518</v>
      </c>
      <c r="G20" s="96">
        <f t="shared" si="1"/>
        <v>10509</v>
      </c>
      <c r="H20" s="95">
        <v>120</v>
      </c>
    </row>
    <row r="21" spans="1:8" ht="12.75">
      <c r="A21" s="97">
        <v>17</v>
      </c>
      <c r="B21" s="98">
        <f t="shared" si="2"/>
        <v>25.73</v>
      </c>
      <c r="C21" s="99">
        <f t="shared" si="3"/>
        <v>81.83</v>
      </c>
      <c r="D21" s="94">
        <v>18540</v>
      </c>
      <c r="E21" s="95">
        <v>10850</v>
      </c>
      <c r="F21" s="100">
        <f t="shared" si="0"/>
        <v>14146</v>
      </c>
      <c r="G21" s="96">
        <f t="shared" si="1"/>
        <v>10238</v>
      </c>
      <c r="H21" s="95">
        <v>120</v>
      </c>
    </row>
    <row r="22" spans="1:8" ht="12.75">
      <c r="A22" s="97">
        <v>18</v>
      </c>
      <c r="B22" s="98">
        <f t="shared" si="2"/>
        <v>26.48</v>
      </c>
      <c r="C22" s="99">
        <f t="shared" si="3"/>
        <v>82.06</v>
      </c>
      <c r="D22" s="94">
        <v>18540</v>
      </c>
      <c r="E22" s="95">
        <v>10850</v>
      </c>
      <c r="F22" s="100">
        <f t="shared" si="0"/>
        <v>13804</v>
      </c>
      <c r="G22" s="96">
        <f t="shared" si="1"/>
        <v>9988</v>
      </c>
      <c r="H22" s="95">
        <v>120</v>
      </c>
    </row>
    <row r="23" spans="1:8" ht="12.75">
      <c r="A23" s="97">
        <v>19</v>
      </c>
      <c r="B23" s="98">
        <f aca="true" t="shared" si="4" ref="B23:B28">ROUND(2.5*(3.89*POWER(A23,0.355)),2)</f>
        <v>27.66</v>
      </c>
      <c r="C23" s="101">
        <f t="shared" si="3"/>
        <v>82.29</v>
      </c>
      <c r="D23" s="94">
        <v>18540</v>
      </c>
      <c r="E23" s="95">
        <v>10850</v>
      </c>
      <c r="F23" s="100">
        <f t="shared" si="0"/>
        <v>13307</v>
      </c>
      <c r="G23" s="96">
        <f t="shared" si="1"/>
        <v>9626</v>
      </c>
      <c r="H23" s="95">
        <v>120</v>
      </c>
    </row>
    <row r="24" spans="1:8" ht="12.75">
      <c r="A24" s="97">
        <v>20</v>
      </c>
      <c r="B24" s="98">
        <f t="shared" si="4"/>
        <v>28.17</v>
      </c>
      <c r="C24" s="101">
        <f t="shared" si="3"/>
        <v>82.52</v>
      </c>
      <c r="D24" s="94">
        <v>18540</v>
      </c>
      <c r="E24" s="95">
        <v>10850</v>
      </c>
      <c r="F24" s="100">
        <f t="shared" si="0"/>
        <v>13102</v>
      </c>
      <c r="G24" s="96">
        <f t="shared" si="1"/>
        <v>9476</v>
      </c>
      <c r="H24" s="95">
        <v>120</v>
      </c>
    </row>
    <row r="25" spans="1:8" ht="12.75">
      <c r="A25" s="97">
        <v>21</v>
      </c>
      <c r="B25" s="98">
        <f t="shared" si="4"/>
        <v>28.66</v>
      </c>
      <c r="C25" s="101">
        <f t="shared" si="3"/>
        <v>82.74</v>
      </c>
      <c r="D25" s="94">
        <v>18540</v>
      </c>
      <c r="E25" s="95">
        <v>10850</v>
      </c>
      <c r="F25" s="100">
        <f t="shared" si="0"/>
        <v>12911</v>
      </c>
      <c r="G25" s="96">
        <f t="shared" si="1"/>
        <v>9336</v>
      </c>
      <c r="H25" s="95">
        <v>120</v>
      </c>
    </row>
    <row r="26" spans="1:8" ht="12.75">
      <c r="A26" s="97">
        <v>22</v>
      </c>
      <c r="B26" s="98">
        <f t="shared" si="4"/>
        <v>29.14</v>
      </c>
      <c r="C26" s="101">
        <f t="shared" si="3"/>
        <v>82.96</v>
      </c>
      <c r="D26" s="94">
        <v>18540</v>
      </c>
      <c r="E26" s="95">
        <v>10850</v>
      </c>
      <c r="F26" s="100">
        <f t="shared" si="0"/>
        <v>12730</v>
      </c>
      <c r="G26" s="96">
        <f t="shared" si="1"/>
        <v>9204</v>
      </c>
      <c r="H26" s="95">
        <v>120</v>
      </c>
    </row>
    <row r="27" spans="1:8" ht="12.75">
      <c r="A27" s="97">
        <v>23</v>
      </c>
      <c r="B27" s="98">
        <f t="shared" si="4"/>
        <v>29.6</v>
      </c>
      <c r="C27" s="101">
        <f t="shared" si="3"/>
        <v>83.18</v>
      </c>
      <c r="D27" s="94">
        <v>18540</v>
      </c>
      <c r="E27" s="95">
        <v>10850</v>
      </c>
      <c r="F27" s="100">
        <f t="shared" si="0"/>
        <v>12562</v>
      </c>
      <c r="G27" s="96">
        <f t="shared" si="1"/>
        <v>9081</v>
      </c>
      <c r="H27" s="95">
        <v>120</v>
      </c>
    </row>
    <row r="28" spans="1:8" ht="12.75">
      <c r="A28" s="97">
        <v>24</v>
      </c>
      <c r="B28" s="98">
        <f t="shared" si="4"/>
        <v>30.05</v>
      </c>
      <c r="C28" s="101">
        <f t="shared" si="3"/>
        <v>83.4</v>
      </c>
      <c r="D28" s="94">
        <v>18540</v>
      </c>
      <c r="E28" s="95">
        <v>10850</v>
      </c>
      <c r="F28" s="100">
        <f t="shared" si="0"/>
        <v>12402</v>
      </c>
      <c r="G28" s="96">
        <f t="shared" si="1"/>
        <v>8965</v>
      </c>
      <c r="H28" s="95">
        <v>120</v>
      </c>
    </row>
    <row r="29" spans="1:8" ht="12.75">
      <c r="A29" s="97">
        <v>25</v>
      </c>
      <c r="B29" s="98">
        <f aca="true" t="shared" si="5" ref="B29:B60">ROUND(2.5*(LN(A29)+8.803),2)</f>
        <v>30.05</v>
      </c>
      <c r="C29" s="101">
        <f t="shared" si="3"/>
        <v>83.61</v>
      </c>
      <c r="D29" s="94">
        <v>18540</v>
      </c>
      <c r="E29" s="95">
        <v>10850</v>
      </c>
      <c r="F29" s="100">
        <f t="shared" si="0"/>
        <v>12396</v>
      </c>
      <c r="G29" s="96">
        <f t="shared" si="1"/>
        <v>8961</v>
      </c>
      <c r="H29" s="95">
        <v>120</v>
      </c>
    </row>
    <row r="30" spans="1:8" ht="12.75">
      <c r="A30" s="97">
        <v>26</v>
      </c>
      <c r="B30" s="98">
        <f t="shared" si="5"/>
        <v>30.15</v>
      </c>
      <c r="C30" s="101">
        <f t="shared" si="3"/>
        <v>83.82</v>
      </c>
      <c r="D30" s="94">
        <v>18540</v>
      </c>
      <c r="E30" s="95">
        <v>10850</v>
      </c>
      <c r="F30" s="100">
        <f t="shared" si="0"/>
        <v>12357</v>
      </c>
      <c r="G30" s="96">
        <f t="shared" si="1"/>
        <v>8932</v>
      </c>
      <c r="H30" s="95">
        <v>120</v>
      </c>
    </row>
    <row r="31" spans="1:8" ht="12.75">
      <c r="A31" s="97">
        <v>27</v>
      </c>
      <c r="B31" s="98">
        <f t="shared" si="5"/>
        <v>30.25</v>
      </c>
      <c r="C31" s="101">
        <f t="shared" si="3"/>
        <v>84.03</v>
      </c>
      <c r="D31" s="94">
        <v>18540</v>
      </c>
      <c r="E31" s="95">
        <v>10850</v>
      </c>
      <c r="F31" s="100">
        <f t="shared" si="0"/>
        <v>12319</v>
      </c>
      <c r="G31" s="96">
        <f t="shared" si="1"/>
        <v>8904</v>
      </c>
      <c r="H31" s="95">
        <v>120</v>
      </c>
    </row>
    <row r="32" spans="1:8" ht="12.75">
      <c r="A32" s="97">
        <v>28</v>
      </c>
      <c r="B32" s="98">
        <f t="shared" si="5"/>
        <v>30.34</v>
      </c>
      <c r="C32" s="101">
        <f t="shared" si="3"/>
        <v>84.24</v>
      </c>
      <c r="D32" s="94">
        <v>18540</v>
      </c>
      <c r="E32" s="95">
        <v>10850</v>
      </c>
      <c r="F32" s="100">
        <f t="shared" si="0"/>
        <v>12284</v>
      </c>
      <c r="G32" s="96">
        <f t="shared" si="1"/>
        <v>8878</v>
      </c>
      <c r="H32" s="95">
        <v>120</v>
      </c>
    </row>
    <row r="33" spans="1:8" ht="12.75">
      <c r="A33" s="97">
        <v>29</v>
      </c>
      <c r="B33" s="98">
        <f t="shared" si="5"/>
        <v>30.43</v>
      </c>
      <c r="C33" s="101">
        <f t="shared" si="3"/>
        <v>84.45</v>
      </c>
      <c r="D33" s="94">
        <v>18540</v>
      </c>
      <c r="E33" s="95">
        <v>10850</v>
      </c>
      <c r="F33" s="100">
        <f t="shared" si="0"/>
        <v>12249</v>
      </c>
      <c r="G33" s="96">
        <f t="shared" si="1"/>
        <v>8853</v>
      </c>
      <c r="H33" s="95">
        <v>120</v>
      </c>
    </row>
    <row r="34" spans="1:8" ht="12.75">
      <c r="A34" s="97">
        <v>30</v>
      </c>
      <c r="B34" s="98">
        <f t="shared" si="5"/>
        <v>30.51</v>
      </c>
      <c r="C34" s="101">
        <f t="shared" si="3"/>
        <v>84.65</v>
      </c>
      <c r="D34" s="94">
        <v>18540</v>
      </c>
      <c r="E34" s="95">
        <v>10850</v>
      </c>
      <c r="F34" s="100">
        <f t="shared" si="0"/>
        <v>12217</v>
      </c>
      <c r="G34" s="96">
        <f t="shared" si="1"/>
        <v>8830</v>
      </c>
      <c r="H34" s="95">
        <v>120</v>
      </c>
    </row>
    <row r="35" spans="1:8" ht="12.75">
      <c r="A35" s="97">
        <v>31</v>
      </c>
      <c r="B35" s="98">
        <f t="shared" si="5"/>
        <v>30.59</v>
      </c>
      <c r="C35" s="101">
        <f t="shared" si="3"/>
        <v>84.85</v>
      </c>
      <c r="D35" s="94">
        <v>18540</v>
      </c>
      <c r="E35" s="95">
        <v>10850</v>
      </c>
      <c r="F35" s="100">
        <f t="shared" si="0"/>
        <v>12186</v>
      </c>
      <c r="G35" s="96">
        <f t="shared" si="1"/>
        <v>8807</v>
      </c>
      <c r="H35" s="95">
        <v>120</v>
      </c>
    </row>
    <row r="36" spans="1:8" ht="12.75">
      <c r="A36" s="97">
        <v>32</v>
      </c>
      <c r="B36" s="98">
        <f t="shared" si="5"/>
        <v>30.67</v>
      </c>
      <c r="C36" s="101">
        <f t="shared" si="3"/>
        <v>85.04</v>
      </c>
      <c r="D36" s="94">
        <v>18540</v>
      </c>
      <c r="E36" s="95">
        <v>10850</v>
      </c>
      <c r="F36" s="100">
        <f t="shared" si="0"/>
        <v>12156</v>
      </c>
      <c r="G36" s="96">
        <f t="shared" si="1"/>
        <v>8785</v>
      </c>
      <c r="H36" s="95">
        <v>120</v>
      </c>
    </row>
    <row r="37" spans="1:8" ht="12.75">
      <c r="A37" s="97">
        <v>33</v>
      </c>
      <c r="B37" s="98">
        <f t="shared" si="5"/>
        <v>30.75</v>
      </c>
      <c r="C37" s="101">
        <f t="shared" si="3"/>
        <v>85.24</v>
      </c>
      <c r="D37" s="94">
        <v>18540</v>
      </c>
      <c r="E37" s="95">
        <v>10850</v>
      </c>
      <c r="F37" s="100">
        <f t="shared" si="0"/>
        <v>12125</v>
      </c>
      <c r="G37" s="96">
        <f t="shared" si="1"/>
        <v>8763</v>
      </c>
      <c r="H37" s="95">
        <v>120</v>
      </c>
    </row>
    <row r="38" spans="1:8" ht="12.75">
      <c r="A38" s="97">
        <v>34</v>
      </c>
      <c r="B38" s="98">
        <f t="shared" si="5"/>
        <v>30.82</v>
      </c>
      <c r="C38" s="101">
        <f t="shared" si="3"/>
        <v>85.43</v>
      </c>
      <c r="D38" s="94">
        <v>18540</v>
      </c>
      <c r="E38" s="95">
        <v>10850</v>
      </c>
      <c r="F38" s="100">
        <f t="shared" si="0"/>
        <v>12098</v>
      </c>
      <c r="G38" s="96">
        <f t="shared" si="1"/>
        <v>8743</v>
      </c>
      <c r="H38" s="95">
        <v>120</v>
      </c>
    </row>
    <row r="39" spans="1:8" ht="12.75">
      <c r="A39" s="97">
        <v>35</v>
      </c>
      <c r="B39" s="98">
        <f t="shared" si="5"/>
        <v>30.9</v>
      </c>
      <c r="C39" s="101">
        <f t="shared" si="3"/>
        <v>85.62</v>
      </c>
      <c r="D39" s="94">
        <v>18540</v>
      </c>
      <c r="E39" s="95">
        <v>10850</v>
      </c>
      <c r="F39" s="100">
        <f t="shared" si="0"/>
        <v>12067</v>
      </c>
      <c r="G39" s="96">
        <f t="shared" si="1"/>
        <v>8721</v>
      </c>
      <c r="H39" s="95">
        <v>120</v>
      </c>
    </row>
    <row r="40" spans="1:8" ht="12.75">
      <c r="A40" s="97">
        <v>36</v>
      </c>
      <c r="B40" s="98">
        <f t="shared" si="5"/>
        <v>30.97</v>
      </c>
      <c r="C40" s="101">
        <f t="shared" si="3"/>
        <v>85.81</v>
      </c>
      <c r="D40" s="94">
        <v>18540</v>
      </c>
      <c r="E40" s="95">
        <v>10850</v>
      </c>
      <c r="F40" s="100">
        <f t="shared" si="0"/>
        <v>12040</v>
      </c>
      <c r="G40" s="96">
        <f t="shared" si="1"/>
        <v>8701</v>
      </c>
      <c r="H40" s="95">
        <v>120</v>
      </c>
    </row>
    <row r="41" spans="1:8" ht="12.75">
      <c r="A41" s="97">
        <v>37</v>
      </c>
      <c r="B41" s="98">
        <f t="shared" si="5"/>
        <v>31.03</v>
      </c>
      <c r="C41" s="101">
        <f t="shared" si="3"/>
        <v>85.99</v>
      </c>
      <c r="D41" s="94">
        <v>18540</v>
      </c>
      <c r="E41" s="95">
        <v>10850</v>
      </c>
      <c r="F41" s="100">
        <f t="shared" si="0"/>
        <v>12017</v>
      </c>
      <c r="G41" s="96">
        <f t="shared" si="1"/>
        <v>8684</v>
      </c>
      <c r="H41" s="95">
        <v>120</v>
      </c>
    </row>
    <row r="42" spans="1:8" ht="12.75">
      <c r="A42" s="97">
        <v>38</v>
      </c>
      <c r="B42" s="98">
        <f t="shared" si="5"/>
        <v>31.1</v>
      </c>
      <c r="C42" s="101">
        <f t="shared" si="3"/>
        <v>86.17</v>
      </c>
      <c r="D42" s="94">
        <v>18540</v>
      </c>
      <c r="E42" s="95">
        <v>10850</v>
      </c>
      <c r="F42" s="100">
        <f t="shared" si="0"/>
        <v>11991</v>
      </c>
      <c r="G42" s="96">
        <f t="shared" si="1"/>
        <v>8665</v>
      </c>
      <c r="H42" s="95">
        <v>120</v>
      </c>
    </row>
    <row r="43" spans="1:8" ht="12.75">
      <c r="A43" s="97">
        <v>39</v>
      </c>
      <c r="B43" s="98">
        <f t="shared" si="5"/>
        <v>31.17</v>
      </c>
      <c r="C43" s="101">
        <f t="shared" si="3"/>
        <v>86.35</v>
      </c>
      <c r="D43" s="94">
        <v>18540</v>
      </c>
      <c r="E43" s="95">
        <v>10850</v>
      </c>
      <c r="F43" s="100">
        <f t="shared" si="0"/>
        <v>11964</v>
      </c>
      <c r="G43" s="96">
        <f t="shared" si="1"/>
        <v>8645</v>
      </c>
      <c r="H43" s="95">
        <v>120</v>
      </c>
    </row>
    <row r="44" spans="1:8" ht="12.75">
      <c r="A44" s="97">
        <v>40</v>
      </c>
      <c r="B44" s="98">
        <f t="shared" si="5"/>
        <v>31.23</v>
      </c>
      <c r="C44" s="101">
        <f t="shared" si="3"/>
        <v>86.53</v>
      </c>
      <c r="D44" s="94">
        <v>18540</v>
      </c>
      <c r="E44" s="95">
        <v>10850</v>
      </c>
      <c r="F44" s="100">
        <f t="shared" si="0"/>
        <v>11941</v>
      </c>
      <c r="G44" s="96">
        <f t="shared" si="1"/>
        <v>8629</v>
      </c>
      <c r="H44" s="95">
        <v>120</v>
      </c>
    </row>
    <row r="45" spans="1:8" ht="12.75">
      <c r="A45" s="97">
        <v>41</v>
      </c>
      <c r="B45" s="98">
        <f t="shared" si="5"/>
        <v>31.29</v>
      </c>
      <c r="C45" s="101">
        <f t="shared" si="3"/>
        <v>86.7</v>
      </c>
      <c r="D45" s="94">
        <v>18540</v>
      </c>
      <c r="E45" s="95">
        <v>10850</v>
      </c>
      <c r="F45" s="100">
        <f t="shared" si="0"/>
        <v>11918</v>
      </c>
      <c r="G45" s="96">
        <f t="shared" si="1"/>
        <v>8612</v>
      </c>
      <c r="H45" s="95">
        <v>120</v>
      </c>
    </row>
    <row r="46" spans="1:8" ht="12.75">
      <c r="A46" s="97">
        <v>42</v>
      </c>
      <c r="B46" s="98">
        <f t="shared" si="5"/>
        <v>31.35</v>
      </c>
      <c r="C46" s="101">
        <f t="shared" si="3"/>
        <v>86.88</v>
      </c>
      <c r="D46" s="94">
        <v>18540</v>
      </c>
      <c r="E46" s="95">
        <v>10850</v>
      </c>
      <c r="F46" s="100">
        <f t="shared" si="0"/>
        <v>11896</v>
      </c>
      <c r="G46" s="96">
        <f t="shared" si="1"/>
        <v>8595</v>
      </c>
      <c r="H46" s="95">
        <v>120</v>
      </c>
    </row>
    <row r="47" spans="1:8" ht="12.75">
      <c r="A47" s="97">
        <v>43</v>
      </c>
      <c r="B47" s="98">
        <f t="shared" si="5"/>
        <v>31.41</v>
      </c>
      <c r="C47" s="101">
        <f t="shared" si="3"/>
        <v>87.05</v>
      </c>
      <c r="D47" s="94">
        <v>18540</v>
      </c>
      <c r="E47" s="95">
        <v>10850</v>
      </c>
      <c r="F47" s="100">
        <f t="shared" si="0"/>
        <v>11873</v>
      </c>
      <c r="G47" s="96">
        <f t="shared" si="1"/>
        <v>8579</v>
      </c>
      <c r="H47" s="95">
        <v>120</v>
      </c>
    </row>
    <row r="48" spans="1:8" ht="12.75">
      <c r="A48" s="97">
        <v>44</v>
      </c>
      <c r="B48" s="98">
        <f t="shared" si="5"/>
        <v>31.47</v>
      </c>
      <c r="C48" s="101">
        <f t="shared" si="3"/>
        <v>87.21</v>
      </c>
      <c r="D48" s="94">
        <v>18540</v>
      </c>
      <c r="E48" s="95">
        <v>10850</v>
      </c>
      <c r="F48" s="100">
        <f aca="true" t="shared" si="6" ref="F48:F79">ROUND(12*1.37*(1/B48*D48+1/C48*E48)+H48,0)</f>
        <v>11851</v>
      </c>
      <c r="G48" s="96">
        <f aca="true" t="shared" si="7" ref="G48:G79">ROUND(12*(1/B48*D48+1/C48*E48),0)</f>
        <v>8563</v>
      </c>
      <c r="H48" s="95">
        <v>120</v>
      </c>
    </row>
    <row r="49" spans="1:8" ht="12.75">
      <c r="A49" s="97">
        <v>45</v>
      </c>
      <c r="B49" s="98">
        <f t="shared" si="5"/>
        <v>31.52</v>
      </c>
      <c r="C49" s="101">
        <f aca="true" t="shared" si="8" ref="C49:C80">ROUND(2.5*(-0.0005*POWER(A49,2)+0.1103*A49+31),2)</f>
        <v>87.38</v>
      </c>
      <c r="D49" s="94">
        <v>18540</v>
      </c>
      <c r="E49" s="95">
        <v>10850</v>
      </c>
      <c r="F49" s="100">
        <f t="shared" si="6"/>
        <v>11831</v>
      </c>
      <c r="G49" s="96">
        <f t="shared" si="7"/>
        <v>8548</v>
      </c>
      <c r="H49" s="95">
        <v>120</v>
      </c>
    </row>
    <row r="50" spans="1:8" ht="12.75">
      <c r="A50" s="97">
        <v>46</v>
      </c>
      <c r="B50" s="98">
        <f t="shared" si="5"/>
        <v>31.58</v>
      </c>
      <c r="C50" s="101">
        <f t="shared" si="8"/>
        <v>87.54</v>
      </c>
      <c r="D50" s="94">
        <v>18540</v>
      </c>
      <c r="E50" s="95">
        <v>10850</v>
      </c>
      <c r="F50" s="100">
        <f t="shared" si="6"/>
        <v>11809</v>
      </c>
      <c r="G50" s="96">
        <f t="shared" si="7"/>
        <v>8532</v>
      </c>
      <c r="H50" s="95">
        <v>120</v>
      </c>
    </row>
    <row r="51" spans="1:8" ht="12.75">
      <c r="A51" s="97">
        <v>47</v>
      </c>
      <c r="B51" s="98">
        <f t="shared" si="5"/>
        <v>31.63</v>
      </c>
      <c r="C51" s="101">
        <f t="shared" si="8"/>
        <v>87.7</v>
      </c>
      <c r="D51" s="94">
        <v>18540</v>
      </c>
      <c r="E51" s="95">
        <v>10850</v>
      </c>
      <c r="F51" s="100">
        <f t="shared" si="6"/>
        <v>11790</v>
      </c>
      <c r="G51" s="96">
        <f t="shared" si="7"/>
        <v>8518</v>
      </c>
      <c r="H51" s="95">
        <v>120</v>
      </c>
    </row>
    <row r="52" spans="1:8" ht="12.75">
      <c r="A52" s="97">
        <v>48</v>
      </c>
      <c r="B52" s="98">
        <f t="shared" si="5"/>
        <v>31.69</v>
      </c>
      <c r="C52" s="101">
        <f t="shared" si="8"/>
        <v>87.86</v>
      </c>
      <c r="D52" s="94">
        <v>18540</v>
      </c>
      <c r="E52" s="95">
        <v>10850</v>
      </c>
      <c r="F52" s="100">
        <f t="shared" si="6"/>
        <v>11768</v>
      </c>
      <c r="G52" s="96">
        <f t="shared" si="7"/>
        <v>8502</v>
      </c>
      <c r="H52" s="95">
        <v>120</v>
      </c>
    </row>
    <row r="53" spans="1:8" ht="12.75">
      <c r="A53" s="97">
        <v>49</v>
      </c>
      <c r="B53" s="98">
        <f t="shared" si="5"/>
        <v>31.74</v>
      </c>
      <c r="C53" s="101">
        <f t="shared" si="8"/>
        <v>88.01</v>
      </c>
      <c r="D53" s="94">
        <v>18540</v>
      </c>
      <c r="E53" s="95">
        <v>10850</v>
      </c>
      <c r="F53" s="100">
        <f t="shared" si="6"/>
        <v>11750</v>
      </c>
      <c r="G53" s="96">
        <f t="shared" si="7"/>
        <v>8489</v>
      </c>
      <c r="H53" s="95">
        <v>120</v>
      </c>
    </row>
    <row r="54" spans="1:8" ht="12.75">
      <c r="A54" s="97">
        <v>50</v>
      </c>
      <c r="B54" s="98">
        <f t="shared" si="5"/>
        <v>31.79</v>
      </c>
      <c r="C54" s="101">
        <f t="shared" si="8"/>
        <v>88.16</v>
      </c>
      <c r="D54" s="94">
        <v>18540</v>
      </c>
      <c r="E54" s="95">
        <v>10850</v>
      </c>
      <c r="F54" s="100">
        <f t="shared" si="6"/>
        <v>11731</v>
      </c>
      <c r="G54" s="96">
        <f t="shared" si="7"/>
        <v>8475</v>
      </c>
      <c r="H54" s="95">
        <v>120</v>
      </c>
    </row>
    <row r="55" spans="1:8" ht="12.75">
      <c r="A55" s="97">
        <v>51</v>
      </c>
      <c r="B55" s="98">
        <f t="shared" si="5"/>
        <v>31.84</v>
      </c>
      <c r="C55" s="101">
        <f t="shared" si="8"/>
        <v>88.31</v>
      </c>
      <c r="D55" s="94">
        <v>18540</v>
      </c>
      <c r="E55" s="95">
        <v>10850</v>
      </c>
      <c r="F55" s="100">
        <f t="shared" si="6"/>
        <v>11713</v>
      </c>
      <c r="G55" s="96">
        <f t="shared" si="7"/>
        <v>8462</v>
      </c>
      <c r="H55" s="95">
        <v>120</v>
      </c>
    </row>
    <row r="56" spans="1:8" ht="12.75">
      <c r="A56" s="97">
        <v>52</v>
      </c>
      <c r="B56" s="98">
        <f t="shared" si="5"/>
        <v>31.89</v>
      </c>
      <c r="C56" s="101">
        <f t="shared" si="8"/>
        <v>88.46</v>
      </c>
      <c r="D56" s="94">
        <v>18540</v>
      </c>
      <c r="E56" s="95">
        <v>10850</v>
      </c>
      <c r="F56" s="100">
        <f t="shared" si="6"/>
        <v>11694</v>
      </c>
      <c r="G56" s="96">
        <f t="shared" si="7"/>
        <v>8448</v>
      </c>
      <c r="H56" s="95">
        <v>120</v>
      </c>
    </row>
    <row r="57" spans="1:8" ht="12.75">
      <c r="A57" s="97">
        <v>53</v>
      </c>
      <c r="B57" s="98">
        <f t="shared" si="5"/>
        <v>31.93</v>
      </c>
      <c r="C57" s="101">
        <f t="shared" si="8"/>
        <v>88.6</v>
      </c>
      <c r="D57" s="94">
        <v>18540</v>
      </c>
      <c r="E57" s="95">
        <v>10850</v>
      </c>
      <c r="F57" s="100">
        <f t="shared" si="6"/>
        <v>11679</v>
      </c>
      <c r="G57" s="96">
        <f t="shared" si="7"/>
        <v>8437</v>
      </c>
      <c r="H57" s="95">
        <v>120</v>
      </c>
    </row>
    <row r="58" spans="1:8" ht="12.75">
      <c r="A58" s="97">
        <v>54</v>
      </c>
      <c r="B58" s="98">
        <f t="shared" si="5"/>
        <v>31.98</v>
      </c>
      <c r="C58" s="101">
        <f t="shared" si="8"/>
        <v>88.75</v>
      </c>
      <c r="D58" s="94">
        <v>18540</v>
      </c>
      <c r="E58" s="95">
        <v>10850</v>
      </c>
      <c r="F58" s="100">
        <f t="shared" si="6"/>
        <v>11661</v>
      </c>
      <c r="G58" s="96">
        <f t="shared" si="7"/>
        <v>8424</v>
      </c>
      <c r="H58" s="95">
        <v>120</v>
      </c>
    </row>
    <row r="59" spans="1:8" ht="12.75">
      <c r="A59" s="97">
        <v>55</v>
      </c>
      <c r="B59" s="98">
        <f t="shared" si="5"/>
        <v>32.03</v>
      </c>
      <c r="C59" s="101">
        <f t="shared" si="8"/>
        <v>88.89</v>
      </c>
      <c r="D59" s="94">
        <v>18540</v>
      </c>
      <c r="E59" s="95">
        <v>10850</v>
      </c>
      <c r="F59" s="100">
        <f t="shared" si="6"/>
        <v>11643</v>
      </c>
      <c r="G59" s="96">
        <f t="shared" si="7"/>
        <v>8411</v>
      </c>
      <c r="H59" s="95">
        <v>120</v>
      </c>
    </row>
    <row r="60" spans="1:8" ht="12.75">
      <c r="A60" s="97">
        <v>56</v>
      </c>
      <c r="B60" s="98">
        <f t="shared" si="5"/>
        <v>32.07</v>
      </c>
      <c r="C60" s="101">
        <f t="shared" si="8"/>
        <v>89.02</v>
      </c>
      <c r="D60" s="94">
        <v>18540</v>
      </c>
      <c r="E60" s="95">
        <v>10850</v>
      </c>
      <c r="F60" s="100">
        <f t="shared" si="6"/>
        <v>11628</v>
      </c>
      <c r="G60" s="96">
        <f t="shared" si="7"/>
        <v>8400</v>
      </c>
      <c r="H60" s="95">
        <v>120</v>
      </c>
    </row>
    <row r="61" spans="1:8" ht="12.75">
      <c r="A61" s="97">
        <v>57</v>
      </c>
      <c r="B61" s="98">
        <f aca="true" t="shared" si="9" ref="B61:B92">ROUND(2.5*(0.0015*A61+12.74285),2)</f>
        <v>32.07</v>
      </c>
      <c r="C61" s="101">
        <f t="shared" si="8"/>
        <v>89.16</v>
      </c>
      <c r="D61" s="94">
        <v>18540</v>
      </c>
      <c r="E61" s="95">
        <v>10850</v>
      </c>
      <c r="F61" s="100">
        <f t="shared" si="6"/>
        <v>11625</v>
      </c>
      <c r="G61" s="96">
        <f t="shared" si="7"/>
        <v>8398</v>
      </c>
      <c r="H61" s="95">
        <v>120</v>
      </c>
    </row>
    <row r="62" spans="1:8" ht="12.75">
      <c r="A62" s="97">
        <v>58</v>
      </c>
      <c r="B62" s="98">
        <f t="shared" si="9"/>
        <v>32.07</v>
      </c>
      <c r="C62" s="101">
        <f t="shared" si="8"/>
        <v>89.29</v>
      </c>
      <c r="D62" s="94">
        <v>18540</v>
      </c>
      <c r="E62" s="95">
        <v>10850</v>
      </c>
      <c r="F62" s="100">
        <f t="shared" si="6"/>
        <v>11622</v>
      </c>
      <c r="G62" s="96">
        <f t="shared" si="7"/>
        <v>8395</v>
      </c>
      <c r="H62" s="95">
        <v>120</v>
      </c>
    </row>
    <row r="63" spans="1:8" ht="12.75">
      <c r="A63" s="97">
        <v>59</v>
      </c>
      <c r="B63" s="98">
        <f t="shared" si="9"/>
        <v>32.08</v>
      </c>
      <c r="C63" s="101">
        <f t="shared" si="8"/>
        <v>89.42</v>
      </c>
      <c r="D63" s="94">
        <v>18540</v>
      </c>
      <c r="E63" s="95">
        <v>10850</v>
      </c>
      <c r="F63" s="100">
        <f t="shared" si="6"/>
        <v>11616</v>
      </c>
      <c r="G63" s="96">
        <f t="shared" si="7"/>
        <v>8391</v>
      </c>
      <c r="H63" s="95">
        <v>120</v>
      </c>
    </row>
    <row r="64" spans="1:8" ht="12.75">
      <c r="A64" s="97">
        <v>60</v>
      </c>
      <c r="B64" s="98">
        <f t="shared" si="9"/>
        <v>32.08</v>
      </c>
      <c r="C64" s="101">
        <f t="shared" si="8"/>
        <v>89.55</v>
      </c>
      <c r="D64" s="94">
        <v>18540</v>
      </c>
      <c r="E64" s="95">
        <v>10850</v>
      </c>
      <c r="F64" s="100">
        <f t="shared" si="6"/>
        <v>11613</v>
      </c>
      <c r="G64" s="96">
        <f t="shared" si="7"/>
        <v>8389</v>
      </c>
      <c r="H64" s="95">
        <v>120</v>
      </c>
    </row>
    <row r="65" spans="1:8" ht="12.75">
      <c r="A65" s="97">
        <v>61</v>
      </c>
      <c r="B65" s="98">
        <f t="shared" si="9"/>
        <v>32.09</v>
      </c>
      <c r="C65" s="101">
        <f t="shared" si="8"/>
        <v>89.67</v>
      </c>
      <c r="D65" s="94">
        <v>18540</v>
      </c>
      <c r="E65" s="95">
        <v>10850</v>
      </c>
      <c r="F65" s="100">
        <f t="shared" si="6"/>
        <v>11607</v>
      </c>
      <c r="G65" s="96">
        <f t="shared" si="7"/>
        <v>8385</v>
      </c>
      <c r="H65" s="95">
        <v>120</v>
      </c>
    </row>
    <row r="66" spans="1:8" ht="12.75">
      <c r="A66" s="97">
        <v>62</v>
      </c>
      <c r="B66" s="98">
        <f t="shared" si="9"/>
        <v>32.09</v>
      </c>
      <c r="C66" s="101">
        <f t="shared" si="8"/>
        <v>89.79</v>
      </c>
      <c r="D66" s="94">
        <v>18540</v>
      </c>
      <c r="E66" s="95">
        <v>10850</v>
      </c>
      <c r="F66" s="100">
        <f t="shared" si="6"/>
        <v>11605</v>
      </c>
      <c r="G66" s="96">
        <f t="shared" si="7"/>
        <v>8383</v>
      </c>
      <c r="H66" s="95">
        <v>120</v>
      </c>
    </row>
    <row r="67" spans="1:8" ht="12.75">
      <c r="A67" s="97">
        <v>63</v>
      </c>
      <c r="B67" s="98">
        <f t="shared" si="9"/>
        <v>32.09</v>
      </c>
      <c r="C67" s="101">
        <f t="shared" si="8"/>
        <v>89.91</v>
      </c>
      <c r="D67" s="94">
        <v>18540</v>
      </c>
      <c r="E67" s="95">
        <v>10850</v>
      </c>
      <c r="F67" s="100">
        <f t="shared" si="6"/>
        <v>11602</v>
      </c>
      <c r="G67" s="96">
        <f t="shared" si="7"/>
        <v>8381</v>
      </c>
      <c r="H67" s="95">
        <v>120</v>
      </c>
    </row>
    <row r="68" spans="1:8" ht="12.75">
      <c r="A68" s="97">
        <v>64</v>
      </c>
      <c r="B68" s="98">
        <f t="shared" si="9"/>
        <v>32.1</v>
      </c>
      <c r="C68" s="101">
        <f t="shared" si="8"/>
        <v>90.03</v>
      </c>
      <c r="D68" s="94">
        <v>18540</v>
      </c>
      <c r="E68" s="95">
        <v>10850</v>
      </c>
      <c r="F68" s="100">
        <f t="shared" si="6"/>
        <v>11597</v>
      </c>
      <c r="G68" s="96">
        <f t="shared" si="7"/>
        <v>8377</v>
      </c>
      <c r="H68" s="95">
        <v>120</v>
      </c>
    </row>
    <row r="69" spans="1:8" ht="12.75">
      <c r="A69" s="97">
        <v>65</v>
      </c>
      <c r="B69" s="98">
        <f t="shared" si="9"/>
        <v>32.1</v>
      </c>
      <c r="C69" s="101">
        <f t="shared" si="8"/>
        <v>90.14</v>
      </c>
      <c r="D69" s="94">
        <v>18540</v>
      </c>
      <c r="E69" s="95">
        <v>10850</v>
      </c>
      <c r="F69" s="100">
        <f t="shared" si="6"/>
        <v>11594</v>
      </c>
      <c r="G69" s="96">
        <f t="shared" si="7"/>
        <v>8375</v>
      </c>
      <c r="H69" s="95">
        <v>120</v>
      </c>
    </row>
    <row r="70" spans="1:8" ht="12.75">
      <c r="A70" s="97">
        <v>66</v>
      </c>
      <c r="B70" s="98">
        <f t="shared" si="9"/>
        <v>32.1</v>
      </c>
      <c r="C70" s="101">
        <f t="shared" si="8"/>
        <v>90.25</v>
      </c>
      <c r="D70" s="94">
        <v>18540</v>
      </c>
      <c r="E70" s="95">
        <v>10850</v>
      </c>
      <c r="F70" s="100">
        <f t="shared" si="6"/>
        <v>11592</v>
      </c>
      <c r="G70" s="96">
        <f t="shared" si="7"/>
        <v>8374</v>
      </c>
      <c r="H70" s="95">
        <v>120</v>
      </c>
    </row>
    <row r="71" spans="1:8" ht="12.75">
      <c r="A71" s="97">
        <v>67</v>
      </c>
      <c r="B71" s="98">
        <f t="shared" si="9"/>
        <v>32.11</v>
      </c>
      <c r="C71" s="101">
        <f t="shared" si="8"/>
        <v>90.36</v>
      </c>
      <c r="D71" s="94">
        <v>18540</v>
      </c>
      <c r="E71" s="95">
        <v>10850</v>
      </c>
      <c r="F71" s="100">
        <f t="shared" si="6"/>
        <v>11586</v>
      </c>
      <c r="G71" s="96">
        <f t="shared" si="7"/>
        <v>8370</v>
      </c>
      <c r="H71" s="95">
        <v>120</v>
      </c>
    </row>
    <row r="72" spans="1:8" ht="12.75">
      <c r="A72" s="97">
        <v>68</v>
      </c>
      <c r="B72" s="98">
        <f t="shared" si="9"/>
        <v>32.11</v>
      </c>
      <c r="C72" s="101">
        <f t="shared" si="8"/>
        <v>90.47</v>
      </c>
      <c r="D72" s="94">
        <v>18540</v>
      </c>
      <c r="E72" s="95">
        <v>10850</v>
      </c>
      <c r="F72" s="100">
        <f t="shared" si="6"/>
        <v>11584</v>
      </c>
      <c r="G72" s="96">
        <f t="shared" si="7"/>
        <v>8368</v>
      </c>
      <c r="H72" s="95">
        <v>120</v>
      </c>
    </row>
    <row r="73" spans="1:8" ht="12.75">
      <c r="A73" s="97">
        <v>69</v>
      </c>
      <c r="B73" s="98">
        <f t="shared" si="9"/>
        <v>32.12</v>
      </c>
      <c r="C73" s="101">
        <f t="shared" si="8"/>
        <v>90.58</v>
      </c>
      <c r="D73" s="94">
        <v>18540</v>
      </c>
      <c r="E73" s="95">
        <v>10850</v>
      </c>
      <c r="F73" s="100">
        <f t="shared" si="6"/>
        <v>11579</v>
      </c>
      <c r="G73" s="96">
        <f t="shared" si="7"/>
        <v>8364</v>
      </c>
      <c r="H73" s="95">
        <v>120</v>
      </c>
    </row>
    <row r="74" spans="1:8" ht="12.75">
      <c r="A74" s="97">
        <v>70</v>
      </c>
      <c r="B74" s="98">
        <f t="shared" si="9"/>
        <v>32.12</v>
      </c>
      <c r="C74" s="101">
        <f t="shared" si="8"/>
        <v>90.68</v>
      </c>
      <c r="D74" s="94">
        <v>18540</v>
      </c>
      <c r="E74" s="95">
        <v>10850</v>
      </c>
      <c r="F74" s="100">
        <f t="shared" si="6"/>
        <v>11576</v>
      </c>
      <c r="G74" s="96">
        <f t="shared" si="7"/>
        <v>8362</v>
      </c>
      <c r="H74" s="95">
        <v>120</v>
      </c>
    </row>
    <row r="75" spans="1:8" ht="12.75">
      <c r="A75" s="97">
        <v>71</v>
      </c>
      <c r="B75" s="98">
        <f t="shared" si="9"/>
        <v>32.12</v>
      </c>
      <c r="C75" s="101">
        <f t="shared" si="8"/>
        <v>90.78</v>
      </c>
      <c r="D75" s="94">
        <v>18540</v>
      </c>
      <c r="E75" s="95">
        <v>10850</v>
      </c>
      <c r="F75" s="100">
        <f t="shared" si="6"/>
        <v>11574</v>
      </c>
      <c r="G75" s="96">
        <f t="shared" si="7"/>
        <v>8361</v>
      </c>
      <c r="H75" s="95">
        <v>120</v>
      </c>
    </row>
    <row r="76" spans="1:8" ht="12.75">
      <c r="A76" s="97">
        <v>72</v>
      </c>
      <c r="B76" s="98">
        <f t="shared" si="9"/>
        <v>32.13</v>
      </c>
      <c r="C76" s="101">
        <f t="shared" si="8"/>
        <v>90.87</v>
      </c>
      <c r="D76" s="94">
        <v>18540</v>
      </c>
      <c r="E76" s="95">
        <v>10850</v>
      </c>
      <c r="F76" s="100">
        <f t="shared" si="6"/>
        <v>11569</v>
      </c>
      <c r="G76" s="96">
        <f t="shared" si="7"/>
        <v>8357</v>
      </c>
      <c r="H76" s="95">
        <v>120</v>
      </c>
    </row>
    <row r="77" spans="1:8" ht="12.75">
      <c r="A77" s="97">
        <v>73</v>
      </c>
      <c r="B77" s="98">
        <f t="shared" si="9"/>
        <v>32.13</v>
      </c>
      <c r="C77" s="101">
        <f t="shared" si="8"/>
        <v>90.97</v>
      </c>
      <c r="D77" s="94">
        <v>18540</v>
      </c>
      <c r="E77" s="95">
        <v>10850</v>
      </c>
      <c r="F77" s="100">
        <f t="shared" si="6"/>
        <v>11567</v>
      </c>
      <c r="G77" s="96">
        <f t="shared" si="7"/>
        <v>8356</v>
      </c>
      <c r="H77" s="95">
        <v>120</v>
      </c>
    </row>
    <row r="78" spans="1:8" ht="12.75">
      <c r="A78" s="97">
        <v>74</v>
      </c>
      <c r="B78" s="98">
        <f t="shared" si="9"/>
        <v>32.13</v>
      </c>
      <c r="C78" s="101">
        <f t="shared" si="8"/>
        <v>91.06</v>
      </c>
      <c r="D78" s="94">
        <v>18540</v>
      </c>
      <c r="E78" s="95">
        <v>10850</v>
      </c>
      <c r="F78" s="100">
        <f t="shared" si="6"/>
        <v>11565</v>
      </c>
      <c r="G78" s="96">
        <f t="shared" si="7"/>
        <v>8354</v>
      </c>
      <c r="H78" s="95">
        <v>120</v>
      </c>
    </row>
    <row r="79" spans="1:8" ht="12.75">
      <c r="A79" s="97">
        <v>75</v>
      </c>
      <c r="B79" s="98">
        <f t="shared" si="9"/>
        <v>32.14</v>
      </c>
      <c r="C79" s="101">
        <f t="shared" si="8"/>
        <v>91.15</v>
      </c>
      <c r="D79" s="94">
        <v>18540</v>
      </c>
      <c r="E79" s="95">
        <v>10850</v>
      </c>
      <c r="F79" s="100">
        <f t="shared" si="6"/>
        <v>11560</v>
      </c>
      <c r="G79" s="96">
        <f t="shared" si="7"/>
        <v>8351</v>
      </c>
      <c r="H79" s="95">
        <v>120</v>
      </c>
    </row>
    <row r="80" spans="1:8" ht="12.75">
      <c r="A80" s="97">
        <v>76</v>
      </c>
      <c r="B80" s="98">
        <f t="shared" si="9"/>
        <v>32.14</v>
      </c>
      <c r="C80" s="101">
        <f t="shared" si="8"/>
        <v>91.24</v>
      </c>
      <c r="D80" s="94">
        <v>18540</v>
      </c>
      <c r="E80" s="95">
        <v>10850</v>
      </c>
      <c r="F80" s="100">
        <f aca="true" t="shared" si="10" ref="F80:F111">ROUND(12*1.37*(1/B80*D80+1/C80*E80)+H80,0)</f>
        <v>11558</v>
      </c>
      <c r="G80" s="96">
        <f aca="true" t="shared" si="11" ref="G80:G111">ROUND(12*(1/B80*D80+1/C80*E80),0)</f>
        <v>8349</v>
      </c>
      <c r="H80" s="95">
        <v>120</v>
      </c>
    </row>
    <row r="81" spans="1:8" ht="12.75">
      <c r="A81" s="97">
        <v>77</v>
      </c>
      <c r="B81" s="98">
        <f t="shared" si="9"/>
        <v>32.15</v>
      </c>
      <c r="C81" s="101">
        <f aca="true" t="shared" si="12" ref="C81:C110">ROUND(2.5*(-0.0005*POWER(A81,2)+0.1103*A81+31),2)</f>
        <v>91.32</v>
      </c>
      <c r="D81" s="94">
        <v>18540</v>
      </c>
      <c r="E81" s="95">
        <v>10850</v>
      </c>
      <c r="F81" s="100">
        <f t="shared" si="10"/>
        <v>11554</v>
      </c>
      <c r="G81" s="96">
        <f t="shared" si="11"/>
        <v>8346</v>
      </c>
      <c r="H81" s="95">
        <v>120</v>
      </c>
    </row>
    <row r="82" spans="1:8" ht="12.75">
      <c r="A82" s="97">
        <v>78</v>
      </c>
      <c r="B82" s="98">
        <f t="shared" si="9"/>
        <v>32.15</v>
      </c>
      <c r="C82" s="101">
        <f t="shared" si="12"/>
        <v>91.4</v>
      </c>
      <c r="D82" s="94">
        <v>18540</v>
      </c>
      <c r="E82" s="95">
        <v>10850</v>
      </c>
      <c r="F82" s="100">
        <f t="shared" si="10"/>
        <v>11552</v>
      </c>
      <c r="G82" s="96">
        <f t="shared" si="11"/>
        <v>8345</v>
      </c>
      <c r="H82" s="95">
        <v>120</v>
      </c>
    </row>
    <row r="83" spans="1:8" ht="12.75">
      <c r="A83" s="97">
        <v>79</v>
      </c>
      <c r="B83" s="98">
        <f t="shared" si="9"/>
        <v>32.15</v>
      </c>
      <c r="C83" s="101">
        <f t="shared" si="12"/>
        <v>91.48</v>
      </c>
      <c r="D83" s="94">
        <v>18540</v>
      </c>
      <c r="E83" s="95">
        <v>10850</v>
      </c>
      <c r="F83" s="100">
        <f t="shared" si="10"/>
        <v>11550</v>
      </c>
      <c r="G83" s="96">
        <f t="shared" si="11"/>
        <v>8343</v>
      </c>
      <c r="H83" s="95">
        <v>120</v>
      </c>
    </row>
    <row r="84" spans="1:8" ht="12.75">
      <c r="A84" s="97">
        <v>80</v>
      </c>
      <c r="B84" s="98">
        <f t="shared" si="9"/>
        <v>32.16</v>
      </c>
      <c r="C84" s="101">
        <f t="shared" si="12"/>
        <v>91.56</v>
      </c>
      <c r="D84" s="94">
        <v>18540</v>
      </c>
      <c r="E84" s="95">
        <v>10850</v>
      </c>
      <c r="F84" s="100">
        <f t="shared" si="10"/>
        <v>11546</v>
      </c>
      <c r="G84" s="96">
        <f t="shared" si="11"/>
        <v>8340</v>
      </c>
      <c r="H84" s="95">
        <v>120</v>
      </c>
    </row>
    <row r="85" spans="1:8" ht="12.75">
      <c r="A85" s="97">
        <v>81</v>
      </c>
      <c r="B85" s="98">
        <f t="shared" si="9"/>
        <v>32.16</v>
      </c>
      <c r="C85" s="101">
        <f t="shared" si="12"/>
        <v>91.63</v>
      </c>
      <c r="D85" s="94">
        <v>18540</v>
      </c>
      <c r="E85" s="95">
        <v>10850</v>
      </c>
      <c r="F85" s="100">
        <f t="shared" si="10"/>
        <v>11544</v>
      </c>
      <c r="G85" s="96">
        <f t="shared" si="11"/>
        <v>8339</v>
      </c>
      <c r="H85" s="95">
        <v>120</v>
      </c>
    </row>
    <row r="86" spans="1:8" ht="12.75">
      <c r="A86" s="97">
        <v>82</v>
      </c>
      <c r="B86" s="98">
        <f t="shared" si="9"/>
        <v>32.16</v>
      </c>
      <c r="C86" s="101">
        <f t="shared" si="12"/>
        <v>91.71</v>
      </c>
      <c r="D86" s="94">
        <v>18540</v>
      </c>
      <c r="E86" s="95">
        <v>10850</v>
      </c>
      <c r="F86" s="100">
        <f t="shared" si="10"/>
        <v>11543</v>
      </c>
      <c r="G86" s="96">
        <f t="shared" si="11"/>
        <v>8338</v>
      </c>
      <c r="H86" s="95">
        <v>120</v>
      </c>
    </row>
    <row r="87" spans="1:8" ht="12.75">
      <c r="A87" s="97">
        <v>83</v>
      </c>
      <c r="B87" s="98">
        <f t="shared" si="9"/>
        <v>32.17</v>
      </c>
      <c r="C87" s="101">
        <f t="shared" si="12"/>
        <v>91.78</v>
      </c>
      <c r="D87" s="94">
        <v>18540</v>
      </c>
      <c r="E87" s="95">
        <v>10850</v>
      </c>
      <c r="F87" s="100">
        <f t="shared" si="10"/>
        <v>11538</v>
      </c>
      <c r="G87" s="96">
        <f t="shared" si="11"/>
        <v>8334</v>
      </c>
      <c r="H87" s="95">
        <v>120</v>
      </c>
    </row>
    <row r="88" spans="1:8" ht="12.75">
      <c r="A88" s="97">
        <v>84</v>
      </c>
      <c r="B88" s="98">
        <f t="shared" si="9"/>
        <v>32.17</v>
      </c>
      <c r="C88" s="101">
        <f t="shared" si="12"/>
        <v>91.84</v>
      </c>
      <c r="D88" s="94">
        <v>18540</v>
      </c>
      <c r="E88" s="95">
        <v>10850</v>
      </c>
      <c r="F88" s="100">
        <f t="shared" si="10"/>
        <v>11537</v>
      </c>
      <c r="G88" s="96">
        <f t="shared" si="11"/>
        <v>8333</v>
      </c>
      <c r="H88" s="95">
        <v>120</v>
      </c>
    </row>
    <row r="89" spans="1:8" ht="12.75">
      <c r="A89" s="97">
        <v>85</v>
      </c>
      <c r="B89" s="98">
        <f t="shared" si="9"/>
        <v>32.18</v>
      </c>
      <c r="C89" s="101">
        <f t="shared" si="12"/>
        <v>91.91</v>
      </c>
      <c r="D89" s="94">
        <v>18540</v>
      </c>
      <c r="E89" s="95">
        <v>10850</v>
      </c>
      <c r="F89" s="100">
        <f t="shared" si="10"/>
        <v>11532</v>
      </c>
      <c r="G89" s="96">
        <f t="shared" si="11"/>
        <v>8330</v>
      </c>
      <c r="H89" s="95">
        <v>120</v>
      </c>
    </row>
    <row r="90" spans="1:8" ht="12.75">
      <c r="A90" s="97">
        <v>86</v>
      </c>
      <c r="B90" s="98">
        <f t="shared" si="9"/>
        <v>32.18</v>
      </c>
      <c r="C90" s="101">
        <f t="shared" si="12"/>
        <v>91.97</v>
      </c>
      <c r="D90" s="94">
        <v>18540</v>
      </c>
      <c r="E90" s="95">
        <v>10850</v>
      </c>
      <c r="F90" s="100">
        <f t="shared" si="10"/>
        <v>11531</v>
      </c>
      <c r="G90" s="96">
        <f t="shared" si="11"/>
        <v>8329</v>
      </c>
      <c r="H90" s="95">
        <v>120</v>
      </c>
    </row>
    <row r="91" spans="1:8" ht="12.75">
      <c r="A91" s="97">
        <v>87</v>
      </c>
      <c r="B91" s="98">
        <f t="shared" si="9"/>
        <v>32.18</v>
      </c>
      <c r="C91" s="101">
        <f t="shared" si="12"/>
        <v>92.03</v>
      </c>
      <c r="D91" s="94">
        <v>18540</v>
      </c>
      <c r="E91" s="95">
        <v>10850</v>
      </c>
      <c r="F91" s="100">
        <f t="shared" si="10"/>
        <v>11530</v>
      </c>
      <c r="G91" s="96">
        <f t="shared" si="11"/>
        <v>8328</v>
      </c>
      <c r="H91" s="95">
        <v>120</v>
      </c>
    </row>
    <row r="92" spans="1:8" ht="12.75">
      <c r="A92" s="97">
        <v>88</v>
      </c>
      <c r="B92" s="98">
        <f t="shared" si="9"/>
        <v>32.19</v>
      </c>
      <c r="C92" s="101">
        <f t="shared" si="12"/>
        <v>92.09</v>
      </c>
      <c r="D92" s="94">
        <v>18540</v>
      </c>
      <c r="E92" s="95">
        <v>10850</v>
      </c>
      <c r="F92" s="100">
        <f t="shared" si="10"/>
        <v>11526</v>
      </c>
      <c r="G92" s="96">
        <f t="shared" si="11"/>
        <v>8325</v>
      </c>
      <c r="H92" s="95">
        <v>120</v>
      </c>
    </row>
    <row r="93" spans="1:8" ht="12.75">
      <c r="A93" s="97">
        <v>89</v>
      </c>
      <c r="B93" s="98">
        <f aca="true" t="shared" si="13" ref="B93:B124">ROUND(2.5*(0.0015*A93+12.74285),2)</f>
        <v>32.19</v>
      </c>
      <c r="C93" s="101">
        <f t="shared" si="12"/>
        <v>92.14</v>
      </c>
      <c r="D93" s="94">
        <v>18540</v>
      </c>
      <c r="E93" s="95">
        <v>10850</v>
      </c>
      <c r="F93" s="100">
        <f t="shared" si="10"/>
        <v>11525</v>
      </c>
      <c r="G93" s="96">
        <f t="shared" si="11"/>
        <v>8325</v>
      </c>
      <c r="H93" s="95">
        <v>120</v>
      </c>
    </row>
    <row r="94" spans="1:8" ht="12.75">
      <c r="A94" s="97">
        <v>90</v>
      </c>
      <c r="B94" s="98">
        <f t="shared" si="13"/>
        <v>32.19</v>
      </c>
      <c r="C94" s="101">
        <f t="shared" si="12"/>
        <v>92.19</v>
      </c>
      <c r="D94" s="94">
        <v>18540</v>
      </c>
      <c r="E94" s="95">
        <v>10850</v>
      </c>
      <c r="F94" s="100">
        <f t="shared" si="10"/>
        <v>11524</v>
      </c>
      <c r="G94" s="96">
        <f t="shared" si="11"/>
        <v>8324</v>
      </c>
      <c r="H94" s="95">
        <v>120</v>
      </c>
    </row>
    <row r="95" spans="1:8" ht="12.75">
      <c r="A95" s="97">
        <v>91</v>
      </c>
      <c r="B95" s="98">
        <f t="shared" si="13"/>
        <v>32.2</v>
      </c>
      <c r="C95" s="101">
        <f t="shared" si="12"/>
        <v>92.24</v>
      </c>
      <c r="D95" s="94">
        <v>18540</v>
      </c>
      <c r="E95" s="95">
        <v>10850</v>
      </c>
      <c r="F95" s="100">
        <f t="shared" si="10"/>
        <v>11520</v>
      </c>
      <c r="G95" s="96">
        <f t="shared" si="11"/>
        <v>8321</v>
      </c>
      <c r="H95" s="95">
        <v>120</v>
      </c>
    </row>
    <row r="96" spans="1:8" ht="12.75">
      <c r="A96" s="97">
        <v>92</v>
      </c>
      <c r="B96" s="98">
        <f t="shared" si="13"/>
        <v>32.2</v>
      </c>
      <c r="C96" s="101">
        <f t="shared" si="12"/>
        <v>92.29</v>
      </c>
      <c r="D96" s="94">
        <v>18540</v>
      </c>
      <c r="E96" s="95">
        <v>10850</v>
      </c>
      <c r="F96" s="100">
        <f t="shared" si="10"/>
        <v>11519</v>
      </c>
      <c r="G96" s="96">
        <f t="shared" si="11"/>
        <v>8320</v>
      </c>
      <c r="H96" s="95">
        <v>120</v>
      </c>
    </row>
    <row r="97" spans="1:8" ht="12.75">
      <c r="A97" s="97">
        <v>93</v>
      </c>
      <c r="B97" s="98">
        <f t="shared" si="13"/>
        <v>32.21</v>
      </c>
      <c r="C97" s="101">
        <f t="shared" si="12"/>
        <v>92.33</v>
      </c>
      <c r="D97" s="94">
        <v>18540</v>
      </c>
      <c r="E97" s="95">
        <v>10850</v>
      </c>
      <c r="F97" s="100">
        <f t="shared" si="10"/>
        <v>11515</v>
      </c>
      <c r="G97" s="96">
        <f t="shared" si="11"/>
        <v>8317</v>
      </c>
      <c r="H97" s="95">
        <v>120</v>
      </c>
    </row>
    <row r="98" spans="1:8" ht="12.75">
      <c r="A98" s="97">
        <v>94</v>
      </c>
      <c r="B98" s="98">
        <f t="shared" si="13"/>
        <v>32.21</v>
      </c>
      <c r="C98" s="101">
        <f t="shared" si="12"/>
        <v>92.38</v>
      </c>
      <c r="D98" s="94">
        <v>18540</v>
      </c>
      <c r="E98" s="95">
        <v>10850</v>
      </c>
      <c r="F98" s="100">
        <f t="shared" si="10"/>
        <v>11514</v>
      </c>
      <c r="G98" s="96">
        <f t="shared" si="11"/>
        <v>8317</v>
      </c>
      <c r="H98" s="95">
        <v>120</v>
      </c>
    </row>
    <row r="99" spans="1:8" ht="12.75">
      <c r="A99" s="97">
        <v>95</v>
      </c>
      <c r="B99" s="98">
        <f t="shared" si="13"/>
        <v>32.21</v>
      </c>
      <c r="C99" s="101">
        <f t="shared" si="12"/>
        <v>92.42</v>
      </c>
      <c r="D99" s="94">
        <v>18540</v>
      </c>
      <c r="E99" s="95">
        <v>10850</v>
      </c>
      <c r="F99" s="100">
        <f t="shared" si="10"/>
        <v>11513</v>
      </c>
      <c r="G99" s="96">
        <f t="shared" si="11"/>
        <v>8316</v>
      </c>
      <c r="H99" s="95">
        <v>120</v>
      </c>
    </row>
    <row r="100" spans="1:8" ht="12.75">
      <c r="A100" s="97">
        <v>96</v>
      </c>
      <c r="B100" s="98">
        <f t="shared" si="13"/>
        <v>32.22</v>
      </c>
      <c r="C100" s="101">
        <f t="shared" si="12"/>
        <v>92.45</v>
      </c>
      <c r="D100" s="94">
        <v>18540</v>
      </c>
      <c r="E100" s="95">
        <v>10850</v>
      </c>
      <c r="F100" s="100">
        <f t="shared" si="10"/>
        <v>11509</v>
      </c>
      <c r="G100" s="96">
        <f t="shared" si="11"/>
        <v>8313</v>
      </c>
      <c r="H100" s="95">
        <v>120</v>
      </c>
    </row>
    <row r="101" spans="1:8" ht="12.75">
      <c r="A101" s="97">
        <v>97</v>
      </c>
      <c r="B101" s="98">
        <f t="shared" si="13"/>
        <v>32.22</v>
      </c>
      <c r="C101" s="101">
        <f t="shared" si="12"/>
        <v>92.49</v>
      </c>
      <c r="D101" s="94">
        <v>18540</v>
      </c>
      <c r="E101" s="95">
        <v>10850</v>
      </c>
      <c r="F101" s="100">
        <f t="shared" si="10"/>
        <v>11508</v>
      </c>
      <c r="G101" s="96">
        <f t="shared" si="11"/>
        <v>8313</v>
      </c>
      <c r="H101" s="95">
        <v>120</v>
      </c>
    </row>
    <row r="102" spans="1:8" ht="12.75">
      <c r="A102" s="97">
        <v>98</v>
      </c>
      <c r="B102" s="98">
        <f t="shared" si="13"/>
        <v>32.22</v>
      </c>
      <c r="C102" s="101">
        <f t="shared" si="12"/>
        <v>92.52</v>
      </c>
      <c r="D102" s="94">
        <v>18540</v>
      </c>
      <c r="E102" s="95">
        <v>10850</v>
      </c>
      <c r="F102" s="100">
        <f t="shared" si="10"/>
        <v>11508</v>
      </c>
      <c r="G102" s="96">
        <f t="shared" si="11"/>
        <v>8312</v>
      </c>
      <c r="H102" s="95">
        <v>120</v>
      </c>
    </row>
    <row r="103" spans="1:8" ht="12.75">
      <c r="A103" s="97">
        <v>99</v>
      </c>
      <c r="B103" s="98">
        <f t="shared" si="13"/>
        <v>32.23</v>
      </c>
      <c r="C103" s="101">
        <f t="shared" si="12"/>
        <v>92.55</v>
      </c>
      <c r="D103" s="94">
        <v>18540</v>
      </c>
      <c r="E103" s="95">
        <v>10850</v>
      </c>
      <c r="F103" s="100">
        <f t="shared" si="10"/>
        <v>11504</v>
      </c>
      <c r="G103" s="96">
        <f t="shared" si="11"/>
        <v>8310</v>
      </c>
      <c r="H103" s="95">
        <v>120</v>
      </c>
    </row>
    <row r="104" spans="1:8" ht="12.75">
      <c r="A104" s="97">
        <v>100</v>
      </c>
      <c r="B104" s="98">
        <f t="shared" si="13"/>
        <v>32.23</v>
      </c>
      <c r="C104" s="101">
        <f t="shared" si="12"/>
        <v>92.58</v>
      </c>
      <c r="D104" s="94">
        <v>18540</v>
      </c>
      <c r="E104" s="95">
        <v>10850</v>
      </c>
      <c r="F104" s="100">
        <f t="shared" si="10"/>
        <v>11504</v>
      </c>
      <c r="G104" s="96">
        <f t="shared" si="11"/>
        <v>8309</v>
      </c>
      <c r="H104" s="95">
        <v>120</v>
      </c>
    </row>
    <row r="105" spans="1:8" ht="12.75">
      <c r="A105" s="97">
        <v>101</v>
      </c>
      <c r="B105" s="98">
        <f t="shared" si="13"/>
        <v>32.24</v>
      </c>
      <c r="C105" s="101">
        <f t="shared" si="12"/>
        <v>92.6</v>
      </c>
      <c r="D105" s="94">
        <v>18540</v>
      </c>
      <c r="E105" s="95">
        <v>10850</v>
      </c>
      <c r="F105" s="100">
        <f t="shared" si="10"/>
        <v>11500</v>
      </c>
      <c r="G105" s="96">
        <f t="shared" si="11"/>
        <v>8307</v>
      </c>
      <c r="H105" s="95">
        <v>120</v>
      </c>
    </row>
    <row r="106" spans="1:8" ht="12.75">
      <c r="A106" s="97">
        <v>102</v>
      </c>
      <c r="B106" s="98">
        <f t="shared" si="13"/>
        <v>32.24</v>
      </c>
      <c r="C106" s="101">
        <f t="shared" si="12"/>
        <v>92.62</v>
      </c>
      <c r="D106" s="94">
        <v>18540</v>
      </c>
      <c r="E106" s="95">
        <v>10850</v>
      </c>
      <c r="F106" s="100">
        <f t="shared" si="10"/>
        <v>11500</v>
      </c>
      <c r="G106" s="96">
        <f t="shared" si="11"/>
        <v>8306</v>
      </c>
      <c r="H106" s="95">
        <v>120</v>
      </c>
    </row>
    <row r="107" spans="1:8" ht="12.75">
      <c r="A107" s="97">
        <v>103</v>
      </c>
      <c r="B107" s="98">
        <f t="shared" si="13"/>
        <v>32.24</v>
      </c>
      <c r="C107" s="101">
        <f t="shared" si="12"/>
        <v>92.64</v>
      </c>
      <c r="D107" s="94">
        <v>18540</v>
      </c>
      <c r="E107" s="95">
        <v>10850</v>
      </c>
      <c r="F107" s="100">
        <f t="shared" si="10"/>
        <v>11499</v>
      </c>
      <c r="G107" s="96">
        <f t="shared" si="11"/>
        <v>8306</v>
      </c>
      <c r="H107" s="95">
        <v>120</v>
      </c>
    </row>
    <row r="108" spans="1:8" ht="12.75">
      <c r="A108" s="97">
        <v>104</v>
      </c>
      <c r="B108" s="98">
        <f t="shared" si="13"/>
        <v>32.25</v>
      </c>
      <c r="C108" s="101">
        <f t="shared" si="12"/>
        <v>92.66</v>
      </c>
      <c r="D108" s="94">
        <v>18540</v>
      </c>
      <c r="E108" s="95">
        <v>10850</v>
      </c>
      <c r="F108" s="100">
        <f t="shared" si="10"/>
        <v>11496</v>
      </c>
      <c r="G108" s="96">
        <f t="shared" si="11"/>
        <v>8304</v>
      </c>
      <c r="H108" s="95">
        <v>120</v>
      </c>
    </row>
    <row r="109" spans="1:8" ht="12.75">
      <c r="A109" s="97">
        <v>105</v>
      </c>
      <c r="B109" s="98">
        <f t="shared" si="13"/>
        <v>32.25</v>
      </c>
      <c r="C109" s="101">
        <f t="shared" si="12"/>
        <v>92.67</v>
      </c>
      <c r="D109" s="94">
        <v>18540</v>
      </c>
      <c r="E109" s="95">
        <v>10850</v>
      </c>
      <c r="F109" s="100">
        <f t="shared" si="10"/>
        <v>11496</v>
      </c>
      <c r="G109" s="96">
        <f t="shared" si="11"/>
        <v>8304</v>
      </c>
      <c r="H109" s="95">
        <v>120</v>
      </c>
    </row>
    <row r="110" spans="1:8" ht="12.75">
      <c r="A110" s="97">
        <v>106</v>
      </c>
      <c r="B110" s="98">
        <f t="shared" si="13"/>
        <v>32.25</v>
      </c>
      <c r="C110" s="101">
        <f t="shared" si="12"/>
        <v>92.68</v>
      </c>
      <c r="D110" s="94">
        <v>18540</v>
      </c>
      <c r="E110" s="95">
        <v>10850</v>
      </c>
      <c r="F110" s="100">
        <f t="shared" si="10"/>
        <v>11496</v>
      </c>
      <c r="G110" s="96">
        <f t="shared" si="11"/>
        <v>8303</v>
      </c>
      <c r="H110" s="95">
        <v>120</v>
      </c>
    </row>
    <row r="111" spans="1:8" ht="12.75">
      <c r="A111" s="97">
        <v>107</v>
      </c>
      <c r="B111" s="102">
        <f t="shared" si="13"/>
        <v>32.26</v>
      </c>
      <c r="C111" s="101">
        <v>92.7</v>
      </c>
      <c r="D111" s="94">
        <v>18540</v>
      </c>
      <c r="E111" s="95">
        <v>10850</v>
      </c>
      <c r="F111" s="100">
        <f t="shared" si="10"/>
        <v>11492</v>
      </c>
      <c r="G111" s="96">
        <f t="shared" si="11"/>
        <v>8301</v>
      </c>
      <c r="H111" s="95">
        <v>120</v>
      </c>
    </row>
    <row r="112" spans="1:8" ht="12.75">
      <c r="A112" s="97">
        <v>108</v>
      </c>
      <c r="B112" s="102">
        <f t="shared" si="13"/>
        <v>32.26</v>
      </c>
      <c r="C112" s="101">
        <v>93.7</v>
      </c>
      <c r="D112" s="94">
        <v>18540</v>
      </c>
      <c r="E112" s="95">
        <v>10850</v>
      </c>
      <c r="F112" s="100">
        <f aca="true" t="shared" si="14" ref="F112:F143">ROUND(12*1.37*(1/B112*D112+1/C112*E112)+H112,0)</f>
        <v>11472</v>
      </c>
      <c r="G112" s="96">
        <f aca="true" t="shared" si="15" ref="G112:G143">ROUND(12*(1/B112*D112+1/C112*E112),0)</f>
        <v>8286</v>
      </c>
      <c r="H112" s="95">
        <v>120</v>
      </c>
    </row>
    <row r="113" spans="1:8" ht="12.75">
      <c r="A113" s="97">
        <v>109</v>
      </c>
      <c r="B113" s="102">
        <f t="shared" si="13"/>
        <v>32.27</v>
      </c>
      <c r="C113" s="101">
        <v>94.7</v>
      </c>
      <c r="D113" s="94">
        <v>18540</v>
      </c>
      <c r="E113" s="95">
        <v>10850</v>
      </c>
      <c r="F113" s="100">
        <f t="shared" si="14"/>
        <v>11449</v>
      </c>
      <c r="G113" s="96">
        <f t="shared" si="15"/>
        <v>8269</v>
      </c>
      <c r="H113" s="95">
        <v>120</v>
      </c>
    </row>
    <row r="114" spans="1:8" ht="12.75">
      <c r="A114" s="97">
        <v>110</v>
      </c>
      <c r="B114" s="102">
        <f t="shared" si="13"/>
        <v>32.27</v>
      </c>
      <c r="C114" s="101">
        <v>95.7</v>
      </c>
      <c r="D114" s="94">
        <v>18540</v>
      </c>
      <c r="E114" s="95">
        <v>10850</v>
      </c>
      <c r="F114" s="100">
        <f t="shared" si="14"/>
        <v>11429</v>
      </c>
      <c r="G114" s="96">
        <f t="shared" si="15"/>
        <v>8255</v>
      </c>
      <c r="H114" s="95">
        <v>120</v>
      </c>
    </row>
    <row r="115" spans="1:8" ht="12.75">
      <c r="A115" s="97">
        <v>111</v>
      </c>
      <c r="B115" s="102">
        <f t="shared" si="13"/>
        <v>32.27</v>
      </c>
      <c r="C115" s="101">
        <v>96.7</v>
      </c>
      <c r="D115" s="94">
        <v>18540</v>
      </c>
      <c r="E115" s="95">
        <v>10850</v>
      </c>
      <c r="F115" s="100">
        <f t="shared" si="14"/>
        <v>11410</v>
      </c>
      <c r="G115" s="96">
        <f t="shared" si="15"/>
        <v>8241</v>
      </c>
      <c r="H115" s="95">
        <v>120</v>
      </c>
    </row>
    <row r="116" spans="1:8" ht="12.75">
      <c r="A116" s="97">
        <v>112</v>
      </c>
      <c r="B116" s="102">
        <f t="shared" si="13"/>
        <v>32.28</v>
      </c>
      <c r="C116" s="101">
        <v>97.7</v>
      </c>
      <c r="D116" s="94">
        <v>18540</v>
      </c>
      <c r="E116" s="95">
        <v>10850</v>
      </c>
      <c r="F116" s="100">
        <f t="shared" si="14"/>
        <v>11388</v>
      </c>
      <c r="G116" s="96">
        <f t="shared" si="15"/>
        <v>8225</v>
      </c>
      <c r="H116" s="95">
        <v>120</v>
      </c>
    </row>
    <row r="117" spans="1:8" ht="12.75">
      <c r="A117" s="97">
        <v>113</v>
      </c>
      <c r="B117" s="102">
        <f t="shared" si="13"/>
        <v>32.28</v>
      </c>
      <c r="C117" s="101">
        <v>98.7</v>
      </c>
      <c r="D117" s="94">
        <v>18540</v>
      </c>
      <c r="E117" s="95">
        <v>10850</v>
      </c>
      <c r="F117" s="100">
        <f t="shared" si="14"/>
        <v>11370</v>
      </c>
      <c r="G117" s="96">
        <f t="shared" si="15"/>
        <v>8211</v>
      </c>
      <c r="H117" s="95">
        <v>120</v>
      </c>
    </row>
    <row r="118" spans="1:8" ht="12.75">
      <c r="A118" s="97">
        <v>114</v>
      </c>
      <c r="B118" s="102">
        <f t="shared" si="13"/>
        <v>32.28</v>
      </c>
      <c r="C118" s="101">
        <v>99.7</v>
      </c>
      <c r="D118" s="94">
        <v>18540</v>
      </c>
      <c r="E118" s="95">
        <v>10850</v>
      </c>
      <c r="F118" s="100">
        <f t="shared" si="14"/>
        <v>11351</v>
      </c>
      <c r="G118" s="96">
        <f t="shared" si="15"/>
        <v>8198</v>
      </c>
      <c r="H118" s="95">
        <v>120</v>
      </c>
    </row>
    <row r="119" spans="1:8" ht="12.75">
      <c r="A119" s="97">
        <v>115</v>
      </c>
      <c r="B119" s="102">
        <f t="shared" si="13"/>
        <v>32.29</v>
      </c>
      <c r="C119" s="101">
        <v>100.7</v>
      </c>
      <c r="D119" s="94">
        <v>18540</v>
      </c>
      <c r="E119" s="95">
        <v>10850</v>
      </c>
      <c r="F119" s="100">
        <f t="shared" si="14"/>
        <v>11331</v>
      </c>
      <c r="G119" s="96">
        <f t="shared" si="15"/>
        <v>8183</v>
      </c>
      <c r="H119" s="95">
        <v>120</v>
      </c>
    </row>
    <row r="120" spans="1:8" ht="12.75">
      <c r="A120" s="97">
        <v>116</v>
      </c>
      <c r="B120" s="102">
        <f t="shared" si="13"/>
        <v>32.29</v>
      </c>
      <c r="C120" s="101">
        <v>101.7</v>
      </c>
      <c r="D120" s="94">
        <v>18540</v>
      </c>
      <c r="E120" s="95">
        <v>10850</v>
      </c>
      <c r="F120" s="100">
        <f t="shared" si="14"/>
        <v>11313</v>
      </c>
      <c r="G120" s="96">
        <f t="shared" si="15"/>
        <v>8170</v>
      </c>
      <c r="H120" s="95">
        <v>120</v>
      </c>
    </row>
    <row r="121" spans="1:8" ht="12.75">
      <c r="A121" s="97">
        <v>117</v>
      </c>
      <c r="B121" s="102">
        <f t="shared" si="13"/>
        <v>32.3</v>
      </c>
      <c r="C121" s="101">
        <v>102.7</v>
      </c>
      <c r="D121" s="94">
        <v>18540</v>
      </c>
      <c r="E121" s="95">
        <v>10850</v>
      </c>
      <c r="F121" s="100">
        <f t="shared" si="14"/>
        <v>11293</v>
      </c>
      <c r="G121" s="96">
        <f t="shared" si="15"/>
        <v>8156</v>
      </c>
      <c r="H121" s="95">
        <v>120</v>
      </c>
    </row>
    <row r="122" spans="1:8" ht="12.75">
      <c r="A122" s="97">
        <v>118</v>
      </c>
      <c r="B122" s="102">
        <f t="shared" si="13"/>
        <v>32.3</v>
      </c>
      <c r="C122" s="101">
        <v>103.7</v>
      </c>
      <c r="D122" s="94">
        <v>18540</v>
      </c>
      <c r="E122" s="95">
        <v>10850</v>
      </c>
      <c r="F122" s="100">
        <f t="shared" si="14"/>
        <v>11277</v>
      </c>
      <c r="G122" s="96">
        <f t="shared" si="15"/>
        <v>8143</v>
      </c>
      <c r="H122" s="95">
        <v>120</v>
      </c>
    </row>
    <row r="123" spans="1:8" ht="12.75">
      <c r="A123" s="97">
        <v>119</v>
      </c>
      <c r="B123" s="102">
        <f t="shared" si="13"/>
        <v>32.3</v>
      </c>
      <c r="C123" s="101">
        <v>104.7</v>
      </c>
      <c r="D123" s="94">
        <v>18540</v>
      </c>
      <c r="E123" s="95">
        <v>10850</v>
      </c>
      <c r="F123" s="100">
        <f t="shared" si="14"/>
        <v>11260</v>
      </c>
      <c r="G123" s="96">
        <f t="shared" si="15"/>
        <v>8131</v>
      </c>
      <c r="H123" s="95">
        <v>120</v>
      </c>
    </row>
    <row r="124" spans="1:8" ht="12.75">
      <c r="A124" s="97">
        <v>120</v>
      </c>
      <c r="B124" s="102">
        <f t="shared" si="13"/>
        <v>32.31</v>
      </c>
      <c r="C124" s="101">
        <v>105.7</v>
      </c>
      <c r="D124" s="94">
        <v>18540</v>
      </c>
      <c r="E124" s="95">
        <v>10850</v>
      </c>
      <c r="F124" s="100">
        <f t="shared" si="14"/>
        <v>11241</v>
      </c>
      <c r="G124" s="96">
        <f t="shared" si="15"/>
        <v>8118</v>
      </c>
      <c r="H124" s="95">
        <v>120</v>
      </c>
    </row>
    <row r="125" spans="1:8" ht="12.75">
      <c r="A125" s="97">
        <v>121</v>
      </c>
      <c r="B125" s="102">
        <f aca="true" t="shared" si="16" ref="B125:B156">ROUND(2.5*(0.0015*A125+12.74285),2)</f>
        <v>32.31</v>
      </c>
      <c r="C125" s="101">
        <v>106.7</v>
      </c>
      <c r="D125" s="94">
        <v>18540</v>
      </c>
      <c r="E125" s="95">
        <v>10850</v>
      </c>
      <c r="F125" s="100">
        <f t="shared" si="14"/>
        <v>11225</v>
      </c>
      <c r="G125" s="96">
        <f t="shared" si="15"/>
        <v>8106</v>
      </c>
      <c r="H125" s="95">
        <v>120</v>
      </c>
    </row>
    <row r="126" spans="1:8" ht="12.75">
      <c r="A126" s="97">
        <v>122</v>
      </c>
      <c r="B126" s="102">
        <f t="shared" si="16"/>
        <v>32.31</v>
      </c>
      <c r="C126" s="101">
        <v>107.7</v>
      </c>
      <c r="D126" s="94">
        <v>18540</v>
      </c>
      <c r="E126" s="95">
        <v>10850</v>
      </c>
      <c r="F126" s="100">
        <f t="shared" si="14"/>
        <v>11210</v>
      </c>
      <c r="G126" s="96">
        <f t="shared" si="15"/>
        <v>8095</v>
      </c>
      <c r="H126" s="95">
        <v>120</v>
      </c>
    </row>
    <row r="127" spans="1:8" ht="12.75">
      <c r="A127" s="97">
        <v>123</v>
      </c>
      <c r="B127" s="102">
        <f t="shared" si="16"/>
        <v>32.32</v>
      </c>
      <c r="C127" s="101">
        <v>108.7</v>
      </c>
      <c r="D127" s="94">
        <v>18540</v>
      </c>
      <c r="E127" s="95">
        <v>10850</v>
      </c>
      <c r="F127" s="100">
        <f t="shared" si="14"/>
        <v>11192</v>
      </c>
      <c r="G127" s="96">
        <f t="shared" si="15"/>
        <v>8081</v>
      </c>
      <c r="H127" s="95">
        <v>120</v>
      </c>
    </row>
    <row r="128" spans="1:8" ht="12.75">
      <c r="A128" s="97">
        <v>124</v>
      </c>
      <c r="B128" s="102">
        <f t="shared" si="16"/>
        <v>32.32</v>
      </c>
      <c r="C128" s="101">
        <v>109.7</v>
      </c>
      <c r="D128" s="94">
        <v>18540</v>
      </c>
      <c r="E128" s="95">
        <v>10850</v>
      </c>
      <c r="F128" s="100">
        <f t="shared" si="14"/>
        <v>11177</v>
      </c>
      <c r="G128" s="96">
        <f t="shared" si="15"/>
        <v>8071</v>
      </c>
      <c r="H128" s="95">
        <v>120</v>
      </c>
    </row>
    <row r="129" spans="1:8" ht="12.75">
      <c r="A129" s="97">
        <v>125</v>
      </c>
      <c r="B129" s="102">
        <f t="shared" si="16"/>
        <v>32.33</v>
      </c>
      <c r="C129" s="101">
        <v>110.7</v>
      </c>
      <c r="D129" s="94">
        <v>18540</v>
      </c>
      <c r="E129" s="95">
        <v>10850</v>
      </c>
      <c r="F129" s="100">
        <f t="shared" si="14"/>
        <v>11159</v>
      </c>
      <c r="G129" s="96">
        <f t="shared" si="15"/>
        <v>8058</v>
      </c>
      <c r="H129" s="95">
        <v>120</v>
      </c>
    </row>
    <row r="130" spans="1:8" ht="12.75">
      <c r="A130" s="97">
        <v>126</v>
      </c>
      <c r="B130" s="102">
        <f t="shared" si="16"/>
        <v>32.33</v>
      </c>
      <c r="C130" s="101">
        <v>111.7</v>
      </c>
      <c r="D130" s="94">
        <v>18540</v>
      </c>
      <c r="E130" s="95">
        <v>10850</v>
      </c>
      <c r="F130" s="100">
        <f t="shared" si="14"/>
        <v>11145</v>
      </c>
      <c r="G130" s="96">
        <f t="shared" si="15"/>
        <v>8047</v>
      </c>
      <c r="H130" s="95">
        <v>120</v>
      </c>
    </row>
    <row r="131" spans="1:8" ht="12.75">
      <c r="A131" s="97">
        <v>127</v>
      </c>
      <c r="B131" s="102">
        <f t="shared" si="16"/>
        <v>32.33</v>
      </c>
      <c r="C131" s="101">
        <v>112.7</v>
      </c>
      <c r="D131" s="94">
        <v>18540</v>
      </c>
      <c r="E131" s="95">
        <v>10850</v>
      </c>
      <c r="F131" s="100">
        <f t="shared" si="14"/>
        <v>11130</v>
      </c>
      <c r="G131" s="96">
        <f t="shared" si="15"/>
        <v>8037</v>
      </c>
      <c r="H131" s="95">
        <v>120</v>
      </c>
    </row>
    <row r="132" spans="1:8" ht="12.75">
      <c r="A132" s="97">
        <v>128</v>
      </c>
      <c r="B132" s="102">
        <f t="shared" si="16"/>
        <v>32.34</v>
      </c>
      <c r="C132" s="101">
        <v>113.7</v>
      </c>
      <c r="D132" s="94">
        <v>18540</v>
      </c>
      <c r="E132" s="95">
        <v>10850</v>
      </c>
      <c r="F132" s="100">
        <f t="shared" si="14"/>
        <v>11114</v>
      </c>
      <c r="G132" s="96">
        <f t="shared" si="15"/>
        <v>8025</v>
      </c>
      <c r="H132" s="95">
        <v>120</v>
      </c>
    </row>
    <row r="133" spans="1:8" ht="12.75">
      <c r="A133" s="97">
        <v>129</v>
      </c>
      <c r="B133" s="102">
        <f t="shared" si="16"/>
        <v>32.34</v>
      </c>
      <c r="C133" s="101">
        <v>114.7</v>
      </c>
      <c r="D133" s="94">
        <v>18540</v>
      </c>
      <c r="E133" s="95">
        <v>10850</v>
      </c>
      <c r="F133" s="100">
        <f t="shared" si="14"/>
        <v>11100</v>
      </c>
      <c r="G133" s="96">
        <f t="shared" si="15"/>
        <v>8015</v>
      </c>
      <c r="H133" s="95">
        <v>120</v>
      </c>
    </row>
    <row r="134" spans="1:8" ht="12.75">
      <c r="A134" s="97">
        <v>130</v>
      </c>
      <c r="B134" s="102">
        <f t="shared" si="16"/>
        <v>32.34</v>
      </c>
      <c r="C134" s="101">
        <v>115.7</v>
      </c>
      <c r="D134" s="94">
        <v>18540</v>
      </c>
      <c r="E134" s="95">
        <v>10850</v>
      </c>
      <c r="F134" s="100">
        <f t="shared" si="14"/>
        <v>11086</v>
      </c>
      <c r="G134" s="96">
        <f t="shared" si="15"/>
        <v>8005</v>
      </c>
      <c r="H134" s="95">
        <v>120</v>
      </c>
    </row>
    <row r="135" spans="1:8" ht="12.75">
      <c r="A135" s="97">
        <v>131</v>
      </c>
      <c r="B135" s="102">
        <f t="shared" si="16"/>
        <v>32.35</v>
      </c>
      <c r="C135" s="101">
        <v>116.7</v>
      </c>
      <c r="D135" s="94">
        <v>18540</v>
      </c>
      <c r="E135" s="95">
        <v>10850</v>
      </c>
      <c r="F135" s="100">
        <f t="shared" si="14"/>
        <v>11070</v>
      </c>
      <c r="G135" s="96">
        <f t="shared" si="15"/>
        <v>7993</v>
      </c>
      <c r="H135" s="95">
        <v>120</v>
      </c>
    </row>
    <row r="136" spans="1:8" ht="12.75">
      <c r="A136" s="97">
        <v>132</v>
      </c>
      <c r="B136" s="102">
        <f t="shared" si="16"/>
        <v>32.35</v>
      </c>
      <c r="C136" s="101">
        <v>117.7</v>
      </c>
      <c r="D136" s="94">
        <v>18540</v>
      </c>
      <c r="E136" s="95">
        <v>10850</v>
      </c>
      <c r="F136" s="100">
        <f t="shared" si="14"/>
        <v>11057</v>
      </c>
      <c r="G136" s="96">
        <f t="shared" si="15"/>
        <v>7983</v>
      </c>
      <c r="H136" s="95">
        <v>120</v>
      </c>
    </row>
    <row r="137" spans="1:8" ht="12.75">
      <c r="A137" s="97">
        <v>133</v>
      </c>
      <c r="B137" s="102">
        <f t="shared" si="16"/>
        <v>32.36</v>
      </c>
      <c r="C137" s="101">
        <v>118.7</v>
      </c>
      <c r="D137" s="94">
        <v>18540</v>
      </c>
      <c r="E137" s="95">
        <v>10850</v>
      </c>
      <c r="F137" s="100">
        <f t="shared" si="14"/>
        <v>11042</v>
      </c>
      <c r="G137" s="96">
        <f t="shared" si="15"/>
        <v>7972</v>
      </c>
      <c r="H137" s="95">
        <v>120</v>
      </c>
    </row>
    <row r="138" spans="1:8" ht="12.75">
      <c r="A138" s="97">
        <v>134</v>
      </c>
      <c r="B138" s="102">
        <f t="shared" si="16"/>
        <v>32.36</v>
      </c>
      <c r="C138" s="101">
        <v>119.7</v>
      </c>
      <c r="D138" s="94">
        <v>18540</v>
      </c>
      <c r="E138" s="95">
        <v>10850</v>
      </c>
      <c r="F138" s="100">
        <f t="shared" si="14"/>
        <v>11029</v>
      </c>
      <c r="G138" s="96">
        <f t="shared" si="15"/>
        <v>7963</v>
      </c>
      <c r="H138" s="95">
        <v>120</v>
      </c>
    </row>
    <row r="139" spans="1:8" ht="12.75">
      <c r="A139" s="97">
        <v>135</v>
      </c>
      <c r="B139" s="102">
        <f t="shared" si="16"/>
        <v>32.36</v>
      </c>
      <c r="C139" s="101">
        <v>120.7</v>
      </c>
      <c r="D139" s="94">
        <v>18540</v>
      </c>
      <c r="E139" s="95">
        <v>10850</v>
      </c>
      <c r="F139" s="100">
        <f t="shared" si="14"/>
        <v>11017</v>
      </c>
      <c r="G139" s="96">
        <f t="shared" si="15"/>
        <v>7954</v>
      </c>
      <c r="H139" s="95">
        <v>120</v>
      </c>
    </row>
    <row r="140" spans="1:8" ht="12.75">
      <c r="A140" s="97">
        <v>136</v>
      </c>
      <c r="B140" s="102">
        <f t="shared" si="16"/>
        <v>32.37</v>
      </c>
      <c r="C140" s="101">
        <v>121.7</v>
      </c>
      <c r="D140" s="94">
        <v>18540</v>
      </c>
      <c r="E140" s="95">
        <v>10850</v>
      </c>
      <c r="F140" s="100">
        <f t="shared" si="14"/>
        <v>11002</v>
      </c>
      <c r="G140" s="96">
        <f t="shared" si="15"/>
        <v>7943</v>
      </c>
      <c r="H140" s="95">
        <v>120</v>
      </c>
    </row>
    <row r="141" spans="1:8" ht="12.75">
      <c r="A141" s="97">
        <v>137</v>
      </c>
      <c r="B141" s="102">
        <f t="shared" si="16"/>
        <v>32.37</v>
      </c>
      <c r="C141" s="101">
        <v>122.7</v>
      </c>
      <c r="D141" s="94">
        <v>18540</v>
      </c>
      <c r="E141" s="95">
        <v>10850</v>
      </c>
      <c r="F141" s="100">
        <f t="shared" si="14"/>
        <v>10990</v>
      </c>
      <c r="G141" s="96">
        <f t="shared" si="15"/>
        <v>7934</v>
      </c>
      <c r="H141" s="95">
        <v>120</v>
      </c>
    </row>
    <row r="142" spans="1:8" ht="12.75">
      <c r="A142" s="97">
        <v>138</v>
      </c>
      <c r="B142" s="102">
        <f t="shared" si="16"/>
        <v>32.37</v>
      </c>
      <c r="C142" s="101">
        <v>123.7</v>
      </c>
      <c r="D142" s="94">
        <v>18540</v>
      </c>
      <c r="E142" s="95">
        <v>10850</v>
      </c>
      <c r="F142" s="100">
        <f t="shared" si="14"/>
        <v>10978</v>
      </c>
      <c r="G142" s="96">
        <f t="shared" si="15"/>
        <v>7926</v>
      </c>
      <c r="H142" s="95">
        <v>120</v>
      </c>
    </row>
    <row r="143" spans="1:8" ht="12.75">
      <c r="A143" s="97">
        <v>139</v>
      </c>
      <c r="B143" s="102">
        <f t="shared" si="16"/>
        <v>32.38</v>
      </c>
      <c r="C143" s="101">
        <v>124.7</v>
      </c>
      <c r="D143" s="94">
        <v>18540</v>
      </c>
      <c r="E143" s="95">
        <v>10850</v>
      </c>
      <c r="F143" s="100">
        <f t="shared" si="14"/>
        <v>10964</v>
      </c>
      <c r="G143" s="96">
        <f t="shared" si="15"/>
        <v>7915</v>
      </c>
      <c r="H143" s="95">
        <v>120</v>
      </c>
    </row>
    <row r="144" spans="1:8" ht="12.75">
      <c r="A144" s="97">
        <v>140</v>
      </c>
      <c r="B144" s="102">
        <f t="shared" si="16"/>
        <v>32.38</v>
      </c>
      <c r="C144" s="101">
        <v>125.7</v>
      </c>
      <c r="D144" s="94">
        <v>18540</v>
      </c>
      <c r="E144" s="95">
        <v>10850</v>
      </c>
      <c r="F144" s="100">
        <f aca="true" t="shared" si="17" ref="F144:F175">ROUND(12*1.37*(1/B144*D144+1/C144*E144)+H144,0)</f>
        <v>10952</v>
      </c>
      <c r="G144" s="96">
        <f aca="true" t="shared" si="18" ref="G144:G175">ROUND(12*(1/B144*D144+1/C144*E144),0)</f>
        <v>7907</v>
      </c>
      <c r="H144" s="95">
        <v>120</v>
      </c>
    </row>
    <row r="145" spans="1:8" ht="12.75">
      <c r="A145" s="97">
        <v>141</v>
      </c>
      <c r="B145" s="102">
        <f t="shared" si="16"/>
        <v>32.39</v>
      </c>
      <c r="C145" s="101">
        <v>126.7</v>
      </c>
      <c r="D145" s="94">
        <v>18540</v>
      </c>
      <c r="E145" s="95">
        <v>10850</v>
      </c>
      <c r="F145" s="100">
        <f t="shared" si="17"/>
        <v>10938</v>
      </c>
      <c r="G145" s="96">
        <f t="shared" si="18"/>
        <v>7896</v>
      </c>
      <c r="H145" s="95">
        <v>120</v>
      </c>
    </row>
    <row r="146" spans="1:8" ht="12.75">
      <c r="A146" s="97">
        <v>142</v>
      </c>
      <c r="B146" s="102">
        <f t="shared" si="16"/>
        <v>32.39</v>
      </c>
      <c r="C146" s="101">
        <v>127.7</v>
      </c>
      <c r="D146" s="94">
        <v>18540</v>
      </c>
      <c r="E146" s="95">
        <v>10850</v>
      </c>
      <c r="F146" s="100">
        <f t="shared" si="17"/>
        <v>10927</v>
      </c>
      <c r="G146" s="96">
        <f t="shared" si="18"/>
        <v>7888</v>
      </c>
      <c r="H146" s="95">
        <v>120</v>
      </c>
    </row>
    <row r="147" spans="1:8" ht="12.75">
      <c r="A147" s="97">
        <v>143</v>
      </c>
      <c r="B147" s="102">
        <f t="shared" si="16"/>
        <v>32.39</v>
      </c>
      <c r="C147" s="101">
        <v>128.7</v>
      </c>
      <c r="D147" s="94">
        <v>18540</v>
      </c>
      <c r="E147" s="95">
        <v>10850</v>
      </c>
      <c r="F147" s="100">
        <f t="shared" si="17"/>
        <v>10916</v>
      </c>
      <c r="G147" s="96">
        <f t="shared" si="18"/>
        <v>7880</v>
      </c>
      <c r="H147" s="95">
        <v>120</v>
      </c>
    </row>
    <row r="148" spans="1:8" ht="12.75">
      <c r="A148" s="97">
        <v>144</v>
      </c>
      <c r="B148" s="102">
        <f t="shared" si="16"/>
        <v>32.4</v>
      </c>
      <c r="C148" s="101">
        <v>129.7</v>
      </c>
      <c r="D148" s="94">
        <v>18540</v>
      </c>
      <c r="E148" s="95">
        <v>10850</v>
      </c>
      <c r="F148" s="100">
        <f t="shared" si="17"/>
        <v>10903</v>
      </c>
      <c r="G148" s="96">
        <f t="shared" si="18"/>
        <v>7871</v>
      </c>
      <c r="H148" s="95">
        <v>120</v>
      </c>
    </row>
    <row r="149" spans="1:8" ht="12.75">
      <c r="A149" s="97">
        <v>145</v>
      </c>
      <c r="B149" s="102">
        <f t="shared" si="16"/>
        <v>32.4</v>
      </c>
      <c r="C149" s="101">
        <v>130.7</v>
      </c>
      <c r="D149" s="94">
        <v>18540</v>
      </c>
      <c r="E149" s="95">
        <v>10850</v>
      </c>
      <c r="F149" s="100">
        <f t="shared" si="17"/>
        <v>10892</v>
      </c>
      <c r="G149" s="96">
        <f t="shared" si="18"/>
        <v>7863</v>
      </c>
      <c r="H149" s="95">
        <v>120</v>
      </c>
    </row>
    <row r="150" spans="1:8" ht="12.75">
      <c r="A150" s="97">
        <v>146</v>
      </c>
      <c r="B150" s="102">
        <f t="shared" si="16"/>
        <v>32.4</v>
      </c>
      <c r="C150" s="101">
        <v>131.7</v>
      </c>
      <c r="D150" s="94">
        <v>18540</v>
      </c>
      <c r="E150" s="95">
        <v>10850</v>
      </c>
      <c r="F150" s="100">
        <f t="shared" si="17"/>
        <v>10882</v>
      </c>
      <c r="G150" s="96">
        <f t="shared" si="18"/>
        <v>7855</v>
      </c>
      <c r="H150" s="95">
        <v>120</v>
      </c>
    </row>
    <row r="151" spans="1:8" ht="12.75">
      <c r="A151" s="97">
        <v>147</v>
      </c>
      <c r="B151" s="102">
        <f t="shared" si="16"/>
        <v>32.41</v>
      </c>
      <c r="C151" s="101">
        <v>132.7</v>
      </c>
      <c r="D151" s="94">
        <v>18540</v>
      </c>
      <c r="E151" s="95">
        <v>10850</v>
      </c>
      <c r="F151" s="100">
        <f t="shared" si="17"/>
        <v>10869</v>
      </c>
      <c r="G151" s="96">
        <f t="shared" si="18"/>
        <v>7846</v>
      </c>
      <c r="H151" s="95">
        <v>120</v>
      </c>
    </row>
    <row r="152" spans="1:8" ht="12.75">
      <c r="A152" s="97">
        <v>148</v>
      </c>
      <c r="B152" s="102">
        <f t="shared" si="16"/>
        <v>32.41</v>
      </c>
      <c r="C152" s="101">
        <v>133.7</v>
      </c>
      <c r="D152" s="94">
        <v>18540</v>
      </c>
      <c r="E152" s="95">
        <v>10850</v>
      </c>
      <c r="F152" s="100">
        <f t="shared" si="17"/>
        <v>10859</v>
      </c>
      <c r="G152" s="96">
        <f t="shared" si="18"/>
        <v>7838</v>
      </c>
      <c r="H152" s="95">
        <v>120</v>
      </c>
    </row>
    <row r="153" spans="1:8" ht="12.75">
      <c r="A153" s="97">
        <v>149</v>
      </c>
      <c r="B153" s="102">
        <f t="shared" si="16"/>
        <v>32.42</v>
      </c>
      <c r="C153" s="101">
        <v>134.7</v>
      </c>
      <c r="D153" s="94">
        <v>18540</v>
      </c>
      <c r="E153" s="95">
        <v>10850</v>
      </c>
      <c r="F153" s="100">
        <f t="shared" si="17"/>
        <v>10846</v>
      </c>
      <c r="G153" s="96">
        <f t="shared" si="18"/>
        <v>7829</v>
      </c>
      <c r="H153" s="95">
        <v>120</v>
      </c>
    </row>
    <row r="154" spans="1:8" ht="12.75">
      <c r="A154" s="97">
        <v>150</v>
      </c>
      <c r="B154" s="102">
        <f t="shared" si="16"/>
        <v>32.42</v>
      </c>
      <c r="C154" s="101">
        <v>135.7</v>
      </c>
      <c r="D154" s="94">
        <v>18540</v>
      </c>
      <c r="E154" s="95">
        <v>10850</v>
      </c>
      <c r="F154" s="100">
        <f t="shared" si="17"/>
        <v>10836</v>
      </c>
      <c r="G154" s="96">
        <f t="shared" si="18"/>
        <v>7822</v>
      </c>
      <c r="H154" s="95">
        <v>120</v>
      </c>
    </row>
    <row r="155" spans="1:8" ht="12.75">
      <c r="A155" s="97">
        <v>151</v>
      </c>
      <c r="B155" s="102">
        <f t="shared" si="16"/>
        <v>32.42</v>
      </c>
      <c r="C155" s="101">
        <v>136.7</v>
      </c>
      <c r="D155" s="94">
        <v>18540</v>
      </c>
      <c r="E155" s="95">
        <v>10850</v>
      </c>
      <c r="F155" s="100">
        <f t="shared" si="17"/>
        <v>10826</v>
      </c>
      <c r="G155" s="96">
        <f t="shared" si="18"/>
        <v>7815</v>
      </c>
      <c r="H155" s="95">
        <v>120</v>
      </c>
    </row>
    <row r="156" spans="1:8" ht="12.75">
      <c r="A156" s="97">
        <v>152</v>
      </c>
      <c r="B156" s="102">
        <f t="shared" si="16"/>
        <v>32.43</v>
      </c>
      <c r="C156" s="101">
        <v>137.7</v>
      </c>
      <c r="D156" s="94">
        <v>18540</v>
      </c>
      <c r="E156" s="95">
        <v>10850</v>
      </c>
      <c r="F156" s="100">
        <f t="shared" si="17"/>
        <v>10814</v>
      </c>
      <c r="G156" s="96">
        <f t="shared" si="18"/>
        <v>7806</v>
      </c>
      <c r="H156" s="95">
        <v>120</v>
      </c>
    </row>
    <row r="157" spans="1:8" ht="12.75">
      <c r="A157" s="97">
        <v>153</v>
      </c>
      <c r="B157" s="102">
        <f aca="true" t="shared" si="19" ref="B157:B187">ROUND(2.5*(0.0015*A157+12.74285),2)</f>
        <v>32.43</v>
      </c>
      <c r="C157" s="101">
        <v>138.7</v>
      </c>
      <c r="D157" s="94">
        <v>18540</v>
      </c>
      <c r="E157" s="95">
        <v>10850</v>
      </c>
      <c r="F157" s="100">
        <f t="shared" si="17"/>
        <v>10805</v>
      </c>
      <c r="G157" s="96">
        <f t="shared" si="18"/>
        <v>7799</v>
      </c>
      <c r="H157" s="95">
        <v>120</v>
      </c>
    </row>
    <row r="158" spans="1:8" ht="12.75">
      <c r="A158" s="97">
        <v>154</v>
      </c>
      <c r="B158" s="102">
        <f t="shared" si="19"/>
        <v>32.43</v>
      </c>
      <c r="C158" s="101">
        <v>139.7</v>
      </c>
      <c r="D158" s="94">
        <v>18540</v>
      </c>
      <c r="E158" s="95">
        <v>10850</v>
      </c>
      <c r="F158" s="100">
        <f t="shared" si="17"/>
        <v>10795</v>
      </c>
      <c r="G158" s="96">
        <f t="shared" si="18"/>
        <v>7792</v>
      </c>
      <c r="H158" s="95">
        <v>120</v>
      </c>
    </row>
    <row r="159" spans="1:8" ht="12.75">
      <c r="A159" s="97">
        <v>155</v>
      </c>
      <c r="B159" s="102">
        <f t="shared" si="19"/>
        <v>32.44</v>
      </c>
      <c r="C159" s="101">
        <v>140.7</v>
      </c>
      <c r="D159" s="94">
        <v>18540</v>
      </c>
      <c r="E159" s="95">
        <v>10850</v>
      </c>
      <c r="F159" s="100">
        <f t="shared" si="17"/>
        <v>10783</v>
      </c>
      <c r="G159" s="96">
        <f t="shared" si="18"/>
        <v>7784</v>
      </c>
      <c r="H159" s="95">
        <v>120</v>
      </c>
    </row>
    <row r="160" spans="1:8" ht="12.75">
      <c r="A160" s="97">
        <v>156</v>
      </c>
      <c r="B160" s="102">
        <f t="shared" si="19"/>
        <v>32.44</v>
      </c>
      <c r="C160" s="101">
        <v>141.7</v>
      </c>
      <c r="D160" s="94">
        <v>18540</v>
      </c>
      <c r="E160" s="95">
        <v>10850</v>
      </c>
      <c r="F160" s="100">
        <f t="shared" si="17"/>
        <v>10775</v>
      </c>
      <c r="G160" s="96">
        <f t="shared" si="18"/>
        <v>7777</v>
      </c>
      <c r="H160" s="95">
        <v>120</v>
      </c>
    </row>
    <row r="161" spans="1:8" ht="12.75">
      <c r="A161" s="97">
        <v>157</v>
      </c>
      <c r="B161" s="102">
        <f t="shared" si="19"/>
        <v>32.45</v>
      </c>
      <c r="C161" s="101">
        <v>142.7</v>
      </c>
      <c r="D161" s="94">
        <v>18540</v>
      </c>
      <c r="E161" s="95">
        <v>10850</v>
      </c>
      <c r="F161" s="100">
        <f t="shared" si="17"/>
        <v>10763</v>
      </c>
      <c r="G161" s="96">
        <f t="shared" si="18"/>
        <v>7768</v>
      </c>
      <c r="H161" s="95">
        <v>120</v>
      </c>
    </row>
    <row r="162" spans="1:8" ht="12.75">
      <c r="A162" s="97">
        <v>158</v>
      </c>
      <c r="B162" s="102">
        <f t="shared" si="19"/>
        <v>32.45</v>
      </c>
      <c r="C162" s="101">
        <v>143.7</v>
      </c>
      <c r="D162" s="94">
        <v>18540</v>
      </c>
      <c r="E162" s="95">
        <v>10850</v>
      </c>
      <c r="F162" s="100">
        <f t="shared" si="17"/>
        <v>10754</v>
      </c>
      <c r="G162" s="96">
        <f t="shared" si="18"/>
        <v>7762</v>
      </c>
      <c r="H162" s="95">
        <v>120</v>
      </c>
    </row>
    <row r="163" spans="1:8" ht="12.75">
      <c r="A163" s="97">
        <v>159</v>
      </c>
      <c r="B163" s="102">
        <f t="shared" si="19"/>
        <v>32.45</v>
      </c>
      <c r="C163" s="101">
        <v>144.7</v>
      </c>
      <c r="D163" s="94">
        <v>18540</v>
      </c>
      <c r="E163" s="95">
        <v>10850</v>
      </c>
      <c r="F163" s="100">
        <f t="shared" si="17"/>
        <v>10746</v>
      </c>
      <c r="G163" s="96">
        <f t="shared" si="18"/>
        <v>7756</v>
      </c>
      <c r="H163" s="95">
        <v>120</v>
      </c>
    </row>
    <row r="164" spans="1:8" ht="12.75">
      <c r="A164" s="97">
        <v>160</v>
      </c>
      <c r="B164" s="102">
        <f t="shared" si="19"/>
        <v>32.46</v>
      </c>
      <c r="C164" s="101">
        <v>145.7</v>
      </c>
      <c r="D164" s="94">
        <v>18540</v>
      </c>
      <c r="E164" s="95">
        <v>10850</v>
      </c>
      <c r="F164" s="100">
        <f t="shared" si="17"/>
        <v>10734</v>
      </c>
      <c r="G164" s="96">
        <f t="shared" si="18"/>
        <v>7748</v>
      </c>
      <c r="H164" s="95">
        <v>120</v>
      </c>
    </row>
    <row r="165" spans="1:8" ht="12.75">
      <c r="A165" s="97">
        <v>161</v>
      </c>
      <c r="B165" s="102">
        <f t="shared" si="19"/>
        <v>32.46</v>
      </c>
      <c r="C165" s="101">
        <v>146.7</v>
      </c>
      <c r="D165" s="94">
        <v>18540</v>
      </c>
      <c r="E165" s="95">
        <v>10850</v>
      </c>
      <c r="F165" s="100">
        <f t="shared" si="17"/>
        <v>10726</v>
      </c>
      <c r="G165" s="96">
        <f t="shared" si="18"/>
        <v>7741</v>
      </c>
      <c r="H165" s="95">
        <v>120</v>
      </c>
    </row>
    <row r="166" spans="1:8" ht="12.75">
      <c r="A166" s="97">
        <v>162</v>
      </c>
      <c r="B166" s="102">
        <f t="shared" si="19"/>
        <v>32.46</v>
      </c>
      <c r="C166" s="101">
        <v>147.7</v>
      </c>
      <c r="D166" s="94">
        <v>18540</v>
      </c>
      <c r="E166" s="95">
        <v>10850</v>
      </c>
      <c r="F166" s="100">
        <f t="shared" si="17"/>
        <v>10718</v>
      </c>
      <c r="G166" s="96">
        <f t="shared" si="18"/>
        <v>7735</v>
      </c>
      <c r="H166" s="95">
        <v>120</v>
      </c>
    </row>
    <row r="167" spans="1:8" ht="12.75">
      <c r="A167" s="97">
        <v>163</v>
      </c>
      <c r="B167" s="102">
        <f t="shared" si="19"/>
        <v>32.47</v>
      </c>
      <c r="C167" s="101">
        <v>148.7</v>
      </c>
      <c r="D167" s="94">
        <v>18540</v>
      </c>
      <c r="E167" s="95">
        <v>10850</v>
      </c>
      <c r="F167" s="100">
        <f t="shared" si="17"/>
        <v>10707</v>
      </c>
      <c r="G167" s="96">
        <f t="shared" si="18"/>
        <v>7727</v>
      </c>
      <c r="H167" s="95">
        <v>120</v>
      </c>
    </row>
    <row r="168" spans="1:8" ht="12.75">
      <c r="A168" s="97">
        <v>164</v>
      </c>
      <c r="B168" s="102">
        <f t="shared" si="19"/>
        <v>32.47</v>
      </c>
      <c r="C168" s="101">
        <v>149.7</v>
      </c>
      <c r="D168" s="94">
        <v>18540</v>
      </c>
      <c r="E168" s="95">
        <v>10850</v>
      </c>
      <c r="F168" s="100">
        <f t="shared" si="17"/>
        <v>10699</v>
      </c>
      <c r="G168" s="96">
        <f t="shared" si="18"/>
        <v>7722</v>
      </c>
      <c r="H168" s="95">
        <v>120</v>
      </c>
    </row>
    <row r="169" spans="1:8" ht="12.75">
      <c r="A169" s="97">
        <v>165</v>
      </c>
      <c r="B169" s="102">
        <f t="shared" si="19"/>
        <v>32.48</v>
      </c>
      <c r="C169" s="101">
        <v>150.7</v>
      </c>
      <c r="D169" s="94">
        <v>18540</v>
      </c>
      <c r="E169" s="95">
        <v>10850</v>
      </c>
      <c r="F169" s="100">
        <f t="shared" si="17"/>
        <v>10688</v>
      </c>
      <c r="G169" s="96">
        <f t="shared" si="18"/>
        <v>7714</v>
      </c>
      <c r="H169" s="95">
        <v>120</v>
      </c>
    </row>
    <row r="170" spans="1:8" ht="12.75">
      <c r="A170" s="97">
        <v>166</v>
      </c>
      <c r="B170" s="102">
        <f t="shared" si="19"/>
        <v>32.48</v>
      </c>
      <c r="C170" s="101">
        <v>151.7</v>
      </c>
      <c r="D170" s="94">
        <v>18540</v>
      </c>
      <c r="E170" s="95">
        <v>10850</v>
      </c>
      <c r="F170" s="100">
        <f t="shared" si="17"/>
        <v>10680</v>
      </c>
      <c r="G170" s="96">
        <f t="shared" si="18"/>
        <v>7708</v>
      </c>
      <c r="H170" s="95">
        <v>120</v>
      </c>
    </row>
    <row r="171" spans="1:8" ht="12.75">
      <c r="A171" s="97">
        <v>167</v>
      </c>
      <c r="B171" s="102">
        <f t="shared" si="19"/>
        <v>32.48</v>
      </c>
      <c r="C171" s="101">
        <v>152.7</v>
      </c>
      <c r="D171" s="94">
        <v>18540</v>
      </c>
      <c r="E171" s="95">
        <v>10850</v>
      </c>
      <c r="F171" s="100">
        <f t="shared" si="17"/>
        <v>10672</v>
      </c>
      <c r="G171" s="96">
        <f t="shared" si="18"/>
        <v>7702</v>
      </c>
      <c r="H171" s="95">
        <v>120</v>
      </c>
    </row>
    <row r="172" spans="1:8" ht="12.75">
      <c r="A172" s="97">
        <v>168</v>
      </c>
      <c r="B172" s="102">
        <f t="shared" si="19"/>
        <v>32.49</v>
      </c>
      <c r="C172" s="101">
        <v>153.7</v>
      </c>
      <c r="D172" s="94">
        <v>18540</v>
      </c>
      <c r="E172" s="95">
        <v>10850</v>
      </c>
      <c r="F172" s="100">
        <f t="shared" si="17"/>
        <v>10662</v>
      </c>
      <c r="G172" s="96">
        <f t="shared" si="18"/>
        <v>7695</v>
      </c>
      <c r="H172" s="95">
        <v>120</v>
      </c>
    </row>
    <row r="173" spans="1:8" ht="12.75">
      <c r="A173" s="97">
        <v>169</v>
      </c>
      <c r="B173" s="102">
        <f t="shared" si="19"/>
        <v>32.49</v>
      </c>
      <c r="C173" s="101">
        <v>154.7</v>
      </c>
      <c r="D173" s="94">
        <v>18540</v>
      </c>
      <c r="E173" s="95">
        <v>10850</v>
      </c>
      <c r="F173" s="100">
        <f t="shared" si="17"/>
        <v>10654</v>
      </c>
      <c r="G173" s="96">
        <f t="shared" si="18"/>
        <v>7689</v>
      </c>
      <c r="H173" s="95">
        <v>120</v>
      </c>
    </row>
    <row r="174" spans="1:8" ht="12.75">
      <c r="A174" s="97">
        <v>170</v>
      </c>
      <c r="B174" s="102">
        <f t="shared" si="19"/>
        <v>32.49</v>
      </c>
      <c r="C174" s="101">
        <v>155.7</v>
      </c>
      <c r="D174" s="94">
        <v>18540</v>
      </c>
      <c r="E174" s="95">
        <v>10850</v>
      </c>
      <c r="F174" s="100">
        <f t="shared" si="17"/>
        <v>10647</v>
      </c>
      <c r="G174" s="96">
        <f t="shared" si="18"/>
        <v>7684</v>
      </c>
      <c r="H174" s="95">
        <v>120</v>
      </c>
    </row>
    <row r="175" spans="1:8" ht="12.75">
      <c r="A175" s="97">
        <v>171</v>
      </c>
      <c r="B175" s="102">
        <f t="shared" si="19"/>
        <v>32.5</v>
      </c>
      <c r="C175" s="101">
        <v>156.7</v>
      </c>
      <c r="D175" s="94">
        <v>18540</v>
      </c>
      <c r="E175" s="95">
        <v>10850</v>
      </c>
      <c r="F175" s="100">
        <f t="shared" si="17"/>
        <v>10637</v>
      </c>
      <c r="G175" s="96">
        <f t="shared" si="18"/>
        <v>7676</v>
      </c>
      <c r="H175" s="95">
        <v>120</v>
      </c>
    </row>
    <row r="176" spans="1:8" ht="12.75">
      <c r="A176" s="97">
        <v>172</v>
      </c>
      <c r="B176" s="102">
        <f t="shared" si="19"/>
        <v>32.5</v>
      </c>
      <c r="C176" s="101">
        <v>157.7</v>
      </c>
      <c r="D176" s="94">
        <v>18540</v>
      </c>
      <c r="E176" s="95">
        <v>10850</v>
      </c>
      <c r="F176" s="100">
        <f aca="true" t="shared" si="20" ref="F176:F187">ROUND(12*1.37*(1/B176*D176+1/C176*E176)+H176,0)</f>
        <v>10629</v>
      </c>
      <c r="G176" s="96">
        <f aca="true" t="shared" si="21" ref="G176:G187">ROUND(12*(1/B176*D176+1/C176*E176),0)</f>
        <v>7671</v>
      </c>
      <c r="H176" s="95">
        <v>120</v>
      </c>
    </row>
    <row r="177" spans="1:8" ht="12.75">
      <c r="A177" s="97">
        <v>173</v>
      </c>
      <c r="B177" s="102">
        <f t="shared" si="19"/>
        <v>32.51</v>
      </c>
      <c r="C177" s="101">
        <v>158.7</v>
      </c>
      <c r="D177" s="94">
        <v>18540</v>
      </c>
      <c r="E177" s="95">
        <v>10850</v>
      </c>
      <c r="F177" s="100">
        <f t="shared" si="20"/>
        <v>10619</v>
      </c>
      <c r="G177" s="96">
        <f t="shared" si="21"/>
        <v>7664</v>
      </c>
      <c r="H177" s="95">
        <v>120</v>
      </c>
    </row>
    <row r="178" spans="1:8" ht="12.75">
      <c r="A178" s="97">
        <v>174</v>
      </c>
      <c r="B178" s="102">
        <f t="shared" si="19"/>
        <v>32.51</v>
      </c>
      <c r="C178" s="101">
        <v>159.7</v>
      </c>
      <c r="D178" s="94">
        <v>18540</v>
      </c>
      <c r="E178" s="95">
        <v>10850</v>
      </c>
      <c r="F178" s="100">
        <f t="shared" si="20"/>
        <v>10612</v>
      </c>
      <c r="G178" s="96">
        <f t="shared" si="21"/>
        <v>7659</v>
      </c>
      <c r="H178" s="95">
        <v>120</v>
      </c>
    </row>
    <row r="179" spans="1:8" ht="12.75">
      <c r="A179" s="97">
        <v>175</v>
      </c>
      <c r="B179" s="102">
        <f t="shared" si="19"/>
        <v>32.51</v>
      </c>
      <c r="C179" s="101">
        <v>160.7</v>
      </c>
      <c r="D179" s="94">
        <v>18540</v>
      </c>
      <c r="E179" s="95">
        <v>10850</v>
      </c>
      <c r="F179" s="100">
        <f t="shared" si="20"/>
        <v>10605</v>
      </c>
      <c r="G179" s="96">
        <f t="shared" si="21"/>
        <v>7654</v>
      </c>
      <c r="H179" s="95">
        <v>120</v>
      </c>
    </row>
    <row r="180" spans="1:8" ht="12.75">
      <c r="A180" s="97">
        <v>176</v>
      </c>
      <c r="B180" s="102">
        <f t="shared" si="19"/>
        <v>32.52</v>
      </c>
      <c r="C180" s="101">
        <v>161.7</v>
      </c>
      <c r="D180" s="94">
        <v>18540</v>
      </c>
      <c r="E180" s="95">
        <v>10850</v>
      </c>
      <c r="F180" s="100">
        <f t="shared" si="20"/>
        <v>10596</v>
      </c>
      <c r="G180" s="96">
        <f t="shared" si="21"/>
        <v>7647</v>
      </c>
      <c r="H180" s="95">
        <v>120</v>
      </c>
    </row>
    <row r="181" spans="1:8" ht="12.75">
      <c r="A181" s="97">
        <v>177</v>
      </c>
      <c r="B181" s="102">
        <f t="shared" si="19"/>
        <v>32.52</v>
      </c>
      <c r="C181" s="101">
        <v>162.7</v>
      </c>
      <c r="D181" s="94">
        <v>18540</v>
      </c>
      <c r="E181" s="95">
        <v>10850</v>
      </c>
      <c r="F181" s="100">
        <f t="shared" si="20"/>
        <v>10589</v>
      </c>
      <c r="G181" s="96">
        <f t="shared" si="21"/>
        <v>7642</v>
      </c>
      <c r="H181" s="95">
        <v>120</v>
      </c>
    </row>
    <row r="182" spans="1:8" ht="12.75">
      <c r="A182" s="97">
        <v>178</v>
      </c>
      <c r="B182" s="102">
        <f t="shared" si="19"/>
        <v>32.52</v>
      </c>
      <c r="C182" s="101">
        <v>163.7</v>
      </c>
      <c r="D182" s="94">
        <v>18540</v>
      </c>
      <c r="E182" s="95">
        <v>10850</v>
      </c>
      <c r="F182" s="100">
        <f t="shared" si="20"/>
        <v>10582</v>
      </c>
      <c r="G182" s="96">
        <f t="shared" si="21"/>
        <v>7637</v>
      </c>
      <c r="H182" s="95">
        <v>120</v>
      </c>
    </row>
    <row r="183" spans="1:8" ht="12.75">
      <c r="A183" s="97">
        <v>179</v>
      </c>
      <c r="B183" s="102">
        <f t="shared" si="19"/>
        <v>32.53</v>
      </c>
      <c r="C183" s="101">
        <v>164.7</v>
      </c>
      <c r="D183" s="94">
        <v>18540</v>
      </c>
      <c r="E183" s="95">
        <v>10850</v>
      </c>
      <c r="F183" s="100">
        <f t="shared" si="20"/>
        <v>10573</v>
      </c>
      <c r="G183" s="96">
        <f t="shared" si="21"/>
        <v>7630</v>
      </c>
      <c r="H183" s="95">
        <v>120</v>
      </c>
    </row>
    <row r="184" spans="1:8" ht="12.75">
      <c r="A184" s="97">
        <v>180</v>
      </c>
      <c r="B184" s="102">
        <f t="shared" si="19"/>
        <v>32.53</v>
      </c>
      <c r="C184" s="101">
        <v>165.7</v>
      </c>
      <c r="D184" s="94">
        <v>18540</v>
      </c>
      <c r="E184" s="95">
        <v>10850</v>
      </c>
      <c r="F184" s="100">
        <f t="shared" si="20"/>
        <v>10566</v>
      </c>
      <c r="G184" s="96">
        <f t="shared" si="21"/>
        <v>7625</v>
      </c>
      <c r="H184" s="95">
        <v>120</v>
      </c>
    </row>
    <row r="185" spans="1:8" ht="12.75">
      <c r="A185" s="97">
        <v>181</v>
      </c>
      <c r="B185" s="102">
        <f t="shared" si="19"/>
        <v>32.54</v>
      </c>
      <c r="C185" s="101">
        <v>166.7</v>
      </c>
      <c r="D185" s="94">
        <v>18540</v>
      </c>
      <c r="E185" s="95">
        <v>10850</v>
      </c>
      <c r="F185" s="100">
        <f t="shared" si="20"/>
        <v>10557</v>
      </c>
      <c r="G185" s="96">
        <f t="shared" si="21"/>
        <v>7618</v>
      </c>
      <c r="H185" s="95">
        <v>120</v>
      </c>
    </row>
    <row r="186" spans="1:8" ht="12.75">
      <c r="A186" s="97">
        <v>182</v>
      </c>
      <c r="B186" s="102">
        <f t="shared" si="19"/>
        <v>32.54</v>
      </c>
      <c r="C186" s="101">
        <v>167.7</v>
      </c>
      <c r="D186" s="94">
        <v>18540</v>
      </c>
      <c r="E186" s="95">
        <v>10850</v>
      </c>
      <c r="F186" s="100">
        <f t="shared" si="20"/>
        <v>10551</v>
      </c>
      <c r="G186" s="96">
        <f t="shared" si="21"/>
        <v>7614</v>
      </c>
      <c r="H186" s="95">
        <v>120</v>
      </c>
    </row>
    <row r="187" spans="1:8" ht="12.75">
      <c r="A187" s="97">
        <v>183</v>
      </c>
      <c r="B187" s="102">
        <f t="shared" si="19"/>
        <v>32.54</v>
      </c>
      <c r="C187" s="101">
        <v>168.7</v>
      </c>
      <c r="D187" s="94">
        <v>18540</v>
      </c>
      <c r="E187" s="95">
        <v>10850</v>
      </c>
      <c r="F187" s="100">
        <f t="shared" si="20"/>
        <v>10544</v>
      </c>
      <c r="G187" s="96">
        <f t="shared" si="21"/>
        <v>7609</v>
      </c>
      <c r="H187" s="95">
        <v>120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C107" sqref="C107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41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47</v>
      </c>
      <c r="B4" s="64"/>
      <c r="C4" s="64"/>
      <c r="D4" s="64"/>
      <c r="E4" s="64"/>
      <c r="F4" s="64"/>
      <c r="G4" s="64"/>
      <c r="I4" s="58"/>
    </row>
    <row r="5" spans="1:9" ht="5.2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392</v>
      </c>
      <c r="E6" s="68" t="s">
        <v>393</v>
      </c>
      <c r="I6" s="58"/>
    </row>
    <row r="7" spans="1:9" ht="15.75">
      <c r="A7" s="69" t="s">
        <v>48</v>
      </c>
      <c r="B7" s="66"/>
      <c r="C7" s="104">
        <v>7.57</v>
      </c>
      <c r="D7" s="105"/>
      <c r="E7" s="104">
        <v>21.56</v>
      </c>
      <c r="I7" s="58"/>
    </row>
    <row r="8" spans="1:9" ht="17.25">
      <c r="A8" s="69" t="s">
        <v>49</v>
      </c>
      <c r="B8" s="66"/>
      <c r="C8" s="104" t="s">
        <v>100</v>
      </c>
      <c r="D8" s="105"/>
      <c r="E8" s="104" t="s">
        <v>26</v>
      </c>
      <c r="I8" s="58"/>
    </row>
    <row r="9" spans="1:9" ht="17.25">
      <c r="A9" s="69" t="s">
        <v>50</v>
      </c>
      <c r="B9" s="66"/>
      <c r="C9" s="104" t="s">
        <v>101</v>
      </c>
      <c r="D9" s="105"/>
      <c r="E9" s="104" t="s">
        <v>26</v>
      </c>
      <c r="I9" s="58"/>
    </row>
    <row r="10" spans="1:9" ht="17.25">
      <c r="A10" s="69" t="s">
        <v>51</v>
      </c>
      <c r="B10" s="66"/>
      <c r="C10" s="104" t="s">
        <v>102</v>
      </c>
      <c r="D10" s="105"/>
      <c r="E10" s="104" t="s">
        <v>26</v>
      </c>
      <c r="I10" s="58"/>
    </row>
    <row r="11" spans="1:9" ht="17.25">
      <c r="A11" s="69" t="s">
        <v>52</v>
      </c>
      <c r="B11" s="66"/>
      <c r="C11" s="104" t="s">
        <v>103</v>
      </c>
      <c r="D11" s="105"/>
      <c r="E11" s="104" t="s">
        <v>26</v>
      </c>
      <c r="I11" s="58"/>
    </row>
    <row r="12" spans="1:9" ht="15.75">
      <c r="A12" s="69" t="s">
        <v>53</v>
      </c>
      <c r="B12" s="66"/>
      <c r="C12" s="104">
        <v>15.2</v>
      </c>
      <c r="D12" s="105"/>
      <c r="E12" s="104">
        <v>48.2</v>
      </c>
      <c r="I12" s="58"/>
    </row>
    <row r="13" spans="1:9" ht="6" customHeight="1" thickBot="1">
      <c r="A13" s="337"/>
      <c r="B13" s="337"/>
      <c r="C13" s="78"/>
      <c r="D13" s="79"/>
      <c r="E13" s="80"/>
      <c r="F13" s="80"/>
      <c r="G13" s="80"/>
      <c r="I13" s="58"/>
    </row>
    <row r="14" spans="1:8" ht="15.75">
      <c r="A14" s="59"/>
      <c r="B14" s="81" t="s">
        <v>605</v>
      </c>
      <c r="C14" s="82"/>
      <c r="D14" s="81" t="s">
        <v>606</v>
      </c>
      <c r="E14" s="82"/>
      <c r="F14" s="83" t="s">
        <v>607</v>
      </c>
      <c r="G14" s="84" t="s">
        <v>608</v>
      </c>
      <c r="H14" s="82"/>
    </row>
    <row r="15" spans="1:8" ht="45.75" thickBot="1">
      <c r="A15" s="85" t="s">
        <v>36</v>
      </c>
      <c r="B15" s="86" t="s">
        <v>392</v>
      </c>
      <c r="C15" s="87" t="s">
        <v>393</v>
      </c>
      <c r="D15" s="88" t="s">
        <v>609</v>
      </c>
      <c r="E15" s="89" t="s">
        <v>610</v>
      </c>
      <c r="F15" s="88" t="s">
        <v>607</v>
      </c>
      <c r="G15" s="108" t="s">
        <v>612</v>
      </c>
      <c r="H15" s="89" t="s">
        <v>613</v>
      </c>
    </row>
    <row r="16" spans="1:8" ht="12.75">
      <c r="A16" s="91" t="s">
        <v>54</v>
      </c>
      <c r="B16" s="92">
        <v>7.57</v>
      </c>
      <c r="C16" s="93">
        <v>21.56</v>
      </c>
      <c r="D16" s="94">
        <v>23400</v>
      </c>
      <c r="E16" s="95">
        <v>10920</v>
      </c>
      <c r="F16" s="100">
        <f aca="true" t="shared" si="0" ref="F16:F47">ROUND(12*1.37*(1/B16*D16+1/C16*E16)+H16,0)</f>
        <v>60095</v>
      </c>
      <c r="G16" s="96">
        <f aca="true" t="shared" si="1" ref="G16:G47">ROUND(12*(1/B16*D16+1/C16*E16),0)</f>
        <v>43172</v>
      </c>
      <c r="H16" s="95">
        <v>950</v>
      </c>
    </row>
    <row r="17" spans="1:8" ht="12.75">
      <c r="A17" s="91">
        <v>10</v>
      </c>
      <c r="B17" s="98">
        <f aca="true" t="shared" si="2" ref="B17:B22">ROUND(4.85*LN(A17)-3.2,2)</f>
        <v>7.97</v>
      </c>
      <c r="C17" s="93">
        <f aca="true" t="shared" si="3" ref="C17:C48">ROUND((-0.00285*POWER(A17,2)+0.62285*A17+17.497)*0.94,2)</f>
        <v>22.03</v>
      </c>
      <c r="D17" s="94">
        <v>23400</v>
      </c>
      <c r="E17" s="95">
        <v>10920</v>
      </c>
      <c r="F17" s="100">
        <f t="shared" si="0"/>
        <v>57367</v>
      </c>
      <c r="G17" s="96">
        <f t="shared" si="1"/>
        <v>41180</v>
      </c>
      <c r="H17" s="95">
        <v>950</v>
      </c>
    </row>
    <row r="18" spans="1:8" ht="12.75">
      <c r="A18" s="91">
        <v>11</v>
      </c>
      <c r="B18" s="98">
        <f t="shared" si="2"/>
        <v>8.43</v>
      </c>
      <c r="C18" s="93">
        <f t="shared" si="3"/>
        <v>22.56</v>
      </c>
      <c r="D18" s="94">
        <v>23400</v>
      </c>
      <c r="E18" s="95">
        <v>10920</v>
      </c>
      <c r="F18" s="100">
        <f t="shared" si="0"/>
        <v>54542</v>
      </c>
      <c r="G18" s="96">
        <f t="shared" si="1"/>
        <v>39118</v>
      </c>
      <c r="H18" s="95">
        <v>950</v>
      </c>
    </row>
    <row r="19" spans="1:8" ht="12.75">
      <c r="A19" s="91">
        <v>12</v>
      </c>
      <c r="B19" s="98">
        <f t="shared" si="2"/>
        <v>8.85</v>
      </c>
      <c r="C19" s="93">
        <f t="shared" si="3"/>
        <v>23.09</v>
      </c>
      <c r="D19" s="94">
        <v>23400</v>
      </c>
      <c r="E19" s="95">
        <v>10920</v>
      </c>
      <c r="F19" s="100">
        <f t="shared" si="0"/>
        <v>52193</v>
      </c>
      <c r="G19" s="96">
        <f t="shared" si="1"/>
        <v>37404</v>
      </c>
      <c r="H19" s="95">
        <v>950</v>
      </c>
    </row>
    <row r="20" spans="1:8" ht="12.75">
      <c r="A20" s="97">
        <v>13</v>
      </c>
      <c r="B20" s="98">
        <f t="shared" si="2"/>
        <v>9.24</v>
      </c>
      <c r="C20" s="93">
        <f t="shared" si="3"/>
        <v>23.61</v>
      </c>
      <c r="D20" s="94">
        <v>23400</v>
      </c>
      <c r="E20" s="95">
        <v>10920</v>
      </c>
      <c r="F20" s="100">
        <f t="shared" si="0"/>
        <v>50188</v>
      </c>
      <c r="G20" s="96">
        <f t="shared" si="1"/>
        <v>35940</v>
      </c>
      <c r="H20" s="95">
        <v>950</v>
      </c>
    </row>
    <row r="21" spans="1:8" ht="12.75">
      <c r="A21" s="97">
        <v>14</v>
      </c>
      <c r="B21" s="98">
        <f t="shared" si="2"/>
        <v>9.6</v>
      </c>
      <c r="C21" s="93">
        <f t="shared" si="3"/>
        <v>24.12</v>
      </c>
      <c r="D21" s="94">
        <v>23400</v>
      </c>
      <c r="E21" s="95">
        <v>10920</v>
      </c>
      <c r="F21" s="100">
        <f t="shared" si="0"/>
        <v>48465</v>
      </c>
      <c r="G21" s="96">
        <f t="shared" si="1"/>
        <v>34683</v>
      </c>
      <c r="H21" s="95">
        <v>950</v>
      </c>
    </row>
    <row r="22" spans="1:8" ht="12.75">
      <c r="A22" s="97">
        <v>15</v>
      </c>
      <c r="B22" s="98">
        <f t="shared" si="2"/>
        <v>9.93</v>
      </c>
      <c r="C22" s="109">
        <f t="shared" si="3"/>
        <v>24.63</v>
      </c>
      <c r="D22" s="94">
        <v>23400</v>
      </c>
      <c r="E22" s="95">
        <v>10920</v>
      </c>
      <c r="F22" s="100">
        <f t="shared" si="0"/>
        <v>46980</v>
      </c>
      <c r="G22" s="96">
        <f t="shared" si="1"/>
        <v>33598</v>
      </c>
      <c r="H22" s="95">
        <v>950</v>
      </c>
    </row>
    <row r="23" spans="1:8" ht="12.75">
      <c r="A23" s="97">
        <v>16</v>
      </c>
      <c r="B23" s="102">
        <f aca="true" t="shared" si="4" ref="B23:B28">ROUND(5.45*LN(A23*0.42),2)</f>
        <v>10.38</v>
      </c>
      <c r="C23" s="109">
        <f t="shared" si="3"/>
        <v>25.13</v>
      </c>
      <c r="D23" s="94">
        <v>23400</v>
      </c>
      <c r="E23" s="95">
        <v>10920</v>
      </c>
      <c r="F23" s="100">
        <f t="shared" si="0"/>
        <v>45155</v>
      </c>
      <c r="G23" s="96">
        <f t="shared" si="1"/>
        <v>32267</v>
      </c>
      <c r="H23" s="95">
        <v>950</v>
      </c>
    </row>
    <row r="24" spans="1:8" ht="12.75">
      <c r="A24" s="97">
        <v>17</v>
      </c>
      <c r="B24" s="102">
        <f t="shared" si="4"/>
        <v>10.71</v>
      </c>
      <c r="C24" s="109">
        <f t="shared" si="3"/>
        <v>25.63</v>
      </c>
      <c r="D24" s="94">
        <v>23400</v>
      </c>
      <c r="E24" s="95">
        <v>10920</v>
      </c>
      <c r="F24" s="100">
        <f t="shared" si="0"/>
        <v>43874</v>
      </c>
      <c r="G24" s="96">
        <f t="shared" si="1"/>
        <v>31331</v>
      </c>
      <c r="H24" s="95">
        <v>950</v>
      </c>
    </row>
    <row r="25" spans="1:8" ht="12.75">
      <c r="A25" s="97">
        <v>18</v>
      </c>
      <c r="B25" s="102">
        <f t="shared" si="4"/>
        <v>11.02</v>
      </c>
      <c r="C25" s="109">
        <f t="shared" si="3"/>
        <v>26.12</v>
      </c>
      <c r="D25" s="94">
        <v>23400</v>
      </c>
      <c r="E25" s="95">
        <v>10920</v>
      </c>
      <c r="F25" s="100">
        <f t="shared" si="0"/>
        <v>42732</v>
      </c>
      <c r="G25" s="96">
        <f t="shared" si="1"/>
        <v>30498</v>
      </c>
      <c r="H25" s="95">
        <v>950</v>
      </c>
    </row>
    <row r="26" spans="1:8" ht="12.75">
      <c r="A26" s="97">
        <v>19</v>
      </c>
      <c r="B26" s="102">
        <f t="shared" si="4"/>
        <v>11.32</v>
      </c>
      <c r="C26" s="109">
        <f t="shared" si="3"/>
        <v>26.6</v>
      </c>
      <c r="D26" s="94">
        <v>23400</v>
      </c>
      <c r="E26" s="95">
        <v>10920</v>
      </c>
      <c r="F26" s="100">
        <f t="shared" si="0"/>
        <v>41683</v>
      </c>
      <c r="G26" s="96">
        <f t="shared" si="1"/>
        <v>29732</v>
      </c>
      <c r="H26" s="95">
        <v>950</v>
      </c>
    </row>
    <row r="27" spans="1:8" ht="12.75">
      <c r="A27" s="97">
        <v>20</v>
      </c>
      <c r="B27" s="102">
        <f t="shared" si="4"/>
        <v>11.6</v>
      </c>
      <c r="C27" s="109">
        <f t="shared" si="3"/>
        <v>27.09</v>
      </c>
      <c r="D27" s="94">
        <v>23400</v>
      </c>
      <c r="E27" s="95">
        <v>10920</v>
      </c>
      <c r="F27" s="100">
        <f t="shared" si="0"/>
        <v>40740</v>
      </c>
      <c r="G27" s="96">
        <f t="shared" si="1"/>
        <v>29044</v>
      </c>
      <c r="H27" s="95">
        <v>950</v>
      </c>
    </row>
    <row r="28" spans="1:8" ht="12.75">
      <c r="A28" s="97">
        <v>21</v>
      </c>
      <c r="B28" s="102">
        <f t="shared" si="4"/>
        <v>11.86</v>
      </c>
      <c r="C28" s="109">
        <f t="shared" si="3"/>
        <v>27.56</v>
      </c>
      <c r="D28" s="94">
        <v>23400</v>
      </c>
      <c r="E28" s="95">
        <v>10920</v>
      </c>
      <c r="F28" s="100">
        <f t="shared" si="0"/>
        <v>39900</v>
      </c>
      <c r="G28" s="96">
        <f t="shared" si="1"/>
        <v>28431</v>
      </c>
      <c r="H28" s="95">
        <v>950</v>
      </c>
    </row>
    <row r="29" spans="1:8" ht="12.75">
      <c r="A29" s="97">
        <v>22</v>
      </c>
      <c r="B29" s="102">
        <f aca="true" t="shared" si="5" ref="B29:B49">4.1375*LN(A29*0.8)</f>
        <v>11.86593170720749</v>
      </c>
      <c r="C29" s="109">
        <f t="shared" si="3"/>
        <v>28.03</v>
      </c>
      <c r="D29" s="94">
        <v>23400</v>
      </c>
      <c r="E29" s="95">
        <v>10920</v>
      </c>
      <c r="F29" s="100">
        <f t="shared" si="0"/>
        <v>39775</v>
      </c>
      <c r="G29" s="96">
        <f t="shared" si="1"/>
        <v>28339</v>
      </c>
      <c r="H29" s="95">
        <v>950</v>
      </c>
    </row>
    <row r="30" spans="1:8" ht="12.75">
      <c r="A30" s="97">
        <v>23</v>
      </c>
      <c r="B30" s="102">
        <f t="shared" si="5"/>
        <v>12.049850874844315</v>
      </c>
      <c r="C30" s="109">
        <f t="shared" si="3"/>
        <v>28.5</v>
      </c>
      <c r="D30" s="94">
        <v>23400</v>
      </c>
      <c r="E30" s="95">
        <v>10920</v>
      </c>
      <c r="F30" s="100">
        <f t="shared" si="0"/>
        <v>39174</v>
      </c>
      <c r="G30" s="96">
        <f t="shared" si="1"/>
        <v>27901</v>
      </c>
      <c r="H30" s="95">
        <v>950</v>
      </c>
    </row>
    <row r="31" spans="1:8" ht="12.75">
      <c r="A31" s="97">
        <v>24</v>
      </c>
      <c r="B31" s="102">
        <f t="shared" si="5"/>
        <v>12.225941279502083</v>
      </c>
      <c r="C31" s="109">
        <f t="shared" si="3"/>
        <v>28.96</v>
      </c>
      <c r="D31" s="94">
        <v>23400</v>
      </c>
      <c r="E31" s="95">
        <v>10920</v>
      </c>
      <c r="F31" s="100">
        <f t="shared" si="0"/>
        <v>38615</v>
      </c>
      <c r="G31" s="96">
        <f t="shared" si="1"/>
        <v>27492</v>
      </c>
      <c r="H31" s="95">
        <v>950</v>
      </c>
    </row>
    <row r="32" spans="1:8" ht="12.75">
      <c r="A32" s="97">
        <v>25</v>
      </c>
      <c r="B32" s="102">
        <f t="shared" si="5"/>
        <v>12.394842281829638</v>
      </c>
      <c r="C32" s="109">
        <f t="shared" si="3"/>
        <v>29.41</v>
      </c>
      <c r="D32" s="94">
        <v>23400</v>
      </c>
      <c r="E32" s="95">
        <v>10920</v>
      </c>
      <c r="F32" s="100">
        <f t="shared" si="0"/>
        <v>38091</v>
      </c>
      <c r="G32" s="96">
        <f t="shared" si="1"/>
        <v>27110</v>
      </c>
      <c r="H32" s="95">
        <v>950</v>
      </c>
    </row>
    <row r="33" spans="1:8" ht="12.75">
      <c r="A33" s="97">
        <v>26</v>
      </c>
      <c r="B33" s="102">
        <f t="shared" si="5"/>
        <v>12.55711798250134</v>
      </c>
      <c r="C33" s="109">
        <f t="shared" si="3"/>
        <v>29.86</v>
      </c>
      <c r="D33" s="94">
        <v>23400</v>
      </c>
      <c r="E33" s="95">
        <v>10920</v>
      </c>
      <c r="F33" s="100">
        <f t="shared" si="0"/>
        <v>37598</v>
      </c>
      <c r="G33" s="96">
        <f t="shared" si="1"/>
        <v>26750</v>
      </c>
      <c r="H33" s="95">
        <v>950</v>
      </c>
    </row>
    <row r="34" spans="1:8" ht="12.75">
      <c r="A34" s="97">
        <v>27</v>
      </c>
      <c r="B34" s="102">
        <f t="shared" si="5"/>
        <v>12.713268589530369</v>
      </c>
      <c r="C34" s="109">
        <f t="shared" si="3"/>
        <v>30.3</v>
      </c>
      <c r="D34" s="94">
        <v>23400</v>
      </c>
      <c r="E34" s="95">
        <v>10920</v>
      </c>
      <c r="F34" s="100">
        <f t="shared" si="0"/>
        <v>37134</v>
      </c>
      <c r="G34" s="96">
        <f t="shared" si="1"/>
        <v>26412</v>
      </c>
      <c r="H34" s="95">
        <v>950</v>
      </c>
    </row>
    <row r="35" spans="1:8" ht="12.75">
      <c r="A35" s="97">
        <v>28</v>
      </c>
      <c r="B35" s="102">
        <f t="shared" si="5"/>
        <v>12.863739717287364</v>
      </c>
      <c r="C35" s="109">
        <f t="shared" si="3"/>
        <v>30.74</v>
      </c>
      <c r="D35" s="94">
        <v>23400</v>
      </c>
      <c r="E35" s="95">
        <v>10920</v>
      </c>
      <c r="F35" s="100">
        <f t="shared" si="0"/>
        <v>36696</v>
      </c>
      <c r="G35" s="96">
        <f t="shared" si="1"/>
        <v>26092</v>
      </c>
      <c r="H35" s="95">
        <v>950</v>
      </c>
    </row>
    <row r="36" spans="1:8" ht="12.75">
      <c r="A36" s="97">
        <v>29</v>
      </c>
      <c r="B36" s="102">
        <f t="shared" si="5"/>
        <v>13.008930053006495</v>
      </c>
      <c r="C36" s="109">
        <f t="shared" si="3"/>
        <v>31.17</v>
      </c>
      <c r="D36" s="94">
        <v>23400</v>
      </c>
      <c r="E36" s="95">
        <v>10920</v>
      </c>
      <c r="F36" s="100">
        <f t="shared" si="0"/>
        <v>36281</v>
      </c>
      <c r="G36" s="96">
        <f t="shared" si="1"/>
        <v>25789</v>
      </c>
      <c r="H36" s="95">
        <v>950</v>
      </c>
    </row>
    <row r="37" spans="1:8" ht="12.75">
      <c r="A37" s="97">
        <v>30</v>
      </c>
      <c r="B37" s="102">
        <f t="shared" si="5"/>
        <v>13.149197723064626</v>
      </c>
      <c r="C37" s="109">
        <f t="shared" si="3"/>
        <v>31.6</v>
      </c>
      <c r="D37" s="94">
        <v>23400</v>
      </c>
      <c r="E37" s="95">
        <v>10920</v>
      </c>
      <c r="F37" s="100">
        <f t="shared" si="0"/>
        <v>35887</v>
      </c>
      <c r="G37" s="96">
        <f t="shared" si="1"/>
        <v>25502</v>
      </c>
      <c r="H37" s="95">
        <v>950</v>
      </c>
    </row>
    <row r="38" spans="1:8" ht="12.75">
      <c r="A38" s="97">
        <v>31</v>
      </c>
      <c r="B38" s="102">
        <f t="shared" si="5"/>
        <v>13.28486561499475</v>
      </c>
      <c r="C38" s="109">
        <f t="shared" si="3"/>
        <v>32.02</v>
      </c>
      <c r="D38" s="94">
        <v>23400</v>
      </c>
      <c r="E38" s="95">
        <v>10920</v>
      </c>
      <c r="F38" s="100">
        <f t="shared" si="0"/>
        <v>35514</v>
      </c>
      <c r="G38" s="96">
        <f t="shared" si="1"/>
        <v>25229</v>
      </c>
      <c r="H38" s="95">
        <v>950</v>
      </c>
    </row>
    <row r="39" spans="1:8" ht="12.75">
      <c r="A39" s="97">
        <v>32</v>
      </c>
      <c r="B39" s="102">
        <f t="shared" si="5"/>
        <v>13.416225854271326</v>
      </c>
      <c r="C39" s="109">
        <f t="shared" si="3"/>
        <v>32.44</v>
      </c>
      <c r="D39" s="94">
        <v>23400</v>
      </c>
      <c r="E39" s="95">
        <v>10920</v>
      </c>
      <c r="F39" s="100">
        <f t="shared" si="0"/>
        <v>35158</v>
      </c>
      <c r="G39" s="96">
        <f t="shared" si="1"/>
        <v>24969</v>
      </c>
      <c r="H39" s="95">
        <v>950</v>
      </c>
    </row>
    <row r="40" spans="1:8" ht="12.75">
      <c r="A40" s="97">
        <v>33</v>
      </c>
      <c r="B40" s="102">
        <f t="shared" si="5"/>
        <v>13.54354359200502</v>
      </c>
      <c r="C40" s="109">
        <f t="shared" si="3"/>
        <v>32.85</v>
      </c>
      <c r="D40" s="94">
        <v>23400</v>
      </c>
      <c r="E40" s="95">
        <v>10920</v>
      </c>
      <c r="F40" s="100">
        <f t="shared" si="0"/>
        <v>34819</v>
      </c>
      <c r="G40" s="96">
        <f t="shared" si="1"/>
        <v>24722</v>
      </c>
      <c r="H40" s="95">
        <v>950</v>
      </c>
    </row>
    <row r="41" spans="1:8" ht="12.75">
      <c r="A41" s="97">
        <v>34</v>
      </c>
      <c r="B41" s="102">
        <f t="shared" si="5"/>
        <v>13.667060227036826</v>
      </c>
      <c r="C41" s="109">
        <f t="shared" si="3"/>
        <v>33.26</v>
      </c>
      <c r="D41" s="94">
        <v>23400</v>
      </c>
      <c r="E41" s="95">
        <v>10920</v>
      </c>
      <c r="F41" s="100">
        <f t="shared" si="0"/>
        <v>34495</v>
      </c>
      <c r="G41" s="96">
        <f t="shared" si="1"/>
        <v>24486</v>
      </c>
      <c r="H41" s="95">
        <v>950</v>
      </c>
    </row>
    <row r="42" spans="1:8" ht="12.75">
      <c r="A42" s="97">
        <v>35</v>
      </c>
      <c r="B42" s="102">
        <f t="shared" si="5"/>
        <v>13.786996160849906</v>
      </c>
      <c r="C42" s="109">
        <f t="shared" si="3"/>
        <v>33.66</v>
      </c>
      <c r="D42" s="94">
        <v>23400</v>
      </c>
      <c r="E42" s="95">
        <v>10920</v>
      </c>
      <c r="F42" s="100">
        <f t="shared" si="0"/>
        <v>34186</v>
      </c>
      <c r="G42" s="96">
        <f t="shared" si="1"/>
        <v>24260</v>
      </c>
      <c r="H42" s="95">
        <v>950</v>
      </c>
    </row>
    <row r="43" spans="1:8" ht="12.75">
      <c r="A43" s="97">
        <v>36</v>
      </c>
      <c r="B43" s="102">
        <f t="shared" si="5"/>
        <v>13.903553164299613</v>
      </c>
      <c r="C43" s="109">
        <f t="shared" si="3"/>
        <v>34.05</v>
      </c>
      <c r="D43" s="94">
        <v>23400</v>
      </c>
      <c r="E43" s="95">
        <v>10920</v>
      </c>
      <c r="F43" s="100">
        <f t="shared" si="0"/>
        <v>33891</v>
      </c>
      <c r="G43" s="96">
        <f t="shared" si="1"/>
        <v>24045</v>
      </c>
      <c r="H43" s="95">
        <v>950</v>
      </c>
    </row>
    <row r="44" spans="1:8" ht="12.75">
      <c r="A44" s="97">
        <v>37</v>
      </c>
      <c r="B44" s="102">
        <f t="shared" si="5"/>
        <v>14.016916420002936</v>
      </c>
      <c r="C44" s="109">
        <f t="shared" si="3"/>
        <v>34.44</v>
      </c>
      <c r="D44" s="94">
        <v>23400</v>
      </c>
      <c r="E44" s="95">
        <v>10920</v>
      </c>
      <c r="F44" s="100">
        <f t="shared" si="0"/>
        <v>33608</v>
      </c>
      <c r="G44" s="96">
        <f t="shared" si="1"/>
        <v>23838</v>
      </c>
      <c r="H44" s="95">
        <v>950</v>
      </c>
    </row>
    <row r="45" spans="1:8" ht="12.75">
      <c r="A45" s="97">
        <v>38</v>
      </c>
      <c r="B45" s="102">
        <f t="shared" si="5"/>
        <v>14.127256292305379</v>
      </c>
      <c r="C45" s="109">
        <f t="shared" si="3"/>
        <v>34.83</v>
      </c>
      <c r="D45" s="94">
        <v>23400</v>
      </c>
      <c r="E45" s="95">
        <v>10920</v>
      </c>
      <c r="F45" s="100">
        <f t="shared" si="0"/>
        <v>33335</v>
      </c>
      <c r="G45" s="96">
        <f t="shared" si="1"/>
        <v>23639</v>
      </c>
      <c r="H45" s="95">
        <v>950</v>
      </c>
    </row>
    <row r="46" spans="1:8" ht="12.75">
      <c r="A46" s="97">
        <v>39</v>
      </c>
      <c r="B46" s="102">
        <f t="shared" si="5"/>
        <v>14.234729867298869</v>
      </c>
      <c r="C46" s="109">
        <f t="shared" si="3"/>
        <v>35.21</v>
      </c>
      <c r="D46" s="94">
        <v>23400</v>
      </c>
      <c r="E46" s="95">
        <v>10920</v>
      </c>
      <c r="F46" s="100">
        <f t="shared" si="0"/>
        <v>33074</v>
      </c>
      <c r="G46" s="96">
        <f t="shared" si="1"/>
        <v>23448</v>
      </c>
      <c r="H46" s="95">
        <v>950</v>
      </c>
    </row>
    <row r="47" spans="1:8" ht="12.75">
      <c r="A47" s="97">
        <v>40</v>
      </c>
      <c r="B47" s="102">
        <f t="shared" si="5"/>
        <v>14.33948229783387</v>
      </c>
      <c r="C47" s="109">
        <f t="shared" si="3"/>
        <v>35.58</v>
      </c>
      <c r="D47" s="94">
        <v>23400</v>
      </c>
      <c r="E47" s="95">
        <v>10920</v>
      </c>
      <c r="F47" s="100">
        <f t="shared" si="0"/>
        <v>32823</v>
      </c>
      <c r="G47" s="96">
        <f t="shared" si="1"/>
        <v>23265</v>
      </c>
      <c r="H47" s="95">
        <v>950</v>
      </c>
    </row>
    <row r="48" spans="1:8" ht="12.75">
      <c r="A48" s="97">
        <v>41</v>
      </c>
      <c r="B48" s="102">
        <f t="shared" si="5"/>
        <v>14.441647982426533</v>
      </c>
      <c r="C48" s="109">
        <f t="shared" si="3"/>
        <v>35.95</v>
      </c>
      <c r="D48" s="94">
        <v>23400</v>
      </c>
      <c r="E48" s="95">
        <v>10920</v>
      </c>
      <c r="F48" s="100">
        <f aca="true" t="shared" si="6" ref="F48:F79">ROUND(12*1.37*(1/B48*D48+1/C48*E48)+H48,0)</f>
        <v>32582</v>
      </c>
      <c r="G48" s="96">
        <f aca="true" t="shared" si="7" ref="G48:G79">ROUND(12*(1/B48*D48+1/C48*E48),0)</f>
        <v>23089</v>
      </c>
      <c r="H48" s="95">
        <v>950</v>
      </c>
    </row>
    <row r="49" spans="1:8" ht="12.75">
      <c r="A49" s="97">
        <v>42</v>
      </c>
      <c r="B49" s="102">
        <f t="shared" si="5"/>
        <v>14.541351602084895</v>
      </c>
      <c r="C49" s="109">
        <f aca="true" t="shared" si="8" ref="C49:C80">ROUND((-0.00285*POWER(A49,2)+0.62285*A49+17.497)*0.94,2)</f>
        <v>36.31</v>
      </c>
      <c r="D49" s="94">
        <v>23400</v>
      </c>
      <c r="E49" s="95">
        <v>10920</v>
      </c>
      <c r="F49" s="100">
        <f t="shared" si="6"/>
        <v>32350</v>
      </c>
      <c r="G49" s="96">
        <f t="shared" si="7"/>
        <v>22919</v>
      </c>
      <c r="H49" s="95">
        <v>950</v>
      </c>
    </row>
    <row r="50" spans="1:8" ht="12.75">
      <c r="A50" s="97">
        <v>43</v>
      </c>
      <c r="B50" s="102">
        <f aca="true" t="shared" si="9" ref="B50:B81">14.3+0.0088*A50</f>
        <v>14.6784</v>
      </c>
      <c r="C50" s="109">
        <f t="shared" si="8"/>
        <v>36.67</v>
      </c>
      <c r="D50" s="94">
        <v>23400</v>
      </c>
      <c r="E50" s="95">
        <v>10920</v>
      </c>
      <c r="F50" s="100">
        <f t="shared" si="6"/>
        <v>32054</v>
      </c>
      <c r="G50" s="96">
        <f t="shared" si="7"/>
        <v>22704</v>
      </c>
      <c r="H50" s="95">
        <v>950</v>
      </c>
    </row>
    <row r="51" spans="1:8" ht="12.75">
      <c r="A51" s="97">
        <v>44</v>
      </c>
      <c r="B51" s="102">
        <f t="shared" si="9"/>
        <v>14.6872</v>
      </c>
      <c r="C51" s="109">
        <f t="shared" si="8"/>
        <v>37.02</v>
      </c>
      <c r="D51" s="94">
        <v>23400</v>
      </c>
      <c r="E51" s="95">
        <v>10920</v>
      </c>
      <c r="F51" s="100">
        <f t="shared" si="6"/>
        <v>31992</v>
      </c>
      <c r="G51" s="96">
        <f t="shared" si="7"/>
        <v>22658</v>
      </c>
      <c r="H51" s="95">
        <v>950</v>
      </c>
    </row>
    <row r="52" spans="1:8" ht="12.75">
      <c r="A52" s="97">
        <v>45</v>
      </c>
      <c r="B52" s="102">
        <f t="shared" si="9"/>
        <v>14.696000000000002</v>
      </c>
      <c r="C52" s="109">
        <f t="shared" si="8"/>
        <v>37.37</v>
      </c>
      <c r="D52" s="94">
        <v>23400</v>
      </c>
      <c r="E52" s="95">
        <v>10920</v>
      </c>
      <c r="F52" s="100">
        <f t="shared" si="6"/>
        <v>31931</v>
      </c>
      <c r="G52" s="96">
        <f t="shared" si="7"/>
        <v>22614</v>
      </c>
      <c r="H52" s="95">
        <v>950</v>
      </c>
    </row>
    <row r="53" spans="1:8" ht="12.75">
      <c r="A53" s="97">
        <v>46</v>
      </c>
      <c r="B53" s="102">
        <f t="shared" si="9"/>
        <v>14.7048</v>
      </c>
      <c r="C53" s="109">
        <f t="shared" si="8"/>
        <v>37.71</v>
      </c>
      <c r="D53" s="94">
        <v>23400</v>
      </c>
      <c r="E53" s="95">
        <v>10920</v>
      </c>
      <c r="F53" s="100">
        <f t="shared" si="6"/>
        <v>31872</v>
      </c>
      <c r="G53" s="96">
        <f t="shared" si="7"/>
        <v>22571</v>
      </c>
      <c r="H53" s="95">
        <v>950</v>
      </c>
    </row>
    <row r="54" spans="1:8" ht="12.75">
      <c r="A54" s="97">
        <v>47</v>
      </c>
      <c r="B54" s="102">
        <f t="shared" si="9"/>
        <v>14.713600000000001</v>
      </c>
      <c r="C54" s="109">
        <f t="shared" si="8"/>
        <v>38.05</v>
      </c>
      <c r="D54" s="94">
        <v>23400</v>
      </c>
      <c r="E54" s="95">
        <v>10920</v>
      </c>
      <c r="F54" s="100">
        <f t="shared" si="6"/>
        <v>31814</v>
      </c>
      <c r="G54" s="96">
        <f t="shared" si="7"/>
        <v>22528</v>
      </c>
      <c r="H54" s="95">
        <v>950</v>
      </c>
    </row>
    <row r="55" spans="1:8" ht="12.75">
      <c r="A55" s="97">
        <v>48</v>
      </c>
      <c r="B55" s="102">
        <f t="shared" si="9"/>
        <v>14.7224</v>
      </c>
      <c r="C55" s="109">
        <f t="shared" si="8"/>
        <v>38.38</v>
      </c>
      <c r="D55" s="94">
        <v>23400</v>
      </c>
      <c r="E55" s="95">
        <v>10920</v>
      </c>
      <c r="F55" s="100">
        <f t="shared" si="6"/>
        <v>31758</v>
      </c>
      <c r="G55" s="96">
        <f t="shared" si="7"/>
        <v>22487</v>
      </c>
      <c r="H55" s="95">
        <v>950</v>
      </c>
    </row>
    <row r="56" spans="1:8" ht="12.75">
      <c r="A56" s="97">
        <v>49</v>
      </c>
      <c r="B56" s="102">
        <f t="shared" si="9"/>
        <v>14.731200000000001</v>
      </c>
      <c r="C56" s="109">
        <f t="shared" si="8"/>
        <v>38.7</v>
      </c>
      <c r="D56" s="94">
        <v>23400</v>
      </c>
      <c r="E56" s="95">
        <v>10920</v>
      </c>
      <c r="F56" s="100">
        <f t="shared" si="6"/>
        <v>31703</v>
      </c>
      <c r="G56" s="96">
        <f t="shared" si="7"/>
        <v>22448</v>
      </c>
      <c r="H56" s="95">
        <v>950</v>
      </c>
    </row>
    <row r="57" spans="1:8" ht="12.75">
      <c r="A57" s="97">
        <v>50</v>
      </c>
      <c r="B57" s="102">
        <f t="shared" si="9"/>
        <v>14.74</v>
      </c>
      <c r="C57" s="109">
        <f t="shared" si="8"/>
        <v>39.02</v>
      </c>
      <c r="D57" s="94">
        <v>23400</v>
      </c>
      <c r="E57" s="95">
        <v>10920</v>
      </c>
      <c r="F57" s="100">
        <f t="shared" si="6"/>
        <v>31650</v>
      </c>
      <c r="G57" s="96">
        <f t="shared" si="7"/>
        <v>22408</v>
      </c>
      <c r="H57" s="95">
        <v>950</v>
      </c>
    </row>
    <row r="58" spans="1:8" ht="12.75">
      <c r="A58" s="97">
        <v>51</v>
      </c>
      <c r="B58" s="102">
        <f t="shared" si="9"/>
        <v>14.748800000000001</v>
      </c>
      <c r="C58" s="109">
        <f t="shared" si="8"/>
        <v>39.34</v>
      </c>
      <c r="D58" s="94">
        <v>23400</v>
      </c>
      <c r="E58" s="95">
        <v>10920</v>
      </c>
      <c r="F58" s="100">
        <f t="shared" si="6"/>
        <v>31597</v>
      </c>
      <c r="G58" s="96">
        <f t="shared" si="7"/>
        <v>22370</v>
      </c>
      <c r="H58" s="95">
        <v>950</v>
      </c>
    </row>
    <row r="59" spans="1:8" ht="12.75">
      <c r="A59" s="97">
        <v>52</v>
      </c>
      <c r="B59" s="102">
        <f t="shared" si="9"/>
        <v>14.7576</v>
      </c>
      <c r="C59" s="109">
        <f t="shared" si="8"/>
        <v>39.65</v>
      </c>
      <c r="D59" s="94">
        <v>23400</v>
      </c>
      <c r="E59" s="95">
        <v>10920</v>
      </c>
      <c r="F59" s="100">
        <f t="shared" si="6"/>
        <v>31545</v>
      </c>
      <c r="G59" s="96">
        <f t="shared" si="7"/>
        <v>22332</v>
      </c>
      <c r="H59" s="95">
        <v>950</v>
      </c>
    </row>
    <row r="60" spans="1:8" ht="12.75">
      <c r="A60" s="97">
        <v>53</v>
      </c>
      <c r="B60" s="102">
        <f t="shared" si="9"/>
        <v>14.7664</v>
      </c>
      <c r="C60" s="109">
        <f t="shared" si="8"/>
        <v>39.95</v>
      </c>
      <c r="D60" s="94">
        <v>23400</v>
      </c>
      <c r="E60" s="95">
        <v>10920</v>
      </c>
      <c r="F60" s="100">
        <f t="shared" si="6"/>
        <v>31496</v>
      </c>
      <c r="G60" s="96">
        <f t="shared" si="7"/>
        <v>22296</v>
      </c>
      <c r="H60" s="95">
        <v>950</v>
      </c>
    </row>
    <row r="61" spans="1:8" ht="12.75">
      <c r="A61" s="97">
        <v>54</v>
      </c>
      <c r="B61" s="102">
        <f t="shared" si="9"/>
        <v>14.7752</v>
      </c>
      <c r="C61" s="109">
        <f t="shared" si="8"/>
        <v>40.25</v>
      </c>
      <c r="D61" s="94">
        <v>23400</v>
      </c>
      <c r="E61" s="95">
        <v>10920</v>
      </c>
      <c r="F61" s="100">
        <f t="shared" si="6"/>
        <v>31447</v>
      </c>
      <c r="G61" s="96">
        <f t="shared" si="7"/>
        <v>22260</v>
      </c>
      <c r="H61" s="95">
        <v>950</v>
      </c>
    </row>
    <row r="62" spans="1:8" ht="12.75">
      <c r="A62" s="97">
        <v>55</v>
      </c>
      <c r="B62" s="102">
        <f t="shared" si="9"/>
        <v>14.784</v>
      </c>
      <c r="C62" s="109">
        <f t="shared" si="8"/>
        <v>40.54</v>
      </c>
      <c r="D62" s="94">
        <v>23400</v>
      </c>
      <c r="E62" s="95">
        <v>10920</v>
      </c>
      <c r="F62" s="100">
        <f t="shared" si="6"/>
        <v>31399</v>
      </c>
      <c r="G62" s="96">
        <f t="shared" si="7"/>
        <v>22226</v>
      </c>
      <c r="H62" s="95">
        <v>950</v>
      </c>
    </row>
    <row r="63" spans="1:8" ht="12.75">
      <c r="A63" s="97">
        <v>56</v>
      </c>
      <c r="B63" s="102">
        <f t="shared" si="9"/>
        <v>14.792800000000002</v>
      </c>
      <c r="C63" s="109">
        <f t="shared" si="8"/>
        <v>40.83</v>
      </c>
      <c r="D63" s="94">
        <v>23400</v>
      </c>
      <c r="E63" s="95">
        <v>10920</v>
      </c>
      <c r="F63" s="100">
        <f t="shared" si="6"/>
        <v>31353</v>
      </c>
      <c r="G63" s="96">
        <f t="shared" si="7"/>
        <v>22192</v>
      </c>
      <c r="H63" s="95">
        <v>950</v>
      </c>
    </row>
    <row r="64" spans="1:8" ht="12.75">
      <c r="A64" s="97">
        <v>57</v>
      </c>
      <c r="B64" s="102">
        <f t="shared" si="9"/>
        <v>14.8016</v>
      </c>
      <c r="C64" s="109">
        <f t="shared" si="8"/>
        <v>41.12</v>
      </c>
      <c r="D64" s="94">
        <v>23400</v>
      </c>
      <c r="E64" s="95">
        <v>10920</v>
      </c>
      <c r="F64" s="100">
        <f t="shared" si="6"/>
        <v>31306</v>
      </c>
      <c r="G64" s="96">
        <f t="shared" si="7"/>
        <v>22158</v>
      </c>
      <c r="H64" s="95">
        <v>950</v>
      </c>
    </row>
    <row r="65" spans="1:8" ht="12.75">
      <c r="A65" s="97">
        <v>58</v>
      </c>
      <c r="B65" s="102">
        <f t="shared" si="9"/>
        <v>14.810400000000001</v>
      </c>
      <c r="C65" s="109">
        <f t="shared" si="8"/>
        <v>41.39</v>
      </c>
      <c r="D65" s="94">
        <v>23400</v>
      </c>
      <c r="E65" s="95">
        <v>10920</v>
      </c>
      <c r="F65" s="100">
        <f t="shared" si="6"/>
        <v>31262</v>
      </c>
      <c r="G65" s="96">
        <f t="shared" si="7"/>
        <v>22126</v>
      </c>
      <c r="H65" s="95">
        <v>950</v>
      </c>
    </row>
    <row r="66" spans="1:8" ht="12.75">
      <c r="A66" s="97">
        <v>59</v>
      </c>
      <c r="B66" s="102">
        <f t="shared" si="9"/>
        <v>14.8192</v>
      </c>
      <c r="C66" s="109">
        <f t="shared" si="8"/>
        <v>41.66</v>
      </c>
      <c r="D66" s="94">
        <v>23400</v>
      </c>
      <c r="E66" s="95">
        <v>10920</v>
      </c>
      <c r="F66" s="100">
        <f t="shared" si="6"/>
        <v>31219</v>
      </c>
      <c r="G66" s="96">
        <f t="shared" si="7"/>
        <v>22094</v>
      </c>
      <c r="H66" s="95">
        <v>950</v>
      </c>
    </row>
    <row r="67" spans="1:8" ht="12.75">
      <c r="A67" s="97">
        <v>60</v>
      </c>
      <c r="B67" s="102">
        <f t="shared" si="9"/>
        <v>14.828000000000001</v>
      </c>
      <c r="C67" s="109">
        <f t="shared" si="8"/>
        <v>41.93</v>
      </c>
      <c r="D67" s="94">
        <v>23400</v>
      </c>
      <c r="E67" s="95">
        <v>10920</v>
      </c>
      <c r="F67" s="100">
        <f t="shared" si="6"/>
        <v>31175</v>
      </c>
      <c r="G67" s="96">
        <f t="shared" si="7"/>
        <v>22062</v>
      </c>
      <c r="H67" s="95">
        <v>950</v>
      </c>
    </row>
    <row r="68" spans="1:8" ht="12.75">
      <c r="A68" s="97">
        <v>61</v>
      </c>
      <c r="B68" s="102">
        <f t="shared" si="9"/>
        <v>14.8368</v>
      </c>
      <c r="C68" s="109">
        <f t="shared" si="8"/>
        <v>42.19</v>
      </c>
      <c r="D68" s="94">
        <v>23400</v>
      </c>
      <c r="E68" s="95">
        <v>10920</v>
      </c>
      <c r="F68" s="100">
        <f t="shared" si="6"/>
        <v>31134</v>
      </c>
      <c r="G68" s="96">
        <f t="shared" si="7"/>
        <v>22032</v>
      </c>
      <c r="H68" s="95">
        <v>950</v>
      </c>
    </row>
    <row r="69" spans="1:8" ht="12.75">
      <c r="A69" s="97">
        <v>62</v>
      </c>
      <c r="B69" s="102">
        <f t="shared" si="9"/>
        <v>14.845600000000001</v>
      </c>
      <c r="C69" s="109">
        <f t="shared" si="8"/>
        <v>42.45</v>
      </c>
      <c r="D69" s="94">
        <v>23400</v>
      </c>
      <c r="E69" s="95">
        <v>10920</v>
      </c>
      <c r="F69" s="100">
        <f t="shared" si="6"/>
        <v>31092</v>
      </c>
      <c r="G69" s="96">
        <f t="shared" si="7"/>
        <v>22002</v>
      </c>
      <c r="H69" s="95">
        <v>950</v>
      </c>
    </row>
    <row r="70" spans="1:8" ht="12.75">
      <c r="A70" s="97">
        <v>63</v>
      </c>
      <c r="B70" s="102">
        <f t="shared" si="9"/>
        <v>14.8544</v>
      </c>
      <c r="C70" s="109">
        <f t="shared" si="8"/>
        <v>42.7</v>
      </c>
      <c r="D70" s="94">
        <v>23400</v>
      </c>
      <c r="E70" s="95">
        <v>10920</v>
      </c>
      <c r="F70" s="100">
        <f t="shared" si="6"/>
        <v>31052</v>
      </c>
      <c r="G70" s="96">
        <f t="shared" si="7"/>
        <v>21972</v>
      </c>
      <c r="H70" s="95">
        <v>950</v>
      </c>
    </row>
    <row r="71" spans="1:8" ht="12.75">
      <c r="A71" s="97">
        <v>64</v>
      </c>
      <c r="B71" s="102">
        <f t="shared" si="9"/>
        <v>14.8632</v>
      </c>
      <c r="C71" s="109">
        <f t="shared" si="8"/>
        <v>42.94</v>
      </c>
      <c r="D71" s="94">
        <v>23400</v>
      </c>
      <c r="E71" s="95">
        <v>10920</v>
      </c>
      <c r="F71" s="100">
        <f t="shared" si="6"/>
        <v>31013</v>
      </c>
      <c r="G71" s="96">
        <f t="shared" si="7"/>
        <v>21944</v>
      </c>
      <c r="H71" s="95">
        <v>950</v>
      </c>
    </row>
    <row r="72" spans="1:8" ht="12.75">
      <c r="A72" s="97">
        <v>65</v>
      </c>
      <c r="B72" s="102">
        <f t="shared" si="9"/>
        <v>14.872</v>
      </c>
      <c r="C72" s="109">
        <f t="shared" si="8"/>
        <v>43.18</v>
      </c>
      <c r="D72" s="94">
        <v>23400</v>
      </c>
      <c r="E72" s="95">
        <v>10920</v>
      </c>
      <c r="F72" s="100">
        <f t="shared" si="6"/>
        <v>30975</v>
      </c>
      <c r="G72" s="96">
        <f t="shared" si="7"/>
        <v>21916</v>
      </c>
      <c r="H72" s="95">
        <v>950</v>
      </c>
    </row>
    <row r="73" spans="1:8" ht="12.75">
      <c r="A73" s="97">
        <v>66</v>
      </c>
      <c r="B73" s="102">
        <f t="shared" si="9"/>
        <v>14.8808</v>
      </c>
      <c r="C73" s="109">
        <f t="shared" si="8"/>
        <v>43.42</v>
      </c>
      <c r="D73" s="94">
        <v>23400</v>
      </c>
      <c r="E73" s="95">
        <v>10920</v>
      </c>
      <c r="F73" s="100">
        <f t="shared" si="6"/>
        <v>30936</v>
      </c>
      <c r="G73" s="96">
        <f t="shared" si="7"/>
        <v>21888</v>
      </c>
      <c r="H73" s="95">
        <v>950</v>
      </c>
    </row>
    <row r="74" spans="1:8" ht="12.75">
      <c r="A74" s="97">
        <v>67</v>
      </c>
      <c r="B74" s="102">
        <f t="shared" si="9"/>
        <v>14.889600000000002</v>
      </c>
      <c r="C74" s="109">
        <f t="shared" si="8"/>
        <v>43.65</v>
      </c>
      <c r="D74" s="94">
        <v>23400</v>
      </c>
      <c r="E74" s="95">
        <v>10920</v>
      </c>
      <c r="F74" s="100">
        <f t="shared" si="6"/>
        <v>30899</v>
      </c>
      <c r="G74" s="96">
        <f t="shared" si="7"/>
        <v>21861</v>
      </c>
      <c r="H74" s="95">
        <v>950</v>
      </c>
    </row>
    <row r="75" spans="1:8" ht="12.75">
      <c r="A75" s="97">
        <v>68</v>
      </c>
      <c r="B75" s="102">
        <f t="shared" si="9"/>
        <v>14.8984</v>
      </c>
      <c r="C75" s="109">
        <f t="shared" si="8"/>
        <v>43.87</v>
      </c>
      <c r="D75" s="94">
        <v>23400</v>
      </c>
      <c r="E75" s="95">
        <v>10920</v>
      </c>
      <c r="F75" s="100">
        <f t="shared" si="6"/>
        <v>30863</v>
      </c>
      <c r="G75" s="96">
        <f t="shared" si="7"/>
        <v>21835</v>
      </c>
      <c r="H75" s="95">
        <v>950</v>
      </c>
    </row>
    <row r="76" spans="1:8" ht="12.75">
      <c r="A76" s="97">
        <v>69</v>
      </c>
      <c r="B76" s="102">
        <f t="shared" si="9"/>
        <v>14.907200000000001</v>
      </c>
      <c r="C76" s="109">
        <f t="shared" si="8"/>
        <v>44.09</v>
      </c>
      <c r="D76" s="94">
        <v>23400</v>
      </c>
      <c r="E76" s="95">
        <v>10920</v>
      </c>
      <c r="F76" s="100">
        <f t="shared" si="6"/>
        <v>30828</v>
      </c>
      <c r="G76" s="96">
        <f t="shared" si="7"/>
        <v>21809</v>
      </c>
      <c r="H76" s="95">
        <v>950</v>
      </c>
    </row>
    <row r="77" spans="1:8" ht="12.75">
      <c r="A77" s="97">
        <v>70</v>
      </c>
      <c r="B77" s="102">
        <f t="shared" si="9"/>
        <v>14.916</v>
      </c>
      <c r="C77" s="109">
        <f t="shared" si="8"/>
        <v>44.3</v>
      </c>
      <c r="D77" s="94">
        <v>23400</v>
      </c>
      <c r="E77" s="95">
        <v>10920</v>
      </c>
      <c r="F77" s="100">
        <f t="shared" si="6"/>
        <v>30793</v>
      </c>
      <c r="G77" s="96">
        <f t="shared" si="7"/>
        <v>21783</v>
      </c>
      <c r="H77" s="95">
        <v>950</v>
      </c>
    </row>
    <row r="78" spans="1:8" ht="12.75">
      <c r="A78" s="97">
        <v>71</v>
      </c>
      <c r="B78" s="102">
        <f t="shared" si="9"/>
        <v>14.924800000000001</v>
      </c>
      <c r="C78" s="109">
        <f t="shared" si="8"/>
        <v>44.51</v>
      </c>
      <c r="D78" s="94">
        <v>23400</v>
      </c>
      <c r="E78" s="95">
        <v>10920</v>
      </c>
      <c r="F78" s="100">
        <f t="shared" si="6"/>
        <v>30759</v>
      </c>
      <c r="G78" s="96">
        <f t="shared" si="7"/>
        <v>21758</v>
      </c>
      <c r="H78" s="95">
        <v>950</v>
      </c>
    </row>
    <row r="79" spans="1:8" ht="12.75">
      <c r="A79" s="97">
        <v>72</v>
      </c>
      <c r="B79" s="102">
        <f t="shared" si="9"/>
        <v>14.9336</v>
      </c>
      <c r="C79" s="109">
        <f t="shared" si="8"/>
        <v>44.71</v>
      </c>
      <c r="D79" s="94">
        <v>23400</v>
      </c>
      <c r="E79" s="95">
        <v>10920</v>
      </c>
      <c r="F79" s="100">
        <f t="shared" si="6"/>
        <v>30726</v>
      </c>
      <c r="G79" s="96">
        <f t="shared" si="7"/>
        <v>21734</v>
      </c>
      <c r="H79" s="95">
        <v>950</v>
      </c>
    </row>
    <row r="80" spans="1:8" ht="12.75">
      <c r="A80" s="97">
        <v>73</v>
      </c>
      <c r="B80" s="102">
        <f t="shared" si="9"/>
        <v>14.942400000000001</v>
      </c>
      <c r="C80" s="109">
        <f t="shared" si="8"/>
        <v>44.91</v>
      </c>
      <c r="D80" s="94">
        <v>23400</v>
      </c>
      <c r="E80" s="95">
        <v>10920</v>
      </c>
      <c r="F80" s="100">
        <f aca="true" t="shared" si="10" ref="F80:F111">ROUND(12*1.37*(1/B80*D80+1/C80*E80)+H80,0)</f>
        <v>30693</v>
      </c>
      <c r="G80" s="96">
        <f aca="true" t="shared" si="11" ref="G80:G111">ROUND(12*(1/B80*D80+1/C80*E80),0)</f>
        <v>21710</v>
      </c>
      <c r="H80" s="95">
        <v>950</v>
      </c>
    </row>
    <row r="81" spans="1:8" ht="12.75">
      <c r="A81" s="97">
        <v>74</v>
      </c>
      <c r="B81" s="102">
        <f t="shared" si="9"/>
        <v>14.9512</v>
      </c>
      <c r="C81" s="109">
        <f aca="true" t="shared" si="12" ref="C81:C106">ROUND((-0.00285*POWER(A81,2)+0.62285*A81+17.497)*0.94,2)</f>
        <v>45.1</v>
      </c>
      <c r="D81" s="94">
        <v>23400</v>
      </c>
      <c r="E81" s="95">
        <v>10920</v>
      </c>
      <c r="F81" s="100">
        <f t="shared" si="10"/>
        <v>30661</v>
      </c>
      <c r="G81" s="96">
        <f t="shared" si="11"/>
        <v>21687</v>
      </c>
      <c r="H81" s="95">
        <v>950</v>
      </c>
    </row>
    <row r="82" spans="1:8" ht="12.75">
      <c r="A82" s="97">
        <v>75</v>
      </c>
      <c r="B82" s="102">
        <f aca="true" t="shared" si="13" ref="B82:B106">14.3+0.0088*A82</f>
        <v>14.96</v>
      </c>
      <c r="C82" s="109">
        <f t="shared" si="12"/>
        <v>45.29</v>
      </c>
      <c r="D82" s="94">
        <v>23400</v>
      </c>
      <c r="E82" s="95">
        <v>10920</v>
      </c>
      <c r="F82" s="100">
        <f t="shared" si="10"/>
        <v>30629</v>
      </c>
      <c r="G82" s="96">
        <f t="shared" si="11"/>
        <v>21663</v>
      </c>
      <c r="H82" s="95">
        <v>950</v>
      </c>
    </row>
    <row r="83" spans="1:8" ht="12.75">
      <c r="A83" s="97">
        <v>76</v>
      </c>
      <c r="B83" s="102">
        <f t="shared" si="13"/>
        <v>14.968800000000002</v>
      </c>
      <c r="C83" s="109">
        <f t="shared" si="12"/>
        <v>45.47</v>
      </c>
      <c r="D83" s="94">
        <v>23400</v>
      </c>
      <c r="E83" s="95">
        <v>10920</v>
      </c>
      <c r="F83" s="100">
        <f t="shared" si="10"/>
        <v>30598</v>
      </c>
      <c r="G83" s="96">
        <f t="shared" si="11"/>
        <v>21641</v>
      </c>
      <c r="H83" s="95">
        <v>950</v>
      </c>
    </row>
    <row r="84" spans="1:8" ht="12.75">
      <c r="A84" s="97">
        <v>77</v>
      </c>
      <c r="B84" s="102">
        <f t="shared" si="13"/>
        <v>14.9776</v>
      </c>
      <c r="C84" s="109">
        <f t="shared" si="12"/>
        <v>45.65</v>
      </c>
      <c r="D84" s="94">
        <v>23400</v>
      </c>
      <c r="E84" s="95">
        <v>10920</v>
      </c>
      <c r="F84" s="100">
        <f t="shared" si="10"/>
        <v>30567</v>
      </c>
      <c r="G84" s="96">
        <f t="shared" si="11"/>
        <v>21619</v>
      </c>
      <c r="H84" s="95">
        <v>950</v>
      </c>
    </row>
    <row r="85" spans="1:8" ht="12.75">
      <c r="A85" s="97">
        <v>78</v>
      </c>
      <c r="B85" s="102">
        <f t="shared" si="13"/>
        <v>14.986400000000001</v>
      </c>
      <c r="C85" s="109">
        <f t="shared" si="12"/>
        <v>45.82</v>
      </c>
      <c r="D85" s="94">
        <v>23400</v>
      </c>
      <c r="E85" s="95">
        <v>10920</v>
      </c>
      <c r="F85" s="100">
        <f t="shared" si="10"/>
        <v>30538</v>
      </c>
      <c r="G85" s="96">
        <f t="shared" si="11"/>
        <v>21597</v>
      </c>
      <c r="H85" s="95">
        <v>950</v>
      </c>
    </row>
    <row r="86" spans="1:8" ht="12.75">
      <c r="A86" s="97">
        <v>79</v>
      </c>
      <c r="B86" s="102">
        <f t="shared" si="13"/>
        <v>14.9952</v>
      </c>
      <c r="C86" s="109">
        <f t="shared" si="12"/>
        <v>45.98</v>
      </c>
      <c r="D86" s="94">
        <v>23400</v>
      </c>
      <c r="E86" s="95">
        <v>10920</v>
      </c>
      <c r="F86" s="100">
        <f t="shared" si="10"/>
        <v>30509</v>
      </c>
      <c r="G86" s="96">
        <f t="shared" si="11"/>
        <v>21576</v>
      </c>
      <c r="H86" s="95">
        <v>950</v>
      </c>
    </row>
    <row r="87" spans="1:8" ht="12.75">
      <c r="A87" s="97">
        <v>80</v>
      </c>
      <c r="B87" s="102">
        <f t="shared" si="13"/>
        <v>15.004000000000001</v>
      </c>
      <c r="C87" s="109">
        <f t="shared" si="12"/>
        <v>46.14</v>
      </c>
      <c r="D87" s="94">
        <v>23400</v>
      </c>
      <c r="E87" s="95">
        <v>10920</v>
      </c>
      <c r="F87" s="100">
        <f t="shared" si="10"/>
        <v>30480</v>
      </c>
      <c r="G87" s="96">
        <f t="shared" si="11"/>
        <v>21555</v>
      </c>
      <c r="H87" s="95">
        <v>950</v>
      </c>
    </row>
    <row r="88" spans="1:8" ht="12.75">
      <c r="A88" s="97">
        <v>81</v>
      </c>
      <c r="B88" s="102">
        <f t="shared" si="13"/>
        <v>15.0128</v>
      </c>
      <c r="C88" s="109">
        <f t="shared" si="12"/>
        <v>46.29</v>
      </c>
      <c r="D88" s="94">
        <v>23400</v>
      </c>
      <c r="E88" s="95">
        <v>10920</v>
      </c>
      <c r="F88" s="100">
        <f t="shared" si="10"/>
        <v>30453</v>
      </c>
      <c r="G88" s="96">
        <f t="shared" si="11"/>
        <v>21535</v>
      </c>
      <c r="H88" s="95">
        <v>950</v>
      </c>
    </row>
    <row r="89" spans="1:8" ht="12.75">
      <c r="A89" s="97">
        <v>82</v>
      </c>
      <c r="B89" s="102">
        <f t="shared" si="13"/>
        <v>15.021600000000001</v>
      </c>
      <c r="C89" s="109">
        <f t="shared" si="12"/>
        <v>46.44</v>
      </c>
      <c r="D89" s="94">
        <v>23400</v>
      </c>
      <c r="E89" s="95">
        <v>10920</v>
      </c>
      <c r="F89" s="100">
        <f t="shared" si="10"/>
        <v>30425</v>
      </c>
      <c r="G89" s="96">
        <f t="shared" si="11"/>
        <v>21515</v>
      </c>
      <c r="H89" s="95">
        <v>950</v>
      </c>
    </row>
    <row r="90" spans="1:8" ht="12.75">
      <c r="A90" s="97">
        <v>83</v>
      </c>
      <c r="B90" s="102">
        <f t="shared" si="13"/>
        <v>15.0304</v>
      </c>
      <c r="C90" s="109">
        <f t="shared" si="12"/>
        <v>46.59</v>
      </c>
      <c r="D90" s="94">
        <v>23400</v>
      </c>
      <c r="E90" s="95">
        <v>10920</v>
      </c>
      <c r="F90" s="100">
        <f t="shared" si="10"/>
        <v>30398</v>
      </c>
      <c r="G90" s="96">
        <f t="shared" si="11"/>
        <v>21495</v>
      </c>
      <c r="H90" s="95">
        <v>950</v>
      </c>
    </row>
    <row r="91" spans="1:8" ht="12.75">
      <c r="A91" s="97">
        <v>84</v>
      </c>
      <c r="B91" s="102">
        <f t="shared" si="13"/>
        <v>15.039200000000001</v>
      </c>
      <c r="C91" s="109">
        <f t="shared" si="12"/>
        <v>46.72</v>
      </c>
      <c r="D91" s="94">
        <v>23400</v>
      </c>
      <c r="E91" s="95">
        <v>10920</v>
      </c>
      <c r="F91" s="100">
        <f t="shared" si="10"/>
        <v>30372</v>
      </c>
      <c r="G91" s="96">
        <f t="shared" si="11"/>
        <v>21476</v>
      </c>
      <c r="H91" s="95">
        <v>950</v>
      </c>
    </row>
    <row r="92" spans="1:8" ht="12.75">
      <c r="A92" s="97">
        <v>85</v>
      </c>
      <c r="B92" s="102">
        <f t="shared" si="13"/>
        <v>15.048</v>
      </c>
      <c r="C92" s="109">
        <f t="shared" si="12"/>
        <v>46.86</v>
      </c>
      <c r="D92" s="94">
        <v>23400</v>
      </c>
      <c r="E92" s="95">
        <v>10920</v>
      </c>
      <c r="F92" s="100">
        <f t="shared" si="10"/>
        <v>30346</v>
      </c>
      <c r="G92" s="96">
        <f t="shared" si="11"/>
        <v>21457</v>
      </c>
      <c r="H92" s="95">
        <v>950</v>
      </c>
    </row>
    <row r="93" spans="1:8" ht="12.75">
      <c r="A93" s="97">
        <v>86</v>
      </c>
      <c r="B93" s="102">
        <f t="shared" si="13"/>
        <v>15.0568</v>
      </c>
      <c r="C93" s="109">
        <f t="shared" si="12"/>
        <v>46.98</v>
      </c>
      <c r="D93" s="94">
        <v>23400</v>
      </c>
      <c r="E93" s="95">
        <v>10920</v>
      </c>
      <c r="F93" s="100">
        <f t="shared" si="10"/>
        <v>30321</v>
      </c>
      <c r="G93" s="96">
        <f t="shared" si="11"/>
        <v>21439</v>
      </c>
      <c r="H93" s="95">
        <v>950</v>
      </c>
    </row>
    <row r="94" spans="1:8" ht="12.75">
      <c r="A94" s="97">
        <v>87</v>
      </c>
      <c r="B94" s="102">
        <f t="shared" si="13"/>
        <v>15.0656</v>
      </c>
      <c r="C94" s="109">
        <f t="shared" si="12"/>
        <v>47.11</v>
      </c>
      <c r="D94" s="94">
        <v>23400</v>
      </c>
      <c r="E94" s="95">
        <v>10920</v>
      </c>
      <c r="F94" s="100">
        <f t="shared" si="10"/>
        <v>30295</v>
      </c>
      <c r="G94" s="96">
        <f t="shared" si="11"/>
        <v>21420</v>
      </c>
      <c r="H94" s="95">
        <v>950</v>
      </c>
    </row>
    <row r="95" spans="1:8" ht="12.75">
      <c r="A95" s="97">
        <v>88</v>
      </c>
      <c r="B95" s="102">
        <f t="shared" si="13"/>
        <v>15.0744</v>
      </c>
      <c r="C95" s="109">
        <f t="shared" si="12"/>
        <v>47.22</v>
      </c>
      <c r="D95" s="94">
        <v>23400</v>
      </c>
      <c r="E95" s="95">
        <v>10920</v>
      </c>
      <c r="F95" s="100">
        <f t="shared" si="10"/>
        <v>30272</v>
      </c>
      <c r="G95" s="96">
        <f t="shared" si="11"/>
        <v>21403</v>
      </c>
      <c r="H95" s="95">
        <v>950</v>
      </c>
    </row>
    <row r="96" spans="1:8" ht="12.75">
      <c r="A96" s="97">
        <v>89</v>
      </c>
      <c r="B96" s="102">
        <f t="shared" si="13"/>
        <v>15.083200000000001</v>
      </c>
      <c r="C96" s="109">
        <f t="shared" si="12"/>
        <v>47.33</v>
      </c>
      <c r="D96" s="94">
        <v>23400</v>
      </c>
      <c r="E96" s="95">
        <v>10920</v>
      </c>
      <c r="F96" s="100">
        <f t="shared" si="10"/>
        <v>30248</v>
      </c>
      <c r="G96" s="96">
        <f t="shared" si="11"/>
        <v>21385</v>
      </c>
      <c r="H96" s="95">
        <v>950</v>
      </c>
    </row>
    <row r="97" spans="1:8" ht="12.75">
      <c r="A97" s="97">
        <v>90</v>
      </c>
      <c r="B97" s="102">
        <f t="shared" si="13"/>
        <v>15.092</v>
      </c>
      <c r="C97" s="109">
        <f t="shared" si="12"/>
        <v>47.44</v>
      </c>
      <c r="D97" s="94">
        <v>23400</v>
      </c>
      <c r="E97" s="95">
        <v>10920</v>
      </c>
      <c r="F97" s="100">
        <f t="shared" si="10"/>
        <v>30224</v>
      </c>
      <c r="G97" s="96">
        <f t="shared" si="11"/>
        <v>21368</v>
      </c>
      <c r="H97" s="95">
        <v>950</v>
      </c>
    </row>
    <row r="98" spans="1:8" ht="12.75">
      <c r="A98" s="97">
        <v>91</v>
      </c>
      <c r="B98" s="102">
        <f t="shared" si="13"/>
        <v>15.100800000000001</v>
      </c>
      <c r="C98" s="109">
        <f t="shared" si="12"/>
        <v>47.54</v>
      </c>
      <c r="D98" s="94">
        <v>23400</v>
      </c>
      <c r="E98" s="95">
        <v>10920</v>
      </c>
      <c r="F98" s="100">
        <f t="shared" si="10"/>
        <v>30201</v>
      </c>
      <c r="G98" s="96">
        <f t="shared" si="11"/>
        <v>21351</v>
      </c>
      <c r="H98" s="95">
        <v>950</v>
      </c>
    </row>
    <row r="99" spans="1:8" ht="12.75">
      <c r="A99" s="97">
        <v>92</v>
      </c>
      <c r="B99" s="102">
        <f t="shared" si="13"/>
        <v>15.1096</v>
      </c>
      <c r="C99" s="109">
        <f t="shared" si="12"/>
        <v>47.64</v>
      </c>
      <c r="D99" s="94">
        <v>23400</v>
      </c>
      <c r="E99" s="95">
        <v>10920</v>
      </c>
      <c r="F99" s="100">
        <f t="shared" si="10"/>
        <v>30179</v>
      </c>
      <c r="G99" s="96">
        <f t="shared" si="11"/>
        <v>21335</v>
      </c>
      <c r="H99" s="95">
        <v>950</v>
      </c>
    </row>
    <row r="100" spans="1:8" ht="12.75">
      <c r="A100" s="97">
        <v>93</v>
      </c>
      <c r="B100" s="102">
        <f t="shared" si="13"/>
        <v>15.118400000000001</v>
      </c>
      <c r="C100" s="109">
        <f t="shared" si="12"/>
        <v>47.73</v>
      </c>
      <c r="D100" s="94">
        <v>23400</v>
      </c>
      <c r="E100" s="95">
        <v>10920</v>
      </c>
      <c r="F100" s="100">
        <f t="shared" si="10"/>
        <v>30157</v>
      </c>
      <c r="G100" s="96">
        <f t="shared" si="11"/>
        <v>21319</v>
      </c>
      <c r="H100" s="95">
        <v>950</v>
      </c>
    </row>
    <row r="101" spans="1:8" ht="12.75">
      <c r="A101" s="97">
        <v>94</v>
      </c>
      <c r="B101" s="102">
        <f t="shared" si="13"/>
        <v>15.1272</v>
      </c>
      <c r="C101" s="109">
        <f t="shared" si="12"/>
        <v>47.81</v>
      </c>
      <c r="D101" s="94">
        <v>23400</v>
      </c>
      <c r="E101" s="95">
        <v>10920</v>
      </c>
      <c r="F101" s="100">
        <f t="shared" si="10"/>
        <v>30136</v>
      </c>
      <c r="G101" s="96">
        <f t="shared" si="11"/>
        <v>21303</v>
      </c>
      <c r="H101" s="95">
        <v>950</v>
      </c>
    </row>
    <row r="102" spans="1:8" ht="12.75">
      <c r="A102" s="97">
        <v>95</v>
      </c>
      <c r="B102" s="102">
        <f t="shared" si="13"/>
        <v>15.136000000000001</v>
      </c>
      <c r="C102" s="109">
        <f t="shared" si="12"/>
        <v>47.89</v>
      </c>
      <c r="D102" s="94">
        <v>23400</v>
      </c>
      <c r="E102" s="95">
        <v>10920</v>
      </c>
      <c r="F102" s="100">
        <f t="shared" si="10"/>
        <v>30115</v>
      </c>
      <c r="G102" s="96">
        <f t="shared" si="11"/>
        <v>21288</v>
      </c>
      <c r="H102" s="95">
        <v>950</v>
      </c>
    </row>
    <row r="103" spans="1:8" ht="12.75">
      <c r="A103" s="97">
        <v>96</v>
      </c>
      <c r="B103" s="102">
        <f t="shared" si="13"/>
        <v>15.1448</v>
      </c>
      <c r="C103" s="109">
        <f t="shared" si="12"/>
        <v>47.96</v>
      </c>
      <c r="D103" s="94">
        <v>23400</v>
      </c>
      <c r="E103" s="95">
        <v>10920</v>
      </c>
      <c r="F103" s="100">
        <f t="shared" si="10"/>
        <v>30094</v>
      </c>
      <c r="G103" s="96">
        <f t="shared" si="11"/>
        <v>21273</v>
      </c>
      <c r="H103" s="95">
        <v>950</v>
      </c>
    </row>
    <row r="104" spans="1:8" ht="12.75">
      <c r="A104" s="97">
        <v>97</v>
      </c>
      <c r="B104" s="102">
        <f t="shared" si="13"/>
        <v>15.1536</v>
      </c>
      <c r="C104" s="109">
        <f t="shared" si="12"/>
        <v>48.03</v>
      </c>
      <c r="D104" s="94">
        <v>23400</v>
      </c>
      <c r="E104" s="95">
        <v>10920</v>
      </c>
      <c r="F104" s="100">
        <f t="shared" si="10"/>
        <v>30074</v>
      </c>
      <c r="G104" s="96">
        <f t="shared" si="11"/>
        <v>21259</v>
      </c>
      <c r="H104" s="95">
        <v>950</v>
      </c>
    </row>
    <row r="105" spans="1:8" ht="12.75">
      <c r="A105" s="97">
        <v>98</v>
      </c>
      <c r="B105" s="102">
        <f t="shared" si="13"/>
        <v>15.162400000000002</v>
      </c>
      <c r="C105" s="109">
        <f t="shared" si="12"/>
        <v>48.1</v>
      </c>
      <c r="D105" s="94">
        <v>23400</v>
      </c>
      <c r="E105" s="95">
        <v>10920</v>
      </c>
      <c r="F105" s="100">
        <f t="shared" si="10"/>
        <v>30054</v>
      </c>
      <c r="G105" s="96">
        <f t="shared" si="11"/>
        <v>21244</v>
      </c>
      <c r="H105" s="95">
        <v>950</v>
      </c>
    </row>
    <row r="106" spans="1:8" ht="12.75">
      <c r="A106" s="97">
        <v>99</v>
      </c>
      <c r="B106" s="102">
        <f t="shared" si="13"/>
        <v>15.1712</v>
      </c>
      <c r="C106" s="109">
        <f t="shared" si="12"/>
        <v>48.15</v>
      </c>
      <c r="D106" s="94">
        <v>23400</v>
      </c>
      <c r="E106" s="95">
        <v>10920</v>
      </c>
      <c r="F106" s="100">
        <f t="shared" si="10"/>
        <v>30035</v>
      </c>
      <c r="G106" s="96">
        <f t="shared" si="11"/>
        <v>21230</v>
      </c>
      <c r="H106" s="95">
        <v>950</v>
      </c>
    </row>
    <row r="107" spans="1:8" ht="12.75">
      <c r="A107" s="97">
        <v>100</v>
      </c>
      <c r="B107" s="102">
        <v>15.2</v>
      </c>
      <c r="C107" s="101">
        <v>48.2</v>
      </c>
      <c r="D107" s="94">
        <v>23400</v>
      </c>
      <c r="E107" s="95">
        <v>10920</v>
      </c>
      <c r="F107" s="100">
        <f t="shared" si="10"/>
        <v>29984</v>
      </c>
      <c r="G107" s="96">
        <f t="shared" si="11"/>
        <v>21192</v>
      </c>
      <c r="H107" s="95">
        <v>950</v>
      </c>
    </row>
    <row r="108" spans="1:8" ht="12.75">
      <c r="A108" s="97">
        <v>101</v>
      </c>
      <c r="B108" s="102">
        <v>15.2</v>
      </c>
      <c r="C108" s="101">
        <v>48.2</v>
      </c>
      <c r="D108" s="94">
        <v>23400</v>
      </c>
      <c r="E108" s="95">
        <v>10920</v>
      </c>
      <c r="F108" s="100">
        <f t="shared" si="10"/>
        <v>29984</v>
      </c>
      <c r="G108" s="96">
        <f t="shared" si="11"/>
        <v>21192</v>
      </c>
      <c r="H108" s="95">
        <v>950</v>
      </c>
    </row>
    <row r="109" spans="1:8" ht="12.75">
      <c r="A109" s="97">
        <v>102</v>
      </c>
      <c r="B109" s="102">
        <v>15.2</v>
      </c>
      <c r="C109" s="101">
        <v>48.2</v>
      </c>
      <c r="D109" s="94">
        <v>23400</v>
      </c>
      <c r="E109" s="95">
        <v>10920</v>
      </c>
      <c r="F109" s="100">
        <f t="shared" si="10"/>
        <v>29984</v>
      </c>
      <c r="G109" s="96">
        <f t="shared" si="11"/>
        <v>21192</v>
      </c>
      <c r="H109" s="95">
        <v>950</v>
      </c>
    </row>
    <row r="110" spans="1:8" ht="12.75">
      <c r="A110" s="97">
        <v>103</v>
      </c>
      <c r="B110" s="102">
        <v>15.2</v>
      </c>
      <c r="C110" s="101">
        <v>48.2</v>
      </c>
      <c r="D110" s="94">
        <v>23400</v>
      </c>
      <c r="E110" s="95">
        <v>10920</v>
      </c>
      <c r="F110" s="100">
        <f t="shared" si="10"/>
        <v>29984</v>
      </c>
      <c r="G110" s="96">
        <f t="shared" si="11"/>
        <v>21192</v>
      </c>
      <c r="H110" s="95">
        <v>950</v>
      </c>
    </row>
    <row r="111" spans="1:8" ht="12.75">
      <c r="A111" s="97">
        <v>104</v>
      </c>
      <c r="B111" s="102">
        <v>15.2</v>
      </c>
      <c r="C111" s="101">
        <v>48.2</v>
      </c>
      <c r="D111" s="94">
        <v>23400</v>
      </c>
      <c r="E111" s="95">
        <v>10920</v>
      </c>
      <c r="F111" s="100">
        <f t="shared" si="10"/>
        <v>29984</v>
      </c>
      <c r="G111" s="96">
        <f t="shared" si="11"/>
        <v>21192</v>
      </c>
      <c r="H111" s="95">
        <v>950</v>
      </c>
    </row>
    <row r="112" spans="1:8" ht="12.75">
      <c r="A112" s="97">
        <v>105</v>
      </c>
      <c r="B112" s="102">
        <v>15.2</v>
      </c>
      <c r="C112" s="101">
        <v>48.2</v>
      </c>
      <c r="D112" s="94">
        <v>23400</v>
      </c>
      <c r="E112" s="95">
        <v>10920</v>
      </c>
      <c r="F112" s="100">
        <f aca="true" t="shared" si="14" ref="F112:F137">ROUND(12*1.37*(1/B112*D112+1/C112*E112)+H112,0)</f>
        <v>29984</v>
      </c>
      <c r="G112" s="96">
        <f aca="true" t="shared" si="15" ref="G112:G137">ROUND(12*(1/B112*D112+1/C112*E112),0)</f>
        <v>21192</v>
      </c>
      <c r="H112" s="95">
        <v>950</v>
      </c>
    </row>
    <row r="113" spans="1:8" ht="12.75">
      <c r="A113" s="97">
        <v>106</v>
      </c>
      <c r="B113" s="102">
        <v>15.2</v>
      </c>
      <c r="C113" s="101">
        <v>48.2</v>
      </c>
      <c r="D113" s="94">
        <v>23400</v>
      </c>
      <c r="E113" s="95">
        <v>10920</v>
      </c>
      <c r="F113" s="100">
        <f t="shared" si="14"/>
        <v>29984</v>
      </c>
      <c r="G113" s="96">
        <f t="shared" si="15"/>
        <v>21192</v>
      </c>
      <c r="H113" s="95">
        <v>950</v>
      </c>
    </row>
    <row r="114" spans="1:8" ht="12.75">
      <c r="A114" s="97">
        <v>107</v>
      </c>
      <c r="B114" s="102">
        <v>15.2</v>
      </c>
      <c r="C114" s="101">
        <v>48.2</v>
      </c>
      <c r="D114" s="94">
        <v>23400</v>
      </c>
      <c r="E114" s="95">
        <v>10920</v>
      </c>
      <c r="F114" s="100">
        <f t="shared" si="14"/>
        <v>29984</v>
      </c>
      <c r="G114" s="96">
        <f t="shared" si="15"/>
        <v>21192</v>
      </c>
      <c r="H114" s="95">
        <v>950</v>
      </c>
    </row>
    <row r="115" spans="1:8" ht="12.75">
      <c r="A115" s="97">
        <v>108</v>
      </c>
      <c r="B115" s="102">
        <v>15.2</v>
      </c>
      <c r="C115" s="101">
        <v>48.2</v>
      </c>
      <c r="D115" s="94">
        <v>23400</v>
      </c>
      <c r="E115" s="95">
        <v>10920</v>
      </c>
      <c r="F115" s="100">
        <f t="shared" si="14"/>
        <v>29984</v>
      </c>
      <c r="G115" s="96">
        <f t="shared" si="15"/>
        <v>21192</v>
      </c>
      <c r="H115" s="95">
        <v>950</v>
      </c>
    </row>
    <row r="116" spans="1:8" ht="12.75">
      <c r="A116" s="97">
        <v>109</v>
      </c>
      <c r="B116" s="102">
        <v>15.2</v>
      </c>
      <c r="C116" s="101">
        <v>48.2</v>
      </c>
      <c r="D116" s="94">
        <v>23400</v>
      </c>
      <c r="E116" s="95">
        <v>10920</v>
      </c>
      <c r="F116" s="100">
        <f t="shared" si="14"/>
        <v>29984</v>
      </c>
      <c r="G116" s="96">
        <f t="shared" si="15"/>
        <v>21192</v>
      </c>
      <c r="H116" s="95">
        <v>950</v>
      </c>
    </row>
    <row r="117" spans="1:8" ht="12.75">
      <c r="A117" s="97">
        <v>110</v>
      </c>
      <c r="B117" s="102">
        <v>15.2</v>
      </c>
      <c r="C117" s="101">
        <v>48.2</v>
      </c>
      <c r="D117" s="94">
        <v>23400</v>
      </c>
      <c r="E117" s="95">
        <v>10920</v>
      </c>
      <c r="F117" s="100">
        <f t="shared" si="14"/>
        <v>29984</v>
      </c>
      <c r="G117" s="96">
        <f t="shared" si="15"/>
        <v>21192</v>
      </c>
      <c r="H117" s="95">
        <v>950</v>
      </c>
    </row>
    <row r="118" spans="1:8" ht="12.75">
      <c r="A118" s="97">
        <v>111</v>
      </c>
      <c r="B118" s="102">
        <v>15.2</v>
      </c>
      <c r="C118" s="101">
        <v>48.2</v>
      </c>
      <c r="D118" s="94">
        <v>23400</v>
      </c>
      <c r="E118" s="95">
        <v>10920</v>
      </c>
      <c r="F118" s="100">
        <f t="shared" si="14"/>
        <v>29984</v>
      </c>
      <c r="G118" s="96">
        <f t="shared" si="15"/>
        <v>21192</v>
      </c>
      <c r="H118" s="95">
        <v>950</v>
      </c>
    </row>
    <row r="119" spans="1:8" ht="12.75">
      <c r="A119" s="97">
        <v>112</v>
      </c>
      <c r="B119" s="102">
        <v>15.2</v>
      </c>
      <c r="C119" s="101">
        <v>48.2</v>
      </c>
      <c r="D119" s="94">
        <v>23400</v>
      </c>
      <c r="E119" s="95">
        <v>10920</v>
      </c>
      <c r="F119" s="100">
        <f t="shared" si="14"/>
        <v>29984</v>
      </c>
      <c r="G119" s="96">
        <f t="shared" si="15"/>
        <v>21192</v>
      </c>
      <c r="H119" s="95">
        <v>950</v>
      </c>
    </row>
    <row r="120" spans="1:8" ht="12.75">
      <c r="A120" s="97">
        <v>113</v>
      </c>
      <c r="B120" s="102">
        <v>15.2</v>
      </c>
      <c r="C120" s="101">
        <v>48.2</v>
      </c>
      <c r="D120" s="94">
        <v>23400</v>
      </c>
      <c r="E120" s="95">
        <v>10920</v>
      </c>
      <c r="F120" s="100">
        <f t="shared" si="14"/>
        <v>29984</v>
      </c>
      <c r="G120" s="96">
        <f t="shared" si="15"/>
        <v>21192</v>
      </c>
      <c r="H120" s="95">
        <v>950</v>
      </c>
    </row>
    <row r="121" spans="1:8" ht="12.75">
      <c r="A121" s="97">
        <v>114</v>
      </c>
      <c r="B121" s="102">
        <v>15.2</v>
      </c>
      <c r="C121" s="101">
        <v>48.2</v>
      </c>
      <c r="D121" s="94">
        <v>23400</v>
      </c>
      <c r="E121" s="95">
        <v>10920</v>
      </c>
      <c r="F121" s="100">
        <f t="shared" si="14"/>
        <v>29984</v>
      </c>
      <c r="G121" s="96">
        <f t="shared" si="15"/>
        <v>21192</v>
      </c>
      <c r="H121" s="95">
        <v>950</v>
      </c>
    </row>
    <row r="122" spans="1:8" ht="12.75">
      <c r="A122" s="97">
        <v>115</v>
      </c>
      <c r="B122" s="102">
        <v>15.2</v>
      </c>
      <c r="C122" s="101">
        <v>48.2</v>
      </c>
      <c r="D122" s="94">
        <v>23400</v>
      </c>
      <c r="E122" s="95">
        <v>10920</v>
      </c>
      <c r="F122" s="100">
        <f t="shared" si="14"/>
        <v>29984</v>
      </c>
      <c r="G122" s="96">
        <f t="shared" si="15"/>
        <v>21192</v>
      </c>
      <c r="H122" s="95">
        <v>950</v>
      </c>
    </row>
    <row r="123" spans="1:8" ht="12.75">
      <c r="A123" s="97">
        <v>116</v>
      </c>
      <c r="B123" s="102">
        <v>15.2</v>
      </c>
      <c r="C123" s="101">
        <v>48.2</v>
      </c>
      <c r="D123" s="94">
        <v>23400</v>
      </c>
      <c r="E123" s="95">
        <v>10920</v>
      </c>
      <c r="F123" s="100">
        <f t="shared" si="14"/>
        <v>29984</v>
      </c>
      <c r="G123" s="96">
        <f t="shared" si="15"/>
        <v>21192</v>
      </c>
      <c r="H123" s="95">
        <v>950</v>
      </c>
    </row>
    <row r="124" spans="1:8" ht="12.75">
      <c r="A124" s="97">
        <v>117</v>
      </c>
      <c r="B124" s="102">
        <v>15.2</v>
      </c>
      <c r="C124" s="101">
        <v>48.2</v>
      </c>
      <c r="D124" s="94">
        <v>23400</v>
      </c>
      <c r="E124" s="95">
        <v>10920</v>
      </c>
      <c r="F124" s="100">
        <f t="shared" si="14"/>
        <v>29984</v>
      </c>
      <c r="G124" s="96">
        <f t="shared" si="15"/>
        <v>21192</v>
      </c>
      <c r="H124" s="95">
        <v>950</v>
      </c>
    </row>
    <row r="125" spans="1:8" ht="12.75">
      <c r="A125" s="97">
        <v>118</v>
      </c>
      <c r="B125" s="102">
        <v>15.2</v>
      </c>
      <c r="C125" s="101">
        <v>48.2</v>
      </c>
      <c r="D125" s="94">
        <v>23400</v>
      </c>
      <c r="E125" s="95">
        <v>10920</v>
      </c>
      <c r="F125" s="100">
        <f t="shared" si="14"/>
        <v>29984</v>
      </c>
      <c r="G125" s="96">
        <f t="shared" si="15"/>
        <v>21192</v>
      </c>
      <c r="H125" s="95">
        <v>950</v>
      </c>
    </row>
    <row r="126" spans="1:8" ht="12.75">
      <c r="A126" s="97">
        <v>119</v>
      </c>
      <c r="B126" s="102">
        <v>15.2</v>
      </c>
      <c r="C126" s="101">
        <v>48.2</v>
      </c>
      <c r="D126" s="94">
        <v>23400</v>
      </c>
      <c r="E126" s="95">
        <v>10920</v>
      </c>
      <c r="F126" s="100">
        <f t="shared" si="14"/>
        <v>29984</v>
      </c>
      <c r="G126" s="96">
        <f t="shared" si="15"/>
        <v>21192</v>
      </c>
      <c r="H126" s="95">
        <v>950</v>
      </c>
    </row>
    <row r="127" spans="1:8" ht="12.75">
      <c r="A127" s="97">
        <v>120</v>
      </c>
      <c r="B127" s="102">
        <v>15.2</v>
      </c>
      <c r="C127" s="101">
        <v>48.2</v>
      </c>
      <c r="D127" s="94">
        <v>23400</v>
      </c>
      <c r="E127" s="95">
        <v>10920</v>
      </c>
      <c r="F127" s="100">
        <f t="shared" si="14"/>
        <v>29984</v>
      </c>
      <c r="G127" s="96">
        <f t="shared" si="15"/>
        <v>21192</v>
      </c>
      <c r="H127" s="95">
        <v>950</v>
      </c>
    </row>
    <row r="128" spans="1:8" ht="12.75">
      <c r="A128" s="97">
        <v>121</v>
      </c>
      <c r="B128" s="102">
        <v>15.2</v>
      </c>
      <c r="C128" s="101">
        <v>48.2</v>
      </c>
      <c r="D128" s="94">
        <v>23400</v>
      </c>
      <c r="E128" s="95">
        <v>10920</v>
      </c>
      <c r="F128" s="100">
        <f t="shared" si="14"/>
        <v>29984</v>
      </c>
      <c r="G128" s="96">
        <f t="shared" si="15"/>
        <v>21192</v>
      </c>
      <c r="H128" s="95">
        <v>950</v>
      </c>
    </row>
    <row r="129" spans="1:8" ht="12.75">
      <c r="A129" s="97">
        <v>122</v>
      </c>
      <c r="B129" s="102">
        <v>15.2</v>
      </c>
      <c r="C129" s="101">
        <v>48.2</v>
      </c>
      <c r="D129" s="94">
        <v>23400</v>
      </c>
      <c r="E129" s="95">
        <v>10920</v>
      </c>
      <c r="F129" s="100">
        <f t="shared" si="14"/>
        <v>29984</v>
      </c>
      <c r="G129" s="96">
        <f t="shared" si="15"/>
        <v>21192</v>
      </c>
      <c r="H129" s="95">
        <v>950</v>
      </c>
    </row>
    <row r="130" spans="1:8" ht="12.75">
      <c r="A130" s="97">
        <v>123</v>
      </c>
      <c r="B130" s="102">
        <v>15.2</v>
      </c>
      <c r="C130" s="101">
        <v>48.2</v>
      </c>
      <c r="D130" s="94">
        <v>23400</v>
      </c>
      <c r="E130" s="95">
        <v>10920</v>
      </c>
      <c r="F130" s="100">
        <f t="shared" si="14"/>
        <v>29984</v>
      </c>
      <c r="G130" s="96">
        <f t="shared" si="15"/>
        <v>21192</v>
      </c>
      <c r="H130" s="95">
        <v>950</v>
      </c>
    </row>
    <row r="131" spans="1:8" ht="12.75">
      <c r="A131" s="97">
        <v>124</v>
      </c>
      <c r="B131" s="102">
        <v>15.2</v>
      </c>
      <c r="C131" s="101">
        <v>48.2</v>
      </c>
      <c r="D131" s="94">
        <v>23400</v>
      </c>
      <c r="E131" s="95">
        <v>10920</v>
      </c>
      <c r="F131" s="100">
        <f t="shared" si="14"/>
        <v>29984</v>
      </c>
      <c r="G131" s="96">
        <f t="shared" si="15"/>
        <v>21192</v>
      </c>
      <c r="H131" s="95">
        <v>950</v>
      </c>
    </row>
    <row r="132" spans="1:8" ht="12.75">
      <c r="A132" s="97">
        <v>125</v>
      </c>
      <c r="B132" s="102">
        <v>15.2</v>
      </c>
      <c r="C132" s="101">
        <v>48.2</v>
      </c>
      <c r="D132" s="94">
        <v>23400</v>
      </c>
      <c r="E132" s="95">
        <v>10920</v>
      </c>
      <c r="F132" s="100">
        <f t="shared" si="14"/>
        <v>29984</v>
      </c>
      <c r="G132" s="96">
        <f t="shared" si="15"/>
        <v>21192</v>
      </c>
      <c r="H132" s="95">
        <v>950</v>
      </c>
    </row>
    <row r="133" spans="1:8" ht="12.75">
      <c r="A133" s="97">
        <v>126</v>
      </c>
      <c r="B133" s="102">
        <v>15.2</v>
      </c>
      <c r="C133" s="101">
        <v>48.2</v>
      </c>
      <c r="D133" s="94">
        <v>23400</v>
      </c>
      <c r="E133" s="95">
        <v>10920</v>
      </c>
      <c r="F133" s="100">
        <f t="shared" si="14"/>
        <v>29984</v>
      </c>
      <c r="G133" s="96">
        <f t="shared" si="15"/>
        <v>21192</v>
      </c>
      <c r="H133" s="95">
        <v>950</v>
      </c>
    </row>
    <row r="134" spans="1:8" ht="12.75">
      <c r="A134" s="97">
        <v>127</v>
      </c>
      <c r="B134" s="102">
        <v>15.2</v>
      </c>
      <c r="C134" s="101">
        <v>48.2</v>
      </c>
      <c r="D134" s="94">
        <v>23400</v>
      </c>
      <c r="E134" s="95">
        <v>10920</v>
      </c>
      <c r="F134" s="100">
        <f t="shared" si="14"/>
        <v>29984</v>
      </c>
      <c r="G134" s="96">
        <f t="shared" si="15"/>
        <v>21192</v>
      </c>
      <c r="H134" s="95">
        <v>950</v>
      </c>
    </row>
    <row r="135" spans="1:8" ht="12.75">
      <c r="A135" s="97">
        <v>128</v>
      </c>
      <c r="B135" s="102">
        <v>15.2</v>
      </c>
      <c r="C135" s="101">
        <v>48.2</v>
      </c>
      <c r="D135" s="94">
        <v>23400</v>
      </c>
      <c r="E135" s="95">
        <v>10920</v>
      </c>
      <c r="F135" s="100">
        <f t="shared" si="14"/>
        <v>29984</v>
      </c>
      <c r="G135" s="96">
        <f t="shared" si="15"/>
        <v>21192</v>
      </c>
      <c r="H135" s="95">
        <v>950</v>
      </c>
    </row>
    <row r="136" spans="1:8" ht="12.75">
      <c r="A136" s="97">
        <v>129</v>
      </c>
      <c r="B136" s="102">
        <v>15.2</v>
      </c>
      <c r="C136" s="101">
        <v>48.2</v>
      </c>
      <c r="D136" s="94">
        <v>23400</v>
      </c>
      <c r="E136" s="95">
        <v>10920</v>
      </c>
      <c r="F136" s="100">
        <f t="shared" si="14"/>
        <v>29984</v>
      </c>
      <c r="G136" s="96">
        <f t="shared" si="15"/>
        <v>21192</v>
      </c>
      <c r="H136" s="95">
        <v>950</v>
      </c>
    </row>
    <row r="137" spans="1:8" ht="13.5" thickBot="1">
      <c r="A137" s="110">
        <v>130</v>
      </c>
      <c r="B137" s="111">
        <v>15.2</v>
      </c>
      <c r="C137" s="112">
        <v>48.2</v>
      </c>
      <c r="D137" s="94">
        <v>23400</v>
      </c>
      <c r="E137" s="95">
        <v>10920</v>
      </c>
      <c r="F137" s="113">
        <f t="shared" si="14"/>
        <v>29984</v>
      </c>
      <c r="G137" s="96">
        <f t="shared" si="15"/>
        <v>21192</v>
      </c>
      <c r="H137" s="95">
        <v>950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2"/>
  <sheetViews>
    <sheetView workbookViewId="0" topLeftCell="A1">
      <selection activeCell="I20" sqref="I20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19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56</v>
      </c>
      <c r="B4" s="64"/>
      <c r="C4" s="64"/>
      <c r="D4" s="64"/>
      <c r="E4" s="64"/>
      <c r="F4" s="64"/>
      <c r="G4" s="64"/>
      <c r="I4" s="58"/>
    </row>
    <row r="5" spans="1:9" ht="5.2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57</v>
      </c>
      <c r="E6" s="68" t="s">
        <v>393</v>
      </c>
      <c r="I6" s="58"/>
    </row>
    <row r="7" spans="1:9" ht="15.75">
      <c r="A7" s="69" t="s">
        <v>58</v>
      </c>
      <c r="B7" s="66"/>
      <c r="C7" s="104">
        <v>13.08</v>
      </c>
      <c r="D7" s="105"/>
      <c r="E7" s="104"/>
      <c r="I7" s="58"/>
    </row>
    <row r="8" spans="1:9" ht="15.75">
      <c r="A8" s="69" t="s">
        <v>59</v>
      </c>
      <c r="B8" s="66"/>
      <c r="C8" s="104" t="s">
        <v>105</v>
      </c>
      <c r="D8" s="105"/>
      <c r="E8" s="104"/>
      <c r="I8" s="58"/>
    </row>
    <row r="9" spans="1:9" ht="15.75">
      <c r="A9" s="69" t="s">
        <v>60</v>
      </c>
      <c r="B9" s="66"/>
      <c r="C9" s="104" t="s">
        <v>106</v>
      </c>
      <c r="D9" s="105"/>
      <c r="E9" s="104"/>
      <c r="I9" s="58"/>
    </row>
    <row r="10" spans="1:9" ht="15.75">
      <c r="A10" s="69" t="s">
        <v>61</v>
      </c>
      <c r="B10" s="66"/>
      <c r="C10" s="104" t="s">
        <v>107</v>
      </c>
      <c r="D10" s="105"/>
      <c r="E10" s="104"/>
      <c r="I10" s="58"/>
    </row>
    <row r="11" spans="1:9" ht="15.75">
      <c r="A11" s="69" t="s">
        <v>62</v>
      </c>
      <c r="B11" s="66"/>
      <c r="C11" s="104" t="s">
        <v>108</v>
      </c>
      <c r="D11" s="105"/>
      <c r="E11" s="104"/>
      <c r="I11" s="58"/>
    </row>
    <row r="12" spans="1:9" ht="15.75">
      <c r="A12" s="69" t="s">
        <v>63</v>
      </c>
      <c r="B12" s="66"/>
      <c r="C12" s="104" t="s">
        <v>109</v>
      </c>
      <c r="D12" s="105"/>
      <c r="E12" s="104"/>
      <c r="I12" s="58"/>
    </row>
    <row r="13" spans="1:9" ht="6" customHeight="1" thickBot="1">
      <c r="A13" s="337"/>
      <c r="B13" s="337"/>
      <c r="C13" s="78"/>
      <c r="D13" s="79"/>
      <c r="E13" s="80"/>
      <c r="F13" s="80"/>
      <c r="G13" s="80"/>
      <c r="I13" s="58"/>
    </row>
    <row r="14" spans="1:8" ht="15.75">
      <c r="A14" s="59"/>
      <c r="B14" s="81" t="s">
        <v>605</v>
      </c>
      <c r="C14" s="82"/>
      <c r="D14" s="81" t="s">
        <v>606</v>
      </c>
      <c r="E14" s="82"/>
      <c r="F14" s="83" t="s">
        <v>607</v>
      </c>
      <c r="G14" s="84" t="s">
        <v>608</v>
      </c>
      <c r="H14" s="82"/>
    </row>
    <row r="15" spans="1:8" ht="45.75" thickBot="1">
      <c r="A15" s="85" t="s">
        <v>36</v>
      </c>
      <c r="B15" s="86" t="s">
        <v>392</v>
      </c>
      <c r="C15" s="87" t="s">
        <v>393</v>
      </c>
      <c r="D15" s="88" t="s">
        <v>609</v>
      </c>
      <c r="E15" s="89" t="s">
        <v>610</v>
      </c>
      <c r="F15" s="88" t="s">
        <v>607</v>
      </c>
      <c r="G15" s="108" t="s">
        <v>612</v>
      </c>
      <c r="H15" s="89" t="s">
        <v>613</v>
      </c>
    </row>
    <row r="16" spans="1:8" ht="12.75">
      <c r="A16" s="91">
        <v>65</v>
      </c>
      <c r="B16" s="102">
        <v>13.08</v>
      </c>
      <c r="C16" s="93"/>
      <c r="D16" s="94">
        <v>23400</v>
      </c>
      <c r="E16" s="95"/>
      <c r="F16" s="100">
        <f aca="true" t="shared" si="0" ref="F16:F33">ROUND(12*1.37*(1/B16*D16)+H16,0)</f>
        <v>30111</v>
      </c>
      <c r="G16" s="96">
        <f aca="true" t="shared" si="1" ref="G16:G30">ROUND(12*(1/B16*D16),0)</f>
        <v>21468</v>
      </c>
      <c r="H16" s="95">
        <v>700</v>
      </c>
    </row>
    <row r="17" spans="1:8" ht="12.75">
      <c r="A17" s="91">
        <v>66</v>
      </c>
      <c r="B17" s="102">
        <v>13.08</v>
      </c>
      <c r="C17" s="93"/>
      <c r="D17" s="94">
        <v>23400</v>
      </c>
      <c r="E17" s="95"/>
      <c r="F17" s="100">
        <f t="shared" si="0"/>
        <v>30111</v>
      </c>
      <c r="G17" s="96">
        <f t="shared" si="1"/>
        <v>21468</v>
      </c>
      <c r="H17" s="95">
        <v>700</v>
      </c>
    </row>
    <row r="18" spans="1:8" ht="12.75">
      <c r="A18" s="91">
        <v>67</v>
      </c>
      <c r="B18" s="102">
        <v>13.08</v>
      </c>
      <c r="C18" s="93"/>
      <c r="D18" s="94">
        <v>23400</v>
      </c>
      <c r="E18" s="95"/>
      <c r="F18" s="100">
        <f t="shared" si="0"/>
        <v>30111</v>
      </c>
      <c r="G18" s="96">
        <f t="shared" si="1"/>
        <v>21468</v>
      </c>
      <c r="H18" s="95">
        <v>700</v>
      </c>
    </row>
    <row r="19" spans="1:8" ht="12.75">
      <c r="A19" s="91">
        <v>68</v>
      </c>
      <c r="B19" s="102">
        <v>13.08</v>
      </c>
      <c r="C19" s="93"/>
      <c r="D19" s="94">
        <v>23400</v>
      </c>
      <c r="E19" s="95"/>
      <c r="F19" s="100">
        <f t="shared" si="0"/>
        <v>30111</v>
      </c>
      <c r="G19" s="96">
        <f t="shared" si="1"/>
        <v>21468</v>
      </c>
      <c r="H19" s="95">
        <v>700</v>
      </c>
    </row>
    <row r="20" spans="1:8" ht="12.75">
      <c r="A20" s="91">
        <v>69</v>
      </c>
      <c r="B20" s="102">
        <v>13.08</v>
      </c>
      <c r="C20" s="93"/>
      <c r="D20" s="94">
        <v>23400</v>
      </c>
      <c r="E20" s="95"/>
      <c r="F20" s="100">
        <f t="shared" si="0"/>
        <v>30111</v>
      </c>
      <c r="G20" s="96">
        <f t="shared" si="1"/>
        <v>21468</v>
      </c>
      <c r="H20" s="95">
        <v>700</v>
      </c>
    </row>
    <row r="21" spans="1:8" ht="12.75">
      <c r="A21" s="91">
        <v>70</v>
      </c>
      <c r="B21" s="102">
        <v>13.08</v>
      </c>
      <c r="C21" s="93"/>
      <c r="D21" s="94">
        <v>23400</v>
      </c>
      <c r="E21" s="95"/>
      <c r="F21" s="100">
        <f t="shared" si="0"/>
        <v>30111</v>
      </c>
      <c r="G21" s="96">
        <f t="shared" si="1"/>
        <v>21468</v>
      </c>
      <c r="H21" s="95">
        <v>700</v>
      </c>
    </row>
    <row r="22" spans="1:8" ht="12.75">
      <c r="A22" s="91">
        <v>71</v>
      </c>
      <c r="B22" s="102">
        <v>13.08</v>
      </c>
      <c r="C22" s="93"/>
      <c r="D22" s="94">
        <v>23400</v>
      </c>
      <c r="E22" s="95"/>
      <c r="F22" s="100">
        <f t="shared" si="0"/>
        <v>30111</v>
      </c>
      <c r="G22" s="96">
        <f t="shared" si="1"/>
        <v>21468</v>
      </c>
      <c r="H22" s="95">
        <v>700</v>
      </c>
    </row>
    <row r="23" spans="1:8" ht="12.75">
      <c r="A23" s="91">
        <v>72</v>
      </c>
      <c r="B23" s="102">
        <v>13.08</v>
      </c>
      <c r="C23" s="93"/>
      <c r="D23" s="94">
        <v>23400</v>
      </c>
      <c r="E23" s="95"/>
      <c r="F23" s="100">
        <f t="shared" si="0"/>
        <v>30111</v>
      </c>
      <c r="G23" s="96">
        <f t="shared" si="1"/>
        <v>21468</v>
      </c>
      <c r="H23" s="95">
        <v>700</v>
      </c>
    </row>
    <row r="24" spans="1:8" ht="12.75">
      <c r="A24" s="91">
        <v>73</v>
      </c>
      <c r="B24" s="102">
        <v>13.08</v>
      </c>
      <c r="C24" s="93"/>
      <c r="D24" s="94">
        <v>23400</v>
      </c>
      <c r="E24" s="95"/>
      <c r="F24" s="100">
        <f t="shared" si="0"/>
        <v>30111</v>
      </c>
      <c r="G24" s="96">
        <f t="shared" si="1"/>
        <v>21468</v>
      </c>
      <c r="H24" s="95">
        <v>700</v>
      </c>
    </row>
    <row r="25" spans="1:8" ht="12.75">
      <c r="A25" s="91">
        <v>74</v>
      </c>
      <c r="B25" s="102">
        <v>13.08</v>
      </c>
      <c r="C25" s="93"/>
      <c r="D25" s="94">
        <v>23400</v>
      </c>
      <c r="E25" s="95"/>
      <c r="F25" s="100">
        <f t="shared" si="0"/>
        <v>30111</v>
      </c>
      <c r="G25" s="96">
        <f t="shared" si="1"/>
        <v>21468</v>
      </c>
      <c r="H25" s="95">
        <v>700</v>
      </c>
    </row>
    <row r="26" spans="1:8" ht="12.75">
      <c r="A26" s="91">
        <v>75</v>
      </c>
      <c r="B26" s="102">
        <v>13.08</v>
      </c>
      <c r="C26" s="93"/>
      <c r="D26" s="94">
        <v>23400</v>
      </c>
      <c r="E26" s="95"/>
      <c r="F26" s="100">
        <f t="shared" si="0"/>
        <v>30111</v>
      </c>
      <c r="G26" s="96">
        <f t="shared" si="1"/>
        <v>21468</v>
      </c>
      <c r="H26" s="95">
        <v>700</v>
      </c>
    </row>
    <row r="27" spans="1:8" ht="12.75">
      <c r="A27" s="91">
        <v>76</v>
      </c>
      <c r="B27" s="102">
        <v>13.08</v>
      </c>
      <c r="C27" s="93"/>
      <c r="D27" s="94">
        <v>23400</v>
      </c>
      <c r="E27" s="95"/>
      <c r="F27" s="100">
        <f t="shared" si="0"/>
        <v>30111</v>
      </c>
      <c r="G27" s="96">
        <f t="shared" si="1"/>
        <v>21468</v>
      </c>
      <c r="H27" s="95">
        <v>700</v>
      </c>
    </row>
    <row r="28" spans="1:8" ht="12.75">
      <c r="A28" s="91">
        <v>77</v>
      </c>
      <c r="B28" s="102">
        <v>13.08</v>
      </c>
      <c r="C28" s="93"/>
      <c r="D28" s="94">
        <v>23400</v>
      </c>
      <c r="E28" s="95"/>
      <c r="F28" s="100">
        <f t="shared" si="0"/>
        <v>30111</v>
      </c>
      <c r="G28" s="96">
        <f t="shared" si="1"/>
        <v>21468</v>
      </c>
      <c r="H28" s="95">
        <v>700</v>
      </c>
    </row>
    <row r="29" spans="1:8" ht="12.75">
      <c r="A29" s="91">
        <v>78</v>
      </c>
      <c r="B29" s="102">
        <v>13.08</v>
      </c>
      <c r="C29" s="93"/>
      <c r="D29" s="94">
        <v>23400</v>
      </c>
      <c r="E29" s="95"/>
      <c r="F29" s="100">
        <f t="shared" si="0"/>
        <v>30111</v>
      </c>
      <c r="G29" s="96">
        <f t="shared" si="1"/>
        <v>21468</v>
      </c>
      <c r="H29" s="95">
        <v>700</v>
      </c>
    </row>
    <row r="30" spans="1:8" ht="12.75">
      <c r="A30" s="91">
        <v>79</v>
      </c>
      <c r="B30" s="102">
        <v>13.08</v>
      </c>
      <c r="C30" s="93"/>
      <c r="D30" s="94">
        <v>23400</v>
      </c>
      <c r="E30" s="95"/>
      <c r="F30" s="100">
        <f t="shared" si="0"/>
        <v>30111</v>
      </c>
      <c r="G30" s="96">
        <f t="shared" si="1"/>
        <v>21468</v>
      </c>
      <c r="H30" s="95">
        <v>700</v>
      </c>
    </row>
    <row r="31" spans="1:8" ht="12.75">
      <c r="A31" s="91">
        <v>80</v>
      </c>
      <c r="B31" s="102">
        <v>13.08</v>
      </c>
      <c r="C31" s="93"/>
      <c r="D31" s="94">
        <v>23400</v>
      </c>
      <c r="E31" s="95"/>
      <c r="F31" s="100">
        <f t="shared" si="0"/>
        <v>30111</v>
      </c>
      <c r="G31" s="96">
        <f aca="true" t="shared" si="2" ref="G31:G94">ROUND(12*(1/B31*D31),0)</f>
        <v>21468</v>
      </c>
      <c r="H31" s="95">
        <v>700</v>
      </c>
    </row>
    <row r="32" spans="1:8" ht="12.75">
      <c r="A32" s="91">
        <v>81</v>
      </c>
      <c r="B32" s="102">
        <f aca="true" t="shared" si="3" ref="B32:B63">8.2+0.06*A32</f>
        <v>13.059999999999999</v>
      </c>
      <c r="C32" s="93"/>
      <c r="D32" s="94">
        <v>23400</v>
      </c>
      <c r="E32" s="95"/>
      <c r="F32" s="100">
        <f t="shared" si="0"/>
        <v>30156</v>
      </c>
      <c r="G32" s="96">
        <f t="shared" si="2"/>
        <v>21501</v>
      </c>
      <c r="H32" s="95">
        <v>700</v>
      </c>
    </row>
    <row r="33" spans="1:8" ht="12.75">
      <c r="A33" s="91">
        <v>82</v>
      </c>
      <c r="B33" s="102">
        <f t="shared" si="3"/>
        <v>13.12</v>
      </c>
      <c r="C33" s="93"/>
      <c r="D33" s="94">
        <v>23400</v>
      </c>
      <c r="E33" s="95"/>
      <c r="F33" s="100">
        <f t="shared" si="0"/>
        <v>30021</v>
      </c>
      <c r="G33" s="96">
        <f t="shared" si="2"/>
        <v>21402</v>
      </c>
      <c r="H33" s="95">
        <v>700</v>
      </c>
    </row>
    <row r="34" spans="1:8" ht="12.75">
      <c r="A34" s="91">
        <v>83</v>
      </c>
      <c r="B34" s="102">
        <f t="shared" si="3"/>
        <v>13.18</v>
      </c>
      <c r="C34" s="93"/>
      <c r="D34" s="94">
        <v>23400</v>
      </c>
      <c r="E34" s="95"/>
      <c r="F34" s="100">
        <f aca="true" t="shared" si="4" ref="F34:F95">ROUND(12*1.37*(1/B34*D34)+H34,0)</f>
        <v>29888</v>
      </c>
      <c r="G34" s="96">
        <f t="shared" si="2"/>
        <v>21305</v>
      </c>
      <c r="H34" s="95">
        <v>700</v>
      </c>
    </row>
    <row r="35" spans="1:8" ht="12.75">
      <c r="A35" s="91">
        <v>84</v>
      </c>
      <c r="B35" s="102">
        <f t="shared" si="3"/>
        <v>13.239999999999998</v>
      </c>
      <c r="C35" s="93"/>
      <c r="D35" s="94">
        <v>23400</v>
      </c>
      <c r="E35" s="95"/>
      <c r="F35" s="100">
        <f t="shared" si="4"/>
        <v>29756</v>
      </c>
      <c r="G35" s="96">
        <f t="shared" si="2"/>
        <v>21208</v>
      </c>
      <c r="H35" s="95">
        <v>700</v>
      </c>
    </row>
    <row r="36" spans="1:8" ht="12.75">
      <c r="A36" s="91">
        <v>85</v>
      </c>
      <c r="B36" s="102">
        <f t="shared" si="3"/>
        <v>13.299999999999999</v>
      </c>
      <c r="C36" s="93"/>
      <c r="D36" s="94">
        <v>23400</v>
      </c>
      <c r="E36" s="95"/>
      <c r="F36" s="100">
        <f t="shared" si="4"/>
        <v>29625</v>
      </c>
      <c r="G36" s="96">
        <f t="shared" si="2"/>
        <v>21113</v>
      </c>
      <c r="H36" s="95">
        <v>700</v>
      </c>
    </row>
    <row r="37" spans="1:8" ht="12.75">
      <c r="A37" s="91">
        <v>86</v>
      </c>
      <c r="B37" s="102">
        <f t="shared" si="3"/>
        <v>13.36</v>
      </c>
      <c r="C37" s="93"/>
      <c r="D37" s="94">
        <v>23400</v>
      </c>
      <c r="E37" s="95"/>
      <c r="F37" s="100">
        <f t="shared" si="4"/>
        <v>29495</v>
      </c>
      <c r="G37" s="96">
        <f t="shared" si="2"/>
        <v>21018</v>
      </c>
      <c r="H37" s="95">
        <v>700</v>
      </c>
    </row>
    <row r="38" spans="1:8" ht="12.75">
      <c r="A38" s="91">
        <v>87</v>
      </c>
      <c r="B38" s="102">
        <f t="shared" si="3"/>
        <v>13.419999999999998</v>
      </c>
      <c r="C38" s="93"/>
      <c r="D38" s="94">
        <v>23400</v>
      </c>
      <c r="E38" s="95"/>
      <c r="F38" s="100">
        <f t="shared" si="4"/>
        <v>29366</v>
      </c>
      <c r="G38" s="96">
        <f t="shared" si="2"/>
        <v>20924</v>
      </c>
      <c r="H38" s="95">
        <v>700</v>
      </c>
    </row>
    <row r="39" spans="1:8" ht="12.75">
      <c r="A39" s="91">
        <v>88</v>
      </c>
      <c r="B39" s="102">
        <f t="shared" si="3"/>
        <v>13.479999999999999</v>
      </c>
      <c r="C39" s="93"/>
      <c r="D39" s="94">
        <v>23400</v>
      </c>
      <c r="E39" s="95"/>
      <c r="F39" s="100">
        <f t="shared" si="4"/>
        <v>29238</v>
      </c>
      <c r="G39" s="96">
        <f t="shared" si="2"/>
        <v>20831</v>
      </c>
      <c r="H39" s="95">
        <v>700</v>
      </c>
    </row>
    <row r="40" spans="1:8" ht="12.75">
      <c r="A40" s="91">
        <v>89</v>
      </c>
      <c r="B40" s="102">
        <f t="shared" si="3"/>
        <v>13.54</v>
      </c>
      <c r="C40" s="93"/>
      <c r="D40" s="94">
        <v>23400</v>
      </c>
      <c r="E40" s="95"/>
      <c r="F40" s="100">
        <f t="shared" si="4"/>
        <v>29112</v>
      </c>
      <c r="G40" s="96">
        <f t="shared" si="2"/>
        <v>20739</v>
      </c>
      <c r="H40" s="95">
        <v>700</v>
      </c>
    </row>
    <row r="41" spans="1:8" ht="12.75">
      <c r="A41" s="91">
        <v>90</v>
      </c>
      <c r="B41" s="102">
        <f t="shared" si="3"/>
        <v>13.599999999999998</v>
      </c>
      <c r="C41" s="93"/>
      <c r="D41" s="94">
        <v>23400</v>
      </c>
      <c r="E41" s="95"/>
      <c r="F41" s="100">
        <f t="shared" si="4"/>
        <v>28986</v>
      </c>
      <c r="G41" s="96">
        <f t="shared" si="2"/>
        <v>20647</v>
      </c>
      <c r="H41" s="95">
        <v>700</v>
      </c>
    </row>
    <row r="42" spans="1:8" ht="12.75">
      <c r="A42" s="91">
        <v>91</v>
      </c>
      <c r="B42" s="102">
        <f t="shared" si="3"/>
        <v>13.66</v>
      </c>
      <c r="C42" s="93"/>
      <c r="D42" s="94">
        <v>23400</v>
      </c>
      <c r="E42" s="95"/>
      <c r="F42" s="100">
        <f t="shared" si="4"/>
        <v>28862</v>
      </c>
      <c r="G42" s="96">
        <f t="shared" si="2"/>
        <v>20556</v>
      </c>
      <c r="H42" s="95">
        <v>700</v>
      </c>
    </row>
    <row r="43" spans="1:8" ht="12.75">
      <c r="A43" s="91">
        <v>92</v>
      </c>
      <c r="B43" s="102">
        <f t="shared" si="3"/>
        <v>13.719999999999999</v>
      </c>
      <c r="C43" s="93"/>
      <c r="D43" s="94">
        <v>23400</v>
      </c>
      <c r="E43" s="95"/>
      <c r="F43" s="100">
        <f t="shared" si="4"/>
        <v>28739</v>
      </c>
      <c r="G43" s="96">
        <f t="shared" si="2"/>
        <v>20466</v>
      </c>
      <c r="H43" s="95">
        <v>700</v>
      </c>
    </row>
    <row r="44" spans="1:8" ht="12.75">
      <c r="A44" s="91">
        <v>93</v>
      </c>
      <c r="B44" s="102">
        <f t="shared" si="3"/>
        <v>13.78</v>
      </c>
      <c r="C44" s="93"/>
      <c r="D44" s="94">
        <v>23400</v>
      </c>
      <c r="E44" s="95"/>
      <c r="F44" s="100">
        <f t="shared" si="4"/>
        <v>28617</v>
      </c>
      <c r="G44" s="96">
        <f t="shared" si="2"/>
        <v>20377</v>
      </c>
      <c r="H44" s="95">
        <v>700</v>
      </c>
    </row>
    <row r="45" spans="1:8" ht="12.75">
      <c r="A45" s="91">
        <v>94</v>
      </c>
      <c r="B45" s="102">
        <f t="shared" si="3"/>
        <v>13.84</v>
      </c>
      <c r="C45" s="93"/>
      <c r="D45" s="94">
        <v>23400</v>
      </c>
      <c r="E45" s="95"/>
      <c r="F45" s="100">
        <f t="shared" si="4"/>
        <v>28496</v>
      </c>
      <c r="G45" s="96">
        <f t="shared" si="2"/>
        <v>20289</v>
      </c>
      <c r="H45" s="95">
        <v>700</v>
      </c>
    </row>
    <row r="46" spans="1:8" ht="12.75">
      <c r="A46" s="91">
        <v>95</v>
      </c>
      <c r="B46" s="102">
        <f t="shared" si="3"/>
        <v>13.899999999999999</v>
      </c>
      <c r="C46" s="93"/>
      <c r="D46" s="94">
        <v>23400</v>
      </c>
      <c r="E46" s="95"/>
      <c r="F46" s="100">
        <f t="shared" si="4"/>
        <v>28376</v>
      </c>
      <c r="G46" s="96">
        <f t="shared" si="2"/>
        <v>20201</v>
      </c>
      <c r="H46" s="95">
        <v>700</v>
      </c>
    </row>
    <row r="47" spans="1:8" ht="12.75">
      <c r="A47" s="91">
        <v>96</v>
      </c>
      <c r="B47" s="102">
        <f t="shared" si="3"/>
        <v>13.959999999999999</v>
      </c>
      <c r="C47" s="93"/>
      <c r="D47" s="94">
        <v>23400</v>
      </c>
      <c r="E47" s="95"/>
      <c r="F47" s="100">
        <f t="shared" si="4"/>
        <v>28257</v>
      </c>
      <c r="G47" s="96">
        <f t="shared" si="2"/>
        <v>20115</v>
      </c>
      <c r="H47" s="95">
        <v>700</v>
      </c>
    </row>
    <row r="48" spans="1:8" ht="12.75">
      <c r="A48" s="91">
        <v>97</v>
      </c>
      <c r="B48" s="102">
        <f t="shared" si="3"/>
        <v>14.02</v>
      </c>
      <c r="C48" s="93"/>
      <c r="D48" s="94">
        <v>23400</v>
      </c>
      <c r="E48" s="95"/>
      <c r="F48" s="100">
        <f t="shared" si="4"/>
        <v>28139</v>
      </c>
      <c r="G48" s="96">
        <f t="shared" si="2"/>
        <v>20029</v>
      </c>
      <c r="H48" s="95">
        <v>700</v>
      </c>
    </row>
    <row r="49" spans="1:8" ht="12.75">
      <c r="A49" s="91">
        <v>98</v>
      </c>
      <c r="B49" s="102">
        <f t="shared" si="3"/>
        <v>14.079999999999998</v>
      </c>
      <c r="C49" s="93"/>
      <c r="D49" s="94">
        <v>23400</v>
      </c>
      <c r="E49" s="95"/>
      <c r="F49" s="100">
        <f t="shared" si="4"/>
        <v>28022</v>
      </c>
      <c r="G49" s="96">
        <f t="shared" si="2"/>
        <v>19943</v>
      </c>
      <c r="H49" s="95">
        <v>700</v>
      </c>
    </row>
    <row r="50" spans="1:8" ht="12.75">
      <c r="A50" s="91">
        <v>99</v>
      </c>
      <c r="B50" s="102">
        <f t="shared" si="3"/>
        <v>14.139999999999999</v>
      </c>
      <c r="C50" s="93"/>
      <c r="D50" s="94">
        <v>23400</v>
      </c>
      <c r="E50" s="95"/>
      <c r="F50" s="100">
        <f t="shared" si="4"/>
        <v>27906</v>
      </c>
      <c r="G50" s="96">
        <f t="shared" si="2"/>
        <v>19859</v>
      </c>
      <c r="H50" s="95">
        <v>700</v>
      </c>
    </row>
    <row r="51" spans="1:8" ht="12.75">
      <c r="A51" s="91">
        <v>100</v>
      </c>
      <c r="B51" s="102">
        <f t="shared" si="3"/>
        <v>14.2</v>
      </c>
      <c r="C51" s="93"/>
      <c r="D51" s="94">
        <v>23400</v>
      </c>
      <c r="E51" s="95"/>
      <c r="F51" s="100">
        <f t="shared" si="4"/>
        <v>27791</v>
      </c>
      <c r="G51" s="96">
        <f t="shared" si="2"/>
        <v>19775</v>
      </c>
      <c r="H51" s="95">
        <v>700</v>
      </c>
    </row>
    <row r="52" spans="1:8" ht="12.75">
      <c r="A52" s="91">
        <v>101</v>
      </c>
      <c r="B52" s="102">
        <f t="shared" si="3"/>
        <v>14.259999999999998</v>
      </c>
      <c r="C52" s="93"/>
      <c r="D52" s="94">
        <v>23400</v>
      </c>
      <c r="E52" s="95"/>
      <c r="F52" s="100">
        <f t="shared" si="4"/>
        <v>27677</v>
      </c>
      <c r="G52" s="96">
        <f t="shared" si="2"/>
        <v>19691</v>
      </c>
      <c r="H52" s="95">
        <v>700</v>
      </c>
    </row>
    <row r="53" spans="1:8" ht="12.75">
      <c r="A53" s="91">
        <v>102</v>
      </c>
      <c r="B53" s="102">
        <f t="shared" si="3"/>
        <v>14.32</v>
      </c>
      <c r="C53" s="93"/>
      <c r="D53" s="94">
        <v>23400</v>
      </c>
      <c r="E53" s="95"/>
      <c r="F53" s="100">
        <f t="shared" si="4"/>
        <v>27564</v>
      </c>
      <c r="G53" s="96">
        <f t="shared" si="2"/>
        <v>19609</v>
      </c>
      <c r="H53" s="95">
        <v>700</v>
      </c>
    </row>
    <row r="54" spans="1:8" ht="12.75">
      <c r="A54" s="91">
        <v>103</v>
      </c>
      <c r="B54" s="102">
        <f t="shared" si="3"/>
        <v>14.379999999999999</v>
      </c>
      <c r="C54" s="93"/>
      <c r="D54" s="94">
        <v>23400</v>
      </c>
      <c r="E54" s="95"/>
      <c r="F54" s="100">
        <f t="shared" si="4"/>
        <v>27452</v>
      </c>
      <c r="G54" s="96">
        <f t="shared" si="2"/>
        <v>19527</v>
      </c>
      <c r="H54" s="95">
        <v>700</v>
      </c>
    </row>
    <row r="55" spans="1:8" ht="12.75">
      <c r="A55" s="91">
        <v>104</v>
      </c>
      <c r="B55" s="102">
        <f t="shared" si="3"/>
        <v>14.44</v>
      </c>
      <c r="C55" s="93"/>
      <c r="D55" s="94">
        <v>23400</v>
      </c>
      <c r="E55" s="95"/>
      <c r="F55" s="100">
        <f t="shared" si="4"/>
        <v>27341</v>
      </c>
      <c r="G55" s="96">
        <f t="shared" si="2"/>
        <v>19446</v>
      </c>
      <c r="H55" s="95">
        <v>700</v>
      </c>
    </row>
    <row r="56" spans="1:8" ht="12.75">
      <c r="A56" s="91">
        <v>105</v>
      </c>
      <c r="B56" s="102">
        <f t="shared" si="3"/>
        <v>14.5</v>
      </c>
      <c r="C56" s="93"/>
      <c r="D56" s="94">
        <v>23400</v>
      </c>
      <c r="E56" s="95"/>
      <c r="F56" s="100">
        <f t="shared" si="4"/>
        <v>27231</v>
      </c>
      <c r="G56" s="96">
        <f t="shared" si="2"/>
        <v>19366</v>
      </c>
      <c r="H56" s="95">
        <v>700</v>
      </c>
    </row>
    <row r="57" spans="1:8" ht="12.75">
      <c r="A57" s="91">
        <v>106</v>
      </c>
      <c r="B57" s="102">
        <f t="shared" si="3"/>
        <v>14.559999999999999</v>
      </c>
      <c r="C57" s="93"/>
      <c r="D57" s="94">
        <v>23400</v>
      </c>
      <c r="E57" s="95"/>
      <c r="F57" s="100">
        <f t="shared" si="4"/>
        <v>27121</v>
      </c>
      <c r="G57" s="96">
        <f t="shared" si="2"/>
        <v>19286</v>
      </c>
      <c r="H57" s="95">
        <v>700</v>
      </c>
    </row>
    <row r="58" spans="1:8" ht="12.75">
      <c r="A58" s="91">
        <v>107</v>
      </c>
      <c r="B58" s="102">
        <f t="shared" si="3"/>
        <v>14.62</v>
      </c>
      <c r="C58" s="93"/>
      <c r="D58" s="94">
        <v>23400</v>
      </c>
      <c r="E58" s="95"/>
      <c r="F58" s="100">
        <f t="shared" si="4"/>
        <v>27013</v>
      </c>
      <c r="G58" s="96">
        <f t="shared" si="2"/>
        <v>19207</v>
      </c>
      <c r="H58" s="95">
        <v>700</v>
      </c>
    </row>
    <row r="59" spans="1:8" ht="12.75">
      <c r="A59" s="91">
        <v>108</v>
      </c>
      <c r="B59" s="102">
        <f t="shared" si="3"/>
        <v>14.68</v>
      </c>
      <c r="C59" s="93"/>
      <c r="D59" s="94">
        <v>23400</v>
      </c>
      <c r="E59" s="95"/>
      <c r="F59" s="100">
        <f t="shared" si="4"/>
        <v>26905</v>
      </c>
      <c r="G59" s="96">
        <f t="shared" si="2"/>
        <v>19128</v>
      </c>
      <c r="H59" s="95">
        <v>700</v>
      </c>
    </row>
    <row r="60" spans="1:8" ht="12.75">
      <c r="A60" s="91">
        <v>109</v>
      </c>
      <c r="B60" s="102">
        <f t="shared" si="3"/>
        <v>14.739999999999998</v>
      </c>
      <c r="C60" s="93"/>
      <c r="D60" s="94">
        <v>23400</v>
      </c>
      <c r="E60" s="95"/>
      <c r="F60" s="100">
        <f t="shared" si="4"/>
        <v>26799</v>
      </c>
      <c r="G60" s="96">
        <f t="shared" si="2"/>
        <v>19050</v>
      </c>
      <c r="H60" s="95">
        <v>700</v>
      </c>
    </row>
    <row r="61" spans="1:8" ht="12.75">
      <c r="A61" s="91">
        <v>110</v>
      </c>
      <c r="B61" s="102">
        <f t="shared" si="3"/>
        <v>14.799999999999999</v>
      </c>
      <c r="C61" s="93"/>
      <c r="D61" s="94">
        <v>23400</v>
      </c>
      <c r="E61" s="95"/>
      <c r="F61" s="100">
        <f t="shared" si="4"/>
        <v>26693</v>
      </c>
      <c r="G61" s="96">
        <f t="shared" si="2"/>
        <v>18973</v>
      </c>
      <c r="H61" s="95">
        <v>700</v>
      </c>
    </row>
    <row r="62" spans="1:8" ht="12.75">
      <c r="A62" s="91">
        <v>111</v>
      </c>
      <c r="B62" s="102">
        <f t="shared" si="3"/>
        <v>14.86</v>
      </c>
      <c r="C62" s="93"/>
      <c r="D62" s="94">
        <v>23400</v>
      </c>
      <c r="E62" s="95"/>
      <c r="F62" s="100">
        <f t="shared" si="4"/>
        <v>26588</v>
      </c>
      <c r="G62" s="96">
        <f t="shared" si="2"/>
        <v>18896</v>
      </c>
      <c r="H62" s="95">
        <v>700</v>
      </c>
    </row>
    <row r="63" spans="1:8" ht="12.75">
      <c r="A63" s="91">
        <v>112</v>
      </c>
      <c r="B63" s="102">
        <f t="shared" si="3"/>
        <v>14.919999999999998</v>
      </c>
      <c r="C63" s="93"/>
      <c r="D63" s="94">
        <v>23400</v>
      </c>
      <c r="E63" s="95"/>
      <c r="F63" s="100">
        <f t="shared" si="4"/>
        <v>26484</v>
      </c>
      <c r="G63" s="96">
        <f t="shared" si="2"/>
        <v>18820</v>
      </c>
      <c r="H63" s="95">
        <v>700</v>
      </c>
    </row>
    <row r="64" spans="1:8" ht="12.75">
      <c r="A64" s="91">
        <v>113</v>
      </c>
      <c r="B64" s="102">
        <f aca="true" t="shared" si="5" ref="B64:B95">8.2+0.06*A64</f>
        <v>14.979999999999999</v>
      </c>
      <c r="C64" s="93"/>
      <c r="D64" s="94">
        <v>23400</v>
      </c>
      <c r="E64" s="95"/>
      <c r="F64" s="100">
        <f t="shared" si="4"/>
        <v>26381</v>
      </c>
      <c r="G64" s="96">
        <f t="shared" si="2"/>
        <v>18745</v>
      </c>
      <c r="H64" s="95">
        <v>700</v>
      </c>
    </row>
    <row r="65" spans="1:8" ht="12.75">
      <c r="A65" s="91">
        <v>114</v>
      </c>
      <c r="B65" s="102">
        <f t="shared" si="5"/>
        <v>15.04</v>
      </c>
      <c r="C65" s="93"/>
      <c r="D65" s="94">
        <v>23400</v>
      </c>
      <c r="E65" s="95"/>
      <c r="F65" s="100">
        <f t="shared" si="4"/>
        <v>26278</v>
      </c>
      <c r="G65" s="96">
        <f t="shared" si="2"/>
        <v>18670</v>
      </c>
      <c r="H65" s="95">
        <v>700</v>
      </c>
    </row>
    <row r="66" spans="1:8" ht="12.75">
      <c r="A66" s="91">
        <v>115</v>
      </c>
      <c r="B66" s="102">
        <f t="shared" si="5"/>
        <v>15.099999999999998</v>
      </c>
      <c r="C66" s="93"/>
      <c r="D66" s="94">
        <v>23400</v>
      </c>
      <c r="E66" s="95"/>
      <c r="F66" s="100">
        <f t="shared" si="4"/>
        <v>26177</v>
      </c>
      <c r="G66" s="96">
        <f t="shared" si="2"/>
        <v>18596</v>
      </c>
      <c r="H66" s="95">
        <v>700</v>
      </c>
    </row>
    <row r="67" spans="1:8" ht="12.75">
      <c r="A67" s="91">
        <v>116</v>
      </c>
      <c r="B67" s="102">
        <f t="shared" si="5"/>
        <v>15.16</v>
      </c>
      <c r="C67" s="93"/>
      <c r="D67" s="94">
        <v>23400</v>
      </c>
      <c r="E67" s="95"/>
      <c r="F67" s="100">
        <f t="shared" si="4"/>
        <v>26076</v>
      </c>
      <c r="G67" s="96">
        <f t="shared" si="2"/>
        <v>18522</v>
      </c>
      <c r="H67" s="95">
        <v>700</v>
      </c>
    </row>
    <row r="68" spans="1:8" ht="12.75">
      <c r="A68" s="91">
        <v>117</v>
      </c>
      <c r="B68" s="102">
        <f t="shared" si="5"/>
        <v>15.219999999999999</v>
      </c>
      <c r="C68" s="93"/>
      <c r="D68" s="94">
        <v>23400</v>
      </c>
      <c r="E68" s="95"/>
      <c r="F68" s="100">
        <f t="shared" si="4"/>
        <v>25976</v>
      </c>
      <c r="G68" s="96">
        <f t="shared" si="2"/>
        <v>18449</v>
      </c>
      <c r="H68" s="95">
        <v>700</v>
      </c>
    </row>
    <row r="69" spans="1:8" ht="12.75">
      <c r="A69" s="91">
        <v>118</v>
      </c>
      <c r="B69" s="102">
        <f t="shared" si="5"/>
        <v>15.28</v>
      </c>
      <c r="C69" s="93"/>
      <c r="D69" s="94">
        <v>23400</v>
      </c>
      <c r="E69" s="95"/>
      <c r="F69" s="100">
        <f t="shared" si="4"/>
        <v>25876</v>
      </c>
      <c r="G69" s="96">
        <f t="shared" si="2"/>
        <v>18377</v>
      </c>
      <c r="H69" s="95">
        <v>700</v>
      </c>
    </row>
    <row r="70" spans="1:8" ht="12.75">
      <c r="A70" s="91">
        <v>119</v>
      </c>
      <c r="B70" s="102">
        <f t="shared" si="5"/>
        <v>15.34</v>
      </c>
      <c r="C70" s="93"/>
      <c r="D70" s="94">
        <v>23400</v>
      </c>
      <c r="E70" s="95"/>
      <c r="F70" s="100">
        <f t="shared" si="4"/>
        <v>25778</v>
      </c>
      <c r="G70" s="96">
        <f t="shared" si="2"/>
        <v>18305</v>
      </c>
      <c r="H70" s="95">
        <v>700</v>
      </c>
    </row>
    <row r="71" spans="1:8" ht="12.75">
      <c r="A71" s="91">
        <v>120</v>
      </c>
      <c r="B71" s="102">
        <f t="shared" si="5"/>
        <v>15.399999999999999</v>
      </c>
      <c r="C71" s="93"/>
      <c r="D71" s="94">
        <v>23400</v>
      </c>
      <c r="E71" s="95"/>
      <c r="F71" s="100">
        <f t="shared" si="4"/>
        <v>25680</v>
      </c>
      <c r="G71" s="96">
        <f t="shared" si="2"/>
        <v>18234</v>
      </c>
      <c r="H71" s="95">
        <v>700</v>
      </c>
    </row>
    <row r="72" spans="1:8" ht="12.75">
      <c r="A72" s="91">
        <v>121</v>
      </c>
      <c r="B72" s="102">
        <f t="shared" si="5"/>
        <v>15.459999999999999</v>
      </c>
      <c r="C72" s="93"/>
      <c r="D72" s="94">
        <v>23400</v>
      </c>
      <c r="E72" s="95"/>
      <c r="F72" s="100">
        <f t="shared" si="4"/>
        <v>25583</v>
      </c>
      <c r="G72" s="96">
        <f t="shared" si="2"/>
        <v>18163</v>
      </c>
      <c r="H72" s="95">
        <v>700</v>
      </c>
    </row>
    <row r="73" spans="1:8" ht="12.75">
      <c r="A73" s="91">
        <v>122</v>
      </c>
      <c r="B73" s="102">
        <f t="shared" si="5"/>
        <v>15.52</v>
      </c>
      <c r="C73" s="93"/>
      <c r="D73" s="94">
        <v>23400</v>
      </c>
      <c r="E73" s="95"/>
      <c r="F73" s="100">
        <f t="shared" si="4"/>
        <v>25487</v>
      </c>
      <c r="G73" s="96">
        <f t="shared" si="2"/>
        <v>18093</v>
      </c>
      <c r="H73" s="95">
        <v>700</v>
      </c>
    </row>
    <row r="74" spans="1:8" ht="12.75">
      <c r="A74" s="91">
        <v>123</v>
      </c>
      <c r="B74" s="102">
        <f t="shared" si="5"/>
        <v>15.579999999999998</v>
      </c>
      <c r="C74" s="93"/>
      <c r="D74" s="94">
        <v>23400</v>
      </c>
      <c r="E74" s="95"/>
      <c r="F74" s="100">
        <f t="shared" si="4"/>
        <v>25392</v>
      </c>
      <c r="G74" s="96">
        <f t="shared" si="2"/>
        <v>18023</v>
      </c>
      <c r="H74" s="95">
        <v>700</v>
      </c>
    </row>
    <row r="75" spans="1:8" ht="12.75">
      <c r="A75" s="91">
        <v>124</v>
      </c>
      <c r="B75" s="102">
        <f t="shared" si="5"/>
        <v>15.639999999999999</v>
      </c>
      <c r="C75" s="93"/>
      <c r="D75" s="94">
        <v>23400</v>
      </c>
      <c r="E75" s="95"/>
      <c r="F75" s="100">
        <f t="shared" si="4"/>
        <v>25297</v>
      </c>
      <c r="G75" s="96">
        <f t="shared" si="2"/>
        <v>17954</v>
      </c>
      <c r="H75" s="95">
        <v>700</v>
      </c>
    </row>
    <row r="76" spans="1:8" ht="12.75">
      <c r="A76" s="91">
        <v>125</v>
      </c>
      <c r="B76" s="102">
        <f t="shared" si="5"/>
        <v>15.7</v>
      </c>
      <c r="C76" s="93"/>
      <c r="D76" s="94">
        <v>23400</v>
      </c>
      <c r="E76" s="95"/>
      <c r="F76" s="100">
        <f t="shared" si="4"/>
        <v>25203</v>
      </c>
      <c r="G76" s="96">
        <f t="shared" si="2"/>
        <v>17885</v>
      </c>
      <c r="H76" s="95">
        <v>700</v>
      </c>
    </row>
    <row r="77" spans="1:8" ht="12.75">
      <c r="A77" s="91">
        <v>126</v>
      </c>
      <c r="B77" s="102">
        <f t="shared" si="5"/>
        <v>15.759999999999998</v>
      </c>
      <c r="C77" s="93"/>
      <c r="D77" s="94">
        <v>23400</v>
      </c>
      <c r="E77" s="95"/>
      <c r="F77" s="100">
        <f t="shared" si="4"/>
        <v>25110</v>
      </c>
      <c r="G77" s="96">
        <f t="shared" si="2"/>
        <v>17817</v>
      </c>
      <c r="H77" s="95">
        <v>700</v>
      </c>
    </row>
    <row r="78" spans="1:8" ht="12.75">
      <c r="A78" s="91">
        <v>127</v>
      </c>
      <c r="B78" s="102">
        <f t="shared" si="5"/>
        <v>15.82</v>
      </c>
      <c r="C78" s="93"/>
      <c r="D78" s="94">
        <v>23400</v>
      </c>
      <c r="E78" s="95"/>
      <c r="F78" s="100">
        <f t="shared" si="4"/>
        <v>25017</v>
      </c>
      <c r="G78" s="96">
        <f t="shared" si="2"/>
        <v>17750</v>
      </c>
      <c r="H78" s="95">
        <v>700</v>
      </c>
    </row>
    <row r="79" spans="1:8" ht="12.75">
      <c r="A79" s="91">
        <v>128</v>
      </c>
      <c r="B79" s="102">
        <f t="shared" si="5"/>
        <v>15.879999999999999</v>
      </c>
      <c r="C79" s="93"/>
      <c r="D79" s="94">
        <v>23400</v>
      </c>
      <c r="E79" s="95"/>
      <c r="F79" s="100">
        <f t="shared" si="4"/>
        <v>24925</v>
      </c>
      <c r="G79" s="96">
        <f t="shared" si="2"/>
        <v>17683</v>
      </c>
      <c r="H79" s="95">
        <v>700</v>
      </c>
    </row>
    <row r="80" spans="1:8" ht="12.75">
      <c r="A80" s="91">
        <v>129</v>
      </c>
      <c r="B80" s="102">
        <f t="shared" si="5"/>
        <v>15.939999999999998</v>
      </c>
      <c r="C80" s="93"/>
      <c r="D80" s="94">
        <v>23400</v>
      </c>
      <c r="E80" s="95"/>
      <c r="F80" s="100">
        <f t="shared" si="4"/>
        <v>24834</v>
      </c>
      <c r="G80" s="96">
        <f t="shared" si="2"/>
        <v>17616</v>
      </c>
      <c r="H80" s="95">
        <v>700</v>
      </c>
    </row>
    <row r="81" spans="1:8" ht="12.75">
      <c r="A81" s="91">
        <v>130</v>
      </c>
      <c r="B81" s="102">
        <f t="shared" si="5"/>
        <v>16</v>
      </c>
      <c r="C81" s="93"/>
      <c r="D81" s="94">
        <v>23400</v>
      </c>
      <c r="E81" s="95"/>
      <c r="F81" s="100">
        <f t="shared" si="4"/>
        <v>24744</v>
      </c>
      <c r="G81" s="96">
        <f t="shared" si="2"/>
        <v>17550</v>
      </c>
      <c r="H81" s="95">
        <v>700</v>
      </c>
    </row>
    <row r="82" spans="1:8" ht="12.75">
      <c r="A82" s="91">
        <v>131</v>
      </c>
      <c r="B82" s="102">
        <f t="shared" si="5"/>
        <v>16.06</v>
      </c>
      <c r="C82" s="93"/>
      <c r="D82" s="94">
        <v>23400</v>
      </c>
      <c r="E82" s="95"/>
      <c r="F82" s="100">
        <f t="shared" si="4"/>
        <v>24654</v>
      </c>
      <c r="G82" s="96">
        <f t="shared" si="2"/>
        <v>17484</v>
      </c>
      <c r="H82" s="95">
        <v>700</v>
      </c>
    </row>
    <row r="83" spans="1:8" ht="12.75">
      <c r="A83" s="91">
        <v>132</v>
      </c>
      <c r="B83" s="102">
        <f t="shared" si="5"/>
        <v>16.119999999999997</v>
      </c>
      <c r="C83" s="93"/>
      <c r="D83" s="94">
        <v>23400</v>
      </c>
      <c r="E83" s="95"/>
      <c r="F83" s="100">
        <f t="shared" si="4"/>
        <v>24565</v>
      </c>
      <c r="G83" s="96">
        <f t="shared" si="2"/>
        <v>17419</v>
      </c>
      <c r="H83" s="95">
        <v>700</v>
      </c>
    </row>
    <row r="84" spans="1:8" ht="12.75">
      <c r="A84" s="91">
        <v>133</v>
      </c>
      <c r="B84" s="102">
        <f t="shared" si="5"/>
        <v>16.18</v>
      </c>
      <c r="C84" s="93"/>
      <c r="D84" s="94">
        <v>23400</v>
      </c>
      <c r="E84" s="95"/>
      <c r="F84" s="100">
        <f t="shared" si="4"/>
        <v>24476</v>
      </c>
      <c r="G84" s="96">
        <f t="shared" si="2"/>
        <v>17355</v>
      </c>
      <c r="H84" s="95">
        <v>700</v>
      </c>
    </row>
    <row r="85" spans="1:8" ht="12.75">
      <c r="A85" s="91">
        <v>134</v>
      </c>
      <c r="B85" s="102">
        <f t="shared" si="5"/>
        <v>16.24</v>
      </c>
      <c r="C85" s="93"/>
      <c r="D85" s="94">
        <v>23400</v>
      </c>
      <c r="E85" s="95"/>
      <c r="F85" s="100">
        <f t="shared" si="4"/>
        <v>24388</v>
      </c>
      <c r="G85" s="96">
        <f t="shared" si="2"/>
        <v>17291</v>
      </c>
      <c r="H85" s="95">
        <v>700</v>
      </c>
    </row>
    <row r="86" spans="1:8" ht="12.75">
      <c r="A86" s="91">
        <v>135</v>
      </c>
      <c r="B86" s="102">
        <f t="shared" si="5"/>
        <v>16.299999999999997</v>
      </c>
      <c r="C86" s="93"/>
      <c r="D86" s="94">
        <v>23400</v>
      </c>
      <c r="E86" s="95"/>
      <c r="F86" s="100">
        <f t="shared" si="4"/>
        <v>24301</v>
      </c>
      <c r="G86" s="96">
        <f t="shared" si="2"/>
        <v>17227</v>
      </c>
      <c r="H86" s="95">
        <v>700</v>
      </c>
    </row>
    <row r="87" spans="1:8" ht="12.75">
      <c r="A87" s="91">
        <v>136</v>
      </c>
      <c r="B87" s="102">
        <f t="shared" si="5"/>
        <v>16.36</v>
      </c>
      <c r="C87" s="93"/>
      <c r="D87" s="94">
        <v>23400</v>
      </c>
      <c r="E87" s="95"/>
      <c r="F87" s="100">
        <f t="shared" si="4"/>
        <v>24214</v>
      </c>
      <c r="G87" s="96">
        <f t="shared" si="2"/>
        <v>17164</v>
      </c>
      <c r="H87" s="95">
        <v>700</v>
      </c>
    </row>
    <row r="88" spans="1:8" ht="12.75">
      <c r="A88" s="91">
        <v>137</v>
      </c>
      <c r="B88" s="102">
        <f t="shared" si="5"/>
        <v>16.419999999999998</v>
      </c>
      <c r="C88" s="93"/>
      <c r="D88" s="94">
        <v>23400</v>
      </c>
      <c r="E88" s="95"/>
      <c r="F88" s="100">
        <f t="shared" si="4"/>
        <v>24129</v>
      </c>
      <c r="G88" s="96">
        <f t="shared" si="2"/>
        <v>17101</v>
      </c>
      <c r="H88" s="95">
        <v>700</v>
      </c>
    </row>
    <row r="89" spans="1:8" ht="12.75">
      <c r="A89" s="91">
        <v>138</v>
      </c>
      <c r="B89" s="102">
        <f t="shared" si="5"/>
        <v>16.479999999999997</v>
      </c>
      <c r="C89" s="93"/>
      <c r="D89" s="94">
        <v>23400</v>
      </c>
      <c r="E89" s="95"/>
      <c r="F89" s="100">
        <f t="shared" si="4"/>
        <v>24043</v>
      </c>
      <c r="G89" s="96">
        <f t="shared" si="2"/>
        <v>17039</v>
      </c>
      <c r="H89" s="95">
        <v>700</v>
      </c>
    </row>
    <row r="90" spans="1:8" ht="12.75">
      <c r="A90" s="91">
        <v>139</v>
      </c>
      <c r="B90" s="102">
        <f t="shared" si="5"/>
        <v>16.54</v>
      </c>
      <c r="C90" s="93"/>
      <c r="D90" s="94">
        <v>23400</v>
      </c>
      <c r="E90" s="95"/>
      <c r="F90" s="100">
        <f t="shared" si="4"/>
        <v>23959</v>
      </c>
      <c r="G90" s="96">
        <f t="shared" si="2"/>
        <v>16977</v>
      </c>
      <c r="H90" s="95">
        <v>700</v>
      </c>
    </row>
    <row r="91" spans="1:8" ht="12.75">
      <c r="A91" s="91">
        <v>140</v>
      </c>
      <c r="B91" s="102">
        <f t="shared" si="5"/>
        <v>16.6</v>
      </c>
      <c r="C91" s="93"/>
      <c r="D91" s="94">
        <v>23400</v>
      </c>
      <c r="E91" s="95"/>
      <c r="F91" s="100">
        <f t="shared" si="4"/>
        <v>23874</v>
      </c>
      <c r="G91" s="96">
        <f t="shared" si="2"/>
        <v>16916</v>
      </c>
      <c r="H91" s="95">
        <v>700</v>
      </c>
    </row>
    <row r="92" spans="1:8" ht="12.75">
      <c r="A92" s="91">
        <v>141</v>
      </c>
      <c r="B92" s="102">
        <f t="shared" si="5"/>
        <v>16.659999999999997</v>
      </c>
      <c r="C92" s="93"/>
      <c r="D92" s="94">
        <v>23400</v>
      </c>
      <c r="E92" s="95"/>
      <c r="F92" s="100">
        <f t="shared" si="4"/>
        <v>23791</v>
      </c>
      <c r="G92" s="96">
        <f t="shared" si="2"/>
        <v>16855</v>
      </c>
      <c r="H92" s="95">
        <v>700</v>
      </c>
    </row>
    <row r="93" spans="1:8" ht="12.75">
      <c r="A93" s="91">
        <v>142</v>
      </c>
      <c r="B93" s="102">
        <f t="shared" si="5"/>
        <v>16.72</v>
      </c>
      <c r="C93" s="93"/>
      <c r="D93" s="94">
        <v>23400</v>
      </c>
      <c r="E93" s="95"/>
      <c r="F93" s="100">
        <f t="shared" si="4"/>
        <v>23708</v>
      </c>
      <c r="G93" s="96">
        <f t="shared" si="2"/>
        <v>16794</v>
      </c>
      <c r="H93" s="95">
        <v>700</v>
      </c>
    </row>
    <row r="94" spans="1:8" ht="12.75">
      <c r="A94" s="91">
        <v>143</v>
      </c>
      <c r="B94" s="102">
        <f t="shared" si="5"/>
        <v>16.78</v>
      </c>
      <c r="C94" s="93"/>
      <c r="D94" s="94">
        <v>23400</v>
      </c>
      <c r="E94" s="95"/>
      <c r="F94" s="100">
        <f t="shared" si="4"/>
        <v>23626</v>
      </c>
      <c r="G94" s="96">
        <f t="shared" si="2"/>
        <v>16734</v>
      </c>
      <c r="H94" s="95">
        <v>700</v>
      </c>
    </row>
    <row r="95" spans="1:8" ht="12.75">
      <c r="A95" s="91">
        <v>144</v>
      </c>
      <c r="B95" s="102">
        <f t="shared" si="5"/>
        <v>16.84</v>
      </c>
      <c r="C95" s="93"/>
      <c r="D95" s="94">
        <v>23400</v>
      </c>
      <c r="E95" s="95"/>
      <c r="F95" s="100">
        <f t="shared" si="4"/>
        <v>23544</v>
      </c>
      <c r="G95" s="96">
        <f aca="true" t="shared" si="6" ref="G95:G158">ROUND(12*(1/B95*D95),0)</f>
        <v>16675</v>
      </c>
      <c r="H95" s="95">
        <v>700</v>
      </c>
    </row>
    <row r="96" spans="1:8" ht="12.75">
      <c r="A96" s="91">
        <v>145</v>
      </c>
      <c r="B96" s="102">
        <f>8.2+0.06*A96</f>
        <v>16.9</v>
      </c>
      <c r="C96" s="93"/>
      <c r="D96" s="94">
        <v>23400</v>
      </c>
      <c r="E96" s="95"/>
      <c r="F96" s="100">
        <f aca="true" t="shared" si="7" ref="F96:F159">ROUND(12*1.37*(1/B96*D96)+H96,0)</f>
        <v>23463</v>
      </c>
      <c r="G96" s="96">
        <f t="shared" si="6"/>
        <v>16615</v>
      </c>
      <c r="H96" s="95">
        <v>700</v>
      </c>
    </row>
    <row r="97" spans="1:8" ht="12.75">
      <c r="A97" s="91">
        <v>146</v>
      </c>
      <c r="B97" s="102">
        <f>8.2+0.06*A97</f>
        <v>16.96</v>
      </c>
      <c r="C97" s="93"/>
      <c r="D97" s="94">
        <v>23400</v>
      </c>
      <c r="E97" s="95"/>
      <c r="F97" s="100">
        <f t="shared" si="7"/>
        <v>23383</v>
      </c>
      <c r="G97" s="96">
        <f t="shared" si="6"/>
        <v>16557</v>
      </c>
      <c r="H97" s="95">
        <v>700</v>
      </c>
    </row>
    <row r="98" spans="1:8" ht="12.75">
      <c r="A98" s="91">
        <v>147</v>
      </c>
      <c r="B98" s="102">
        <f>8.2+0.06*A98</f>
        <v>17.02</v>
      </c>
      <c r="C98" s="93"/>
      <c r="D98" s="94">
        <v>23400</v>
      </c>
      <c r="E98" s="95"/>
      <c r="F98" s="100">
        <f t="shared" si="7"/>
        <v>23303</v>
      </c>
      <c r="G98" s="96">
        <f t="shared" si="6"/>
        <v>16498</v>
      </c>
      <c r="H98" s="95">
        <v>700</v>
      </c>
    </row>
    <row r="99" spans="1:8" ht="12.75">
      <c r="A99" s="91">
        <v>148</v>
      </c>
      <c r="B99" s="102">
        <f>8.2+0.06*A99</f>
        <v>17.08</v>
      </c>
      <c r="C99" s="93"/>
      <c r="D99" s="94">
        <v>23400</v>
      </c>
      <c r="E99" s="95"/>
      <c r="F99" s="100">
        <f t="shared" si="7"/>
        <v>23223</v>
      </c>
      <c r="G99" s="96">
        <f t="shared" si="6"/>
        <v>16440</v>
      </c>
      <c r="H99" s="95">
        <v>700</v>
      </c>
    </row>
    <row r="100" spans="1:8" ht="12.75">
      <c r="A100" s="91">
        <v>149</v>
      </c>
      <c r="B100" s="102">
        <f>8.2+0.06*A100</f>
        <v>17.14</v>
      </c>
      <c r="C100" s="93"/>
      <c r="D100" s="94">
        <v>23400</v>
      </c>
      <c r="E100" s="95"/>
      <c r="F100" s="100">
        <f t="shared" si="7"/>
        <v>23144</v>
      </c>
      <c r="G100" s="96">
        <f t="shared" si="6"/>
        <v>16383</v>
      </c>
      <c r="H100" s="95">
        <v>700</v>
      </c>
    </row>
    <row r="101" spans="1:8" ht="12.75">
      <c r="A101" s="91">
        <v>150</v>
      </c>
      <c r="B101" s="102">
        <f aca="true" t="shared" si="8" ref="B101:B132">0.03*A101+12.475</f>
        <v>16.975</v>
      </c>
      <c r="C101" s="93"/>
      <c r="D101" s="94">
        <v>23400</v>
      </c>
      <c r="E101" s="95"/>
      <c r="F101" s="100">
        <f t="shared" si="7"/>
        <v>23363</v>
      </c>
      <c r="G101" s="96">
        <f t="shared" si="6"/>
        <v>16542</v>
      </c>
      <c r="H101" s="95">
        <v>700</v>
      </c>
    </row>
    <row r="102" spans="1:8" ht="12.75">
      <c r="A102" s="91">
        <v>151</v>
      </c>
      <c r="B102" s="102">
        <f t="shared" si="8"/>
        <v>17.005</v>
      </c>
      <c r="C102" s="93"/>
      <c r="D102" s="94">
        <v>23400</v>
      </c>
      <c r="E102" s="95"/>
      <c r="F102" s="100">
        <f t="shared" si="7"/>
        <v>23323</v>
      </c>
      <c r="G102" s="96">
        <f t="shared" si="6"/>
        <v>16513</v>
      </c>
      <c r="H102" s="95">
        <v>700</v>
      </c>
    </row>
    <row r="103" spans="1:8" ht="12.75">
      <c r="A103" s="91">
        <v>152</v>
      </c>
      <c r="B103" s="102">
        <f t="shared" si="8"/>
        <v>17.035</v>
      </c>
      <c r="C103" s="93"/>
      <c r="D103" s="94">
        <v>23400</v>
      </c>
      <c r="E103" s="95"/>
      <c r="F103" s="100">
        <f t="shared" si="7"/>
        <v>23283</v>
      </c>
      <c r="G103" s="96">
        <f t="shared" si="6"/>
        <v>16484</v>
      </c>
      <c r="H103" s="95">
        <v>700</v>
      </c>
    </row>
    <row r="104" spans="1:8" ht="12.75">
      <c r="A104" s="91">
        <v>153</v>
      </c>
      <c r="B104" s="102">
        <f t="shared" si="8"/>
        <v>17.064999999999998</v>
      </c>
      <c r="C104" s="93"/>
      <c r="D104" s="94">
        <v>23400</v>
      </c>
      <c r="E104" s="95"/>
      <c r="F104" s="100">
        <f t="shared" si="7"/>
        <v>23243</v>
      </c>
      <c r="G104" s="96">
        <f t="shared" si="6"/>
        <v>16455</v>
      </c>
      <c r="H104" s="95">
        <v>700</v>
      </c>
    </row>
    <row r="105" spans="1:8" ht="12.75">
      <c r="A105" s="91">
        <v>154</v>
      </c>
      <c r="B105" s="102">
        <f t="shared" si="8"/>
        <v>17.095</v>
      </c>
      <c r="C105" s="93"/>
      <c r="D105" s="94">
        <v>23400</v>
      </c>
      <c r="E105" s="95"/>
      <c r="F105" s="100">
        <f t="shared" si="7"/>
        <v>23203</v>
      </c>
      <c r="G105" s="96">
        <f t="shared" si="6"/>
        <v>16426</v>
      </c>
      <c r="H105" s="95">
        <v>700</v>
      </c>
    </row>
    <row r="106" spans="1:8" ht="12.75">
      <c r="A106" s="91">
        <v>155</v>
      </c>
      <c r="B106" s="102">
        <f t="shared" si="8"/>
        <v>17.125</v>
      </c>
      <c r="C106" s="93"/>
      <c r="D106" s="94">
        <v>23400</v>
      </c>
      <c r="E106" s="95"/>
      <c r="F106" s="100">
        <f t="shared" si="7"/>
        <v>23164</v>
      </c>
      <c r="G106" s="96">
        <f t="shared" si="6"/>
        <v>16397</v>
      </c>
      <c r="H106" s="95">
        <v>700</v>
      </c>
    </row>
    <row r="107" spans="1:8" ht="12.75">
      <c r="A107" s="91">
        <v>156</v>
      </c>
      <c r="B107" s="102">
        <f t="shared" si="8"/>
        <v>17.155</v>
      </c>
      <c r="C107" s="93"/>
      <c r="D107" s="94">
        <v>23400</v>
      </c>
      <c r="E107" s="95"/>
      <c r="F107" s="100">
        <f t="shared" si="7"/>
        <v>23125</v>
      </c>
      <c r="G107" s="96">
        <f t="shared" si="6"/>
        <v>16368</v>
      </c>
      <c r="H107" s="95">
        <v>700</v>
      </c>
    </row>
    <row r="108" spans="1:8" ht="12.75">
      <c r="A108" s="91">
        <v>157</v>
      </c>
      <c r="B108" s="102">
        <f t="shared" si="8"/>
        <v>17.185</v>
      </c>
      <c r="C108" s="93"/>
      <c r="D108" s="94">
        <v>23400</v>
      </c>
      <c r="E108" s="95"/>
      <c r="F108" s="100">
        <f t="shared" si="7"/>
        <v>23086</v>
      </c>
      <c r="G108" s="96">
        <f t="shared" si="6"/>
        <v>16340</v>
      </c>
      <c r="H108" s="95">
        <v>700</v>
      </c>
    </row>
    <row r="109" spans="1:8" ht="12.75">
      <c r="A109" s="91">
        <v>158</v>
      </c>
      <c r="B109" s="102">
        <f t="shared" si="8"/>
        <v>17.215</v>
      </c>
      <c r="C109" s="93"/>
      <c r="D109" s="94">
        <v>23400</v>
      </c>
      <c r="E109" s="95"/>
      <c r="F109" s="100">
        <f t="shared" si="7"/>
        <v>23047</v>
      </c>
      <c r="G109" s="96">
        <f t="shared" si="6"/>
        <v>16311</v>
      </c>
      <c r="H109" s="95">
        <v>700</v>
      </c>
    </row>
    <row r="110" spans="1:8" ht="12.75">
      <c r="A110" s="91">
        <v>159</v>
      </c>
      <c r="B110" s="102">
        <f t="shared" si="8"/>
        <v>17.244999999999997</v>
      </c>
      <c r="C110" s="93"/>
      <c r="D110" s="94">
        <v>23400</v>
      </c>
      <c r="E110" s="95"/>
      <c r="F110" s="100">
        <f t="shared" si="7"/>
        <v>23008</v>
      </c>
      <c r="G110" s="96">
        <f t="shared" si="6"/>
        <v>16283</v>
      </c>
      <c r="H110" s="95">
        <v>700</v>
      </c>
    </row>
    <row r="111" spans="1:8" ht="12.75">
      <c r="A111" s="91">
        <v>160</v>
      </c>
      <c r="B111" s="102">
        <f t="shared" si="8"/>
        <v>17.275</v>
      </c>
      <c r="C111" s="93"/>
      <c r="D111" s="94">
        <v>23400</v>
      </c>
      <c r="E111" s="95"/>
      <c r="F111" s="100">
        <f t="shared" si="7"/>
        <v>22969</v>
      </c>
      <c r="G111" s="96">
        <f t="shared" si="6"/>
        <v>16255</v>
      </c>
      <c r="H111" s="95">
        <v>700</v>
      </c>
    </row>
    <row r="112" spans="1:8" ht="12.75">
      <c r="A112" s="91">
        <v>161</v>
      </c>
      <c r="B112" s="102">
        <f t="shared" si="8"/>
        <v>17.305</v>
      </c>
      <c r="C112" s="93"/>
      <c r="D112" s="94">
        <v>23400</v>
      </c>
      <c r="E112" s="95"/>
      <c r="F112" s="100">
        <f t="shared" si="7"/>
        <v>22930</v>
      </c>
      <c r="G112" s="96">
        <f t="shared" si="6"/>
        <v>16227</v>
      </c>
      <c r="H112" s="95">
        <v>700</v>
      </c>
    </row>
    <row r="113" spans="1:8" ht="12.75">
      <c r="A113" s="91">
        <v>162</v>
      </c>
      <c r="B113" s="102">
        <f t="shared" si="8"/>
        <v>17.335</v>
      </c>
      <c r="C113" s="93"/>
      <c r="D113" s="94">
        <v>23400</v>
      </c>
      <c r="E113" s="95"/>
      <c r="F113" s="100">
        <f t="shared" si="7"/>
        <v>22892</v>
      </c>
      <c r="G113" s="96">
        <f t="shared" si="6"/>
        <v>16198</v>
      </c>
      <c r="H113" s="95">
        <v>700</v>
      </c>
    </row>
    <row r="114" spans="1:8" ht="12.75">
      <c r="A114" s="91">
        <v>163</v>
      </c>
      <c r="B114" s="102">
        <f t="shared" si="8"/>
        <v>17.365</v>
      </c>
      <c r="C114" s="93"/>
      <c r="D114" s="94">
        <v>23400</v>
      </c>
      <c r="E114" s="95"/>
      <c r="F114" s="100">
        <f t="shared" si="7"/>
        <v>22854</v>
      </c>
      <c r="G114" s="96">
        <f t="shared" si="6"/>
        <v>16170</v>
      </c>
      <c r="H114" s="95">
        <v>700</v>
      </c>
    </row>
    <row r="115" spans="1:8" ht="12.75">
      <c r="A115" s="91">
        <v>164</v>
      </c>
      <c r="B115" s="102">
        <f t="shared" si="8"/>
        <v>17.395</v>
      </c>
      <c r="C115" s="93"/>
      <c r="D115" s="94">
        <v>23400</v>
      </c>
      <c r="E115" s="95"/>
      <c r="F115" s="100">
        <f t="shared" si="7"/>
        <v>22815</v>
      </c>
      <c r="G115" s="96">
        <f t="shared" si="6"/>
        <v>16143</v>
      </c>
      <c r="H115" s="95">
        <v>700</v>
      </c>
    </row>
    <row r="116" spans="1:8" ht="12.75">
      <c r="A116" s="91">
        <v>165</v>
      </c>
      <c r="B116" s="102">
        <f t="shared" si="8"/>
        <v>17.425</v>
      </c>
      <c r="C116" s="93"/>
      <c r="D116" s="94">
        <v>23400</v>
      </c>
      <c r="E116" s="95"/>
      <c r="F116" s="100">
        <f t="shared" si="7"/>
        <v>22777</v>
      </c>
      <c r="G116" s="96">
        <f t="shared" si="6"/>
        <v>16115</v>
      </c>
      <c r="H116" s="95">
        <v>700</v>
      </c>
    </row>
    <row r="117" spans="1:8" ht="12.75">
      <c r="A117" s="91">
        <v>166</v>
      </c>
      <c r="B117" s="102">
        <f t="shared" si="8"/>
        <v>17.455</v>
      </c>
      <c r="C117" s="93"/>
      <c r="D117" s="94">
        <v>23400</v>
      </c>
      <c r="E117" s="95"/>
      <c r="F117" s="100">
        <f t="shared" si="7"/>
        <v>22739</v>
      </c>
      <c r="G117" s="96">
        <f t="shared" si="6"/>
        <v>16087</v>
      </c>
      <c r="H117" s="95">
        <v>700</v>
      </c>
    </row>
    <row r="118" spans="1:8" ht="12.75">
      <c r="A118" s="91">
        <v>167</v>
      </c>
      <c r="B118" s="102">
        <f t="shared" si="8"/>
        <v>17.485</v>
      </c>
      <c r="C118" s="93"/>
      <c r="D118" s="94">
        <v>23400</v>
      </c>
      <c r="E118" s="95"/>
      <c r="F118" s="100">
        <f t="shared" si="7"/>
        <v>22701</v>
      </c>
      <c r="G118" s="96">
        <f t="shared" si="6"/>
        <v>16059</v>
      </c>
      <c r="H118" s="95">
        <v>700</v>
      </c>
    </row>
    <row r="119" spans="1:8" ht="12.75">
      <c r="A119" s="91">
        <v>168</v>
      </c>
      <c r="B119" s="102">
        <f t="shared" si="8"/>
        <v>17.515</v>
      </c>
      <c r="C119" s="93"/>
      <c r="D119" s="94">
        <v>23400</v>
      </c>
      <c r="E119" s="95"/>
      <c r="F119" s="100">
        <f t="shared" si="7"/>
        <v>22664</v>
      </c>
      <c r="G119" s="96">
        <f t="shared" si="6"/>
        <v>16032</v>
      </c>
      <c r="H119" s="95">
        <v>700</v>
      </c>
    </row>
    <row r="120" spans="1:8" ht="12.75">
      <c r="A120" s="91">
        <v>169</v>
      </c>
      <c r="B120" s="102">
        <f t="shared" si="8"/>
        <v>17.544999999999998</v>
      </c>
      <c r="C120" s="93"/>
      <c r="D120" s="94">
        <v>23400</v>
      </c>
      <c r="E120" s="95"/>
      <c r="F120" s="100">
        <f t="shared" si="7"/>
        <v>22626</v>
      </c>
      <c r="G120" s="96">
        <f t="shared" si="6"/>
        <v>16005</v>
      </c>
      <c r="H120" s="95">
        <v>700</v>
      </c>
    </row>
    <row r="121" spans="1:8" ht="12.75">
      <c r="A121" s="91">
        <v>170</v>
      </c>
      <c r="B121" s="102">
        <f t="shared" si="8"/>
        <v>17.575</v>
      </c>
      <c r="C121" s="93"/>
      <c r="D121" s="94">
        <v>23400</v>
      </c>
      <c r="E121" s="95"/>
      <c r="F121" s="100">
        <f t="shared" si="7"/>
        <v>22589</v>
      </c>
      <c r="G121" s="96">
        <f t="shared" si="6"/>
        <v>15977</v>
      </c>
      <c r="H121" s="95">
        <v>700</v>
      </c>
    </row>
    <row r="122" spans="1:8" ht="12.75">
      <c r="A122" s="91">
        <v>171</v>
      </c>
      <c r="B122" s="102">
        <f t="shared" si="8"/>
        <v>17.605</v>
      </c>
      <c r="C122" s="93"/>
      <c r="D122" s="94">
        <v>23400</v>
      </c>
      <c r="E122" s="95"/>
      <c r="F122" s="100">
        <f t="shared" si="7"/>
        <v>22552</v>
      </c>
      <c r="G122" s="96">
        <f t="shared" si="6"/>
        <v>15950</v>
      </c>
      <c r="H122" s="95">
        <v>700</v>
      </c>
    </row>
    <row r="123" spans="1:8" ht="12.75">
      <c r="A123" s="91">
        <v>172</v>
      </c>
      <c r="B123" s="102">
        <f t="shared" si="8"/>
        <v>17.634999999999998</v>
      </c>
      <c r="C123" s="93"/>
      <c r="D123" s="94">
        <v>23400</v>
      </c>
      <c r="E123" s="95"/>
      <c r="F123" s="100">
        <f t="shared" si="7"/>
        <v>22514</v>
      </c>
      <c r="G123" s="96">
        <f t="shared" si="6"/>
        <v>15923</v>
      </c>
      <c r="H123" s="95">
        <v>700</v>
      </c>
    </row>
    <row r="124" spans="1:8" ht="12.75">
      <c r="A124" s="91">
        <v>173</v>
      </c>
      <c r="B124" s="102">
        <f t="shared" si="8"/>
        <v>17.665</v>
      </c>
      <c r="C124" s="93"/>
      <c r="D124" s="94">
        <v>23400</v>
      </c>
      <c r="E124" s="95"/>
      <c r="F124" s="100">
        <f t="shared" si="7"/>
        <v>22477</v>
      </c>
      <c r="G124" s="96">
        <f t="shared" si="6"/>
        <v>15896</v>
      </c>
      <c r="H124" s="95">
        <v>700</v>
      </c>
    </row>
    <row r="125" spans="1:8" ht="12.75">
      <c r="A125" s="91">
        <v>174</v>
      </c>
      <c r="B125" s="102">
        <f t="shared" si="8"/>
        <v>17.695</v>
      </c>
      <c r="C125" s="93"/>
      <c r="D125" s="94">
        <v>23400</v>
      </c>
      <c r="E125" s="95"/>
      <c r="F125" s="100">
        <f t="shared" si="7"/>
        <v>22440</v>
      </c>
      <c r="G125" s="96">
        <f t="shared" si="6"/>
        <v>15869</v>
      </c>
      <c r="H125" s="95">
        <v>700</v>
      </c>
    </row>
    <row r="126" spans="1:8" ht="12.75">
      <c r="A126" s="91">
        <v>175</v>
      </c>
      <c r="B126" s="102">
        <f t="shared" si="8"/>
        <v>17.725</v>
      </c>
      <c r="C126" s="93"/>
      <c r="D126" s="94">
        <v>23400</v>
      </c>
      <c r="E126" s="95"/>
      <c r="F126" s="100">
        <f t="shared" si="7"/>
        <v>22404</v>
      </c>
      <c r="G126" s="96">
        <f t="shared" si="6"/>
        <v>15842</v>
      </c>
      <c r="H126" s="95">
        <v>700</v>
      </c>
    </row>
    <row r="127" spans="1:8" ht="12.75">
      <c r="A127" s="91">
        <v>176</v>
      </c>
      <c r="B127" s="102">
        <f t="shared" si="8"/>
        <v>17.755</v>
      </c>
      <c r="C127" s="93"/>
      <c r="D127" s="94">
        <v>23400</v>
      </c>
      <c r="E127" s="95"/>
      <c r="F127" s="100">
        <f t="shared" si="7"/>
        <v>22367</v>
      </c>
      <c r="G127" s="96">
        <f t="shared" si="6"/>
        <v>15815</v>
      </c>
      <c r="H127" s="95">
        <v>700</v>
      </c>
    </row>
    <row r="128" spans="1:8" ht="12.75">
      <c r="A128" s="91">
        <v>177</v>
      </c>
      <c r="B128" s="102">
        <f t="shared" si="8"/>
        <v>17.785</v>
      </c>
      <c r="C128" s="93"/>
      <c r="D128" s="94">
        <v>23400</v>
      </c>
      <c r="E128" s="95"/>
      <c r="F128" s="100">
        <f t="shared" si="7"/>
        <v>22330</v>
      </c>
      <c r="G128" s="96">
        <f t="shared" si="6"/>
        <v>15789</v>
      </c>
      <c r="H128" s="95">
        <v>700</v>
      </c>
    </row>
    <row r="129" spans="1:8" ht="12.75">
      <c r="A129" s="91">
        <v>178</v>
      </c>
      <c r="B129" s="102">
        <f t="shared" si="8"/>
        <v>17.814999999999998</v>
      </c>
      <c r="C129" s="93"/>
      <c r="D129" s="94">
        <v>23400</v>
      </c>
      <c r="E129" s="95"/>
      <c r="F129" s="100">
        <f t="shared" si="7"/>
        <v>22294</v>
      </c>
      <c r="G129" s="96">
        <f t="shared" si="6"/>
        <v>15762</v>
      </c>
      <c r="H129" s="95">
        <v>700</v>
      </c>
    </row>
    <row r="130" spans="1:8" ht="12.75">
      <c r="A130" s="91">
        <v>179</v>
      </c>
      <c r="B130" s="102">
        <f t="shared" si="8"/>
        <v>17.845</v>
      </c>
      <c r="C130" s="93"/>
      <c r="D130" s="94">
        <v>23400</v>
      </c>
      <c r="E130" s="95"/>
      <c r="F130" s="100">
        <f t="shared" si="7"/>
        <v>22258</v>
      </c>
      <c r="G130" s="96">
        <f t="shared" si="6"/>
        <v>15736</v>
      </c>
      <c r="H130" s="95">
        <v>700</v>
      </c>
    </row>
    <row r="131" spans="1:8" ht="12.75">
      <c r="A131" s="91">
        <v>180</v>
      </c>
      <c r="B131" s="102">
        <f t="shared" si="8"/>
        <v>17.875</v>
      </c>
      <c r="C131" s="93"/>
      <c r="D131" s="94">
        <v>23400</v>
      </c>
      <c r="E131" s="95"/>
      <c r="F131" s="100">
        <f t="shared" si="7"/>
        <v>22221</v>
      </c>
      <c r="G131" s="96">
        <f t="shared" si="6"/>
        <v>15709</v>
      </c>
      <c r="H131" s="95">
        <v>700</v>
      </c>
    </row>
    <row r="132" spans="1:8" ht="12.75">
      <c r="A132" s="91">
        <v>181</v>
      </c>
      <c r="B132" s="102">
        <f t="shared" si="8"/>
        <v>17.905</v>
      </c>
      <c r="C132" s="93"/>
      <c r="D132" s="94">
        <v>23400</v>
      </c>
      <c r="E132" s="95"/>
      <c r="F132" s="100">
        <f t="shared" si="7"/>
        <v>22185</v>
      </c>
      <c r="G132" s="96">
        <f t="shared" si="6"/>
        <v>15683</v>
      </c>
      <c r="H132" s="95">
        <v>700</v>
      </c>
    </row>
    <row r="133" spans="1:8" ht="12.75">
      <c r="A133" s="91">
        <v>182</v>
      </c>
      <c r="B133" s="102">
        <f aca="true" t="shared" si="9" ref="B133:B164">0.03*A133+12.475</f>
        <v>17.935</v>
      </c>
      <c r="C133" s="93"/>
      <c r="D133" s="94">
        <v>23400</v>
      </c>
      <c r="E133" s="95"/>
      <c r="F133" s="100">
        <f t="shared" si="7"/>
        <v>22149</v>
      </c>
      <c r="G133" s="96">
        <f t="shared" si="6"/>
        <v>15657</v>
      </c>
      <c r="H133" s="95">
        <v>700</v>
      </c>
    </row>
    <row r="134" spans="1:8" ht="12.75">
      <c r="A134" s="91">
        <v>183</v>
      </c>
      <c r="B134" s="102">
        <f t="shared" si="9"/>
        <v>17.965</v>
      </c>
      <c r="C134" s="93"/>
      <c r="D134" s="94">
        <v>23400</v>
      </c>
      <c r="E134" s="95"/>
      <c r="F134" s="100">
        <f t="shared" si="7"/>
        <v>22114</v>
      </c>
      <c r="G134" s="96">
        <f t="shared" si="6"/>
        <v>15630</v>
      </c>
      <c r="H134" s="95">
        <v>700</v>
      </c>
    </row>
    <row r="135" spans="1:8" ht="12.75">
      <c r="A135" s="91">
        <v>184</v>
      </c>
      <c r="B135" s="102">
        <f t="shared" si="9"/>
        <v>17.994999999999997</v>
      </c>
      <c r="C135" s="93"/>
      <c r="D135" s="94">
        <v>23400</v>
      </c>
      <c r="E135" s="95"/>
      <c r="F135" s="100">
        <f t="shared" si="7"/>
        <v>22078</v>
      </c>
      <c r="G135" s="96">
        <f t="shared" si="6"/>
        <v>15604</v>
      </c>
      <c r="H135" s="95">
        <v>700</v>
      </c>
    </row>
    <row r="136" spans="1:8" ht="12.75">
      <c r="A136" s="91">
        <v>185</v>
      </c>
      <c r="B136" s="102">
        <f t="shared" si="9"/>
        <v>18.025</v>
      </c>
      <c r="C136" s="93"/>
      <c r="D136" s="94">
        <v>23400</v>
      </c>
      <c r="E136" s="95"/>
      <c r="F136" s="100">
        <f t="shared" si="7"/>
        <v>22042</v>
      </c>
      <c r="G136" s="96">
        <f t="shared" si="6"/>
        <v>15578</v>
      </c>
      <c r="H136" s="95">
        <v>700</v>
      </c>
    </row>
    <row r="137" spans="1:8" ht="12.75">
      <c r="A137" s="91">
        <v>186</v>
      </c>
      <c r="B137" s="102">
        <f t="shared" si="9"/>
        <v>18.055</v>
      </c>
      <c r="C137" s="93"/>
      <c r="D137" s="94">
        <v>23400</v>
      </c>
      <c r="E137" s="95"/>
      <c r="F137" s="100">
        <f t="shared" si="7"/>
        <v>22007</v>
      </c>
      <c r="G137" s="96">
        <f t="shared" si="6"/>
        <v>15552</v>
      </c>
      <c r="H137" s="95">
        <v>700</v>
      </c>
    </row>
    <row r="138" spans="1:8" ht="12.75">
      <c r="A138" s="91">
        <v>187</v>
      </c>
      <c r="B138" s="102">
        <f t="shared" si="9"/>
        <v>18.085</v>
      </c>
      <c r="C138" s="93"/>
      <c r="D138" s="94">
        <v>23400</v>
      </c>
      <c r="E138" s="95"/>
      <c r="F138" s="100">
        <f t="shared" si="7"/>
        <v>21972</v>
      </c>
      <c r="G138" s="96">
        <f t="shared" si="6"/>
        <v>15527</v>
      </c>
      <c r="H138" s="95">
        <v>700</v>
      </c>
    </row>
    <row r="139" spans="1:8" ht="12.75">
      <c r="A139" s="91">
        <v>188</v>
      </c>
      <c r="B139" s="102">
        <f t="shared" si="9"/>
        <v>18.115</v>
      </c>
      <c r="C139" s="93"/>
      <c r="D139" s="94">
        <v>23400</v>
      </c>
      <c r="E139" s="95"/>
      <c r="F139" s="100">
        <f t="shared" si="7"/>
        <v>21936</v>
      </c>
      <c r="G139" s="96">
        <f t="shared" si="6"/>
        <v>15501</v>
      </c>
      <c r="H139" s="95">
        <v>700</v>
      </c>
    </row>
    <row r="140" spans="1:8" ht="12.75">
      <c r="A140" s="91">
        <v>189</v>
      </c>
      <c r="B140" s="102">
        <f t="shared" si="9"/>
        <v>18.145</v>
      </c>
      <c r="C140" s="93"/>
      <c r="D140" s="94">
        <v>23400</v>
      </c>
      <c r="E140" s="95"/>
      <c r="F140" s="100">
        <f t="shared" si="7"/>
        <v>21901</v>
      </c>
      <c r="G140" s="96">
        <f t="shared" si="6"/>
        <v>15475</v>
      </c>
      <c r="H140" s="95">
        <v>700</v>
      </c>
    </row>
    <row r="141" spans="1:8" ht="12.75">
      <c r="A141" s="91">
        <v>190</v>
      </c>
      <c r="B141" s="102">
        <f t="shared" si="9"/>
        <v>18.175</v>
      </c>
      <c r="C141" s="93"/>
      <c r="D141" s="94">
        <v>23400</v>
      </c>
      <c r="E141" s="95"/>
      <c r="F141" s="100">
        <f t="shared" si="7"/>
        <v>21866</v>
      </c>
      <c r="G141" s="96">
        <f t="shared" si="6"/>
        <v>15450</v>
      </c>
      <c r="H141" s="95">
        <v>700</v>
      </c>
    </row>
    <row r="142" spans="1:8" ht="12.75">
      <c r="A142" s="91">
        <v>191</v>
      </c>
      <c r="B142" s="102">
        <f t="shared" si="9"/>
        <v>18.205</v>
      </c>
      <c r="C142" s="93"/>
      <c r="D142" s="94">
        <v>23400</v>
      </c>
      <c r="E142" s="95"/>
      <c r="F142" s="100">
        <f t="shared" si="7"/>
        <v>21831</v>
      </c>
      <c r="G142" s="96">
        <f t="shared" si="6"/>
        <v>15424</v>
      </c>
      <c r="H142" s="95">
        <v>700</v>
      </c>
    </row>
    <row r="143" spans="1:8" ht="12.75">
      <c r="A143" s="91">
        <v>192</v>
      </c>
      <c r="B143" s="102">
        <f t="shared" si="9"/>
        <v>18.235</v>
      </c>
      <c r="C143" s="93"/>
      <c r="D143" s="94">
        <v>23400</v>
      </c>
      <c r="E143" s="95"/>
      <c r="F143" s="100">
        <f t="shared" si="7"/>
        <v>21797</v>
      </c>
      <c r="G143" s="96">
        <f t="shared" si="6"/>
        <v>15399</v>
      </c>
      <c r="H143" s="95">
        <v>700</v>
      </c>
    </row>
    <row r="144" spans="1:8" ht="12.75">
      <c r="A144" s="91">
        <v>193</v>
      </c>
      <c r="B144" s="102">
        <f t="shared" si="9"/>
        <v>18.265</v>
      </c>
      <c r="C144" s="93"/>
      <c r="D144" s="94">
        <v>23400</v>
      </c>
      <c r="E144" s="95"/>
      <c r="F144" s="100">
        <f t="shared" si="7"/>
        <v>21762</v>
      </c>
      <c r="G144" s="96">
        <f t="shared" si="6"/>
        <v>15374</v>
      </c>
      <c r="H144" s="95">
        <v>700</v>
      </c>
    </row>
    <row r="145" spans="1:8" ht="12.75">
      <c r="A145" s="91">
        <v>194</v>
      </c>
      <c r="B145" s="102">
        <f t="shared" si="9"/>
        <v>18.294999999999998</v>
      </c>
      <c r="C145" s="93"/>
      <c r="D145" s="94">
        <v>23400</v>
      </c>
      <c r="E145" s="95"/>
      <c r="F145" s="100">
        <f t="shared" si="7"/>
        <v>21727</v>
      </c>
      <c r="G145" s="96">
        <f t="shared" si="6"/>
        <v>15348</v>
      </c>
      <c r="H145" s="95">
        <v>700</v>
      </c>
    </row>
    <row r="146" spans="1:8" ht="12.75">
      <c r="A146" s="91">
        <v>195</v>
      </c>
      <c r="B146" s="102">
        <f t="shared" si="9"/>
        <v>18.325</v>
      </c>
      <c r="C146" s="93"/>
      <c r="D146" s="94">
        <v>23400</v>
      </c>
      <c r="E146" s="95"/>
      <c r="F146" s="100">
        <f t="shared" si="7"/>
        <v>21693</v>
      </c>
      <c r="G146" s="96">
        <f t="shared" si="6"/>
        <v>15323</v>
      </c>
      <c r="H146" s="95">
        <v>700</v>
      </c>
    </row>
    <row r="147" spans="1:8" ht="12.75">
      <c r="A147" s="91">
        <v>196</v>
      </c>
      <c r="B147" s="102">
        <f t="shared" si="9"/>
        <v>18.355</v>
      </c>
      <c r="C147" s="93"/>
      <c r="D147" s="94">
        <v>23400</v>
      </c>
      <c r="E147" s="95"/>
      <c r="F147" s="100">
        <f t="shared" si="7"/>
        <v>21659</v>
      </c>
      <c r="G147" s="96">
        <f t="shared" si="6"/>
        <v>15298</v>
      </c>
      <c r="H147" s="95">
        <v>700</v>
      </c>
    </row>
    <row r="148" spans="1:8" ht="12.75">
      <c r="A148" s="91">
        <v>197</v>
      </c>
      <c r="B148" s="102">
        <f t="shared" si="9"/>
        <v>18.384999999999998</v>
      </c>
      <c r="C148" s="93"/>
      <c r="D148" s="94">
        <v>23400</v>
      </c>
      <c r="E148" s="95"/>
      <c r="F148" s="100">
        <f t="shared" si="7"/>
        <v>21624</v>
      </c>
      <c r="G148" s="96">
        <f t="shared" si="6"/>
        <v>15273</v>
      </c>
      <c r="H148" s="95">
        <v>700</v>
      </c>
    </row>
    <row r="149" spans="1:8" ht="12.75">
      <c r="A149" s="91">
        <v>198</v>
      </c>
      <c r="B149" s="102">
        <f t="shared" si="9"/>
        <v>18.415</v>
      </c>
      <c r="C149" s="93"/>
      <c r="D149" s="94">
        <v>23400</v>
      </c>
      <c r="E149" s="95"/>
      <c r="F149" s="100">
        <f t="shared" si="7"/>
        <v>21590</v>
      </c>
      <c r="G149" s="96">
        <f t="shared" si="6"/>
        <v>15248</v>
      </c>
      <c r="H149" s="95">
        <v>700</v>
      </c>
    </row>
    <row r="150" spans="1:8" ht="12.75">
      <c r="A150" s="91">
        <v>199</v>
      </c>
      <c r="B150" s="102">
        <f t="shared" si="9"/>
        <v>18.445</v>
      </c>
      <c r="C150" s="93"/>
      <c r="D150" s="94">
        <v>23400</v>
      </c>
      <c r="E150" s="95"/>
      <c r="F150" s="100">
        <f t="shared" si="7"/>
        <v>21556</v>
      </c>
      <c r="G150" s="96">
        <f t="shared" si="6"/>
        <v>15224</v>
      </c>
      <c r="H150" s="95">
        <v>700</v>
      </c>
    </row>
    <row r="151" spans="1:8" ht="12.75">
      <c r="A151" s="91">
        <v>200</v>
      </c>
      <c r="B151" s="102">
        <f t="shared" si="9"/>
        <v>18.475</v>
      </c>
      <c r="C151" s="93"/>
      <c r="D151" s="94">
        <v>23400</v>
      </c>
      <c r="E151" s="95"/>
      <c r="F151" s="100">
        <f t="shared" si="7"/>
        <v>21523</v>
      </c>
      <c r="G151" s="96">
        <f t="shared" si="6"/>
        <v>15199</v>
      </c>
      <c r="H151" s="95">
        <v>700</v>
      </c>
    </row>
    <row r="152" spans="1:8" ht="12.75">
      <c r="A152" s="91">
        <v>201</v>
      </c>
      <c r="B152" s="102">
        <f t="shared" si="9"/>
        <v>18.505</v>
      </c>
      <c r="C152" s="93"/>
      <c r="D152" s="94">
        <v>23400</v>
      </c>
      <c r="E152" s="95"/>
      <c r="F152" s="100">
        <f t="shared" si="7"/>
        <v>21489</v>
      </c>
      <c r="G152" s="96">
        <f t="shared" si="6"/>
        <v>15174</v>
      </c>
      <c r="H152" s="95">
        <v>700</v>
      </c>
    </row>
    <row r="153" spans="1:8" ht="12.75">
      <c r="A153" s="91">
        <v>202</v>
      </c>
      <c r="B153" s="102">
        <f t="shared" si="9"/>
        <v>18.535</v>
      </c>
      <c r="C153" s="93"/>
      <c r="D153" s="94">
        <v>23400</v>
      </c>
      <c r="E153" s="95"/>
      <c r="F153" s="100">
        <f t="shared" si="7"/>
        <v>21455</v>
      </c>
      <c r="G153" s="96">
        <f t="shared" si="6"/>
        <v>15150</v>
      </c>
      <c r="H153" s="95">
        <v>700</v>
      </c>
    </row>
    <row r="154" spans="1:8" ht="12.75">
      <c r="A154" s="91">
        <v>203</v>
      </c>
      <c r="B154" s="102">
        <f t="shared" si="9"/>
        <v>18.564999999999998</v>
      </c>
      <c r="C154" s="93"/>
      <c r="D154" s="94">
        <v>23400</v>
      </c>
      <c r="E154" s="95"/>
      <c r="F154" s="100">
        <f t="shared" si="7"/>
        <v>21422</v>
      </c>
      <c r="G154" s="96">
        <f t="shared" si="6"/>
        <v>15125</v>
      </c>
      <c r="H154" s="95">
        <v>700</v>
      </c>
    </row>
    <row r="155" spans="1:8" ht="12.75">
      <c r="A155" s="91">
        <v>204</v>
      </c>
      <c r="B155" s="102">
        <f t="shared" si="9"/>
        <v>18.595</v>
      </c>
      <c r="C155" s="93"/>
      <c r="D155" s="94">
        <v>23400</v>
      </c>
      <c r="E155" s="95"/>
      <c r="F155" s="100">
        <f t="shared" si="7"/>
        <v>21388</v>
      </c>
      <c r="G155" s="96">
        <f t="shared" si="6"/>
        <v>15101</v>
      </c>
      <c r="H155" s="95">
        <v>700</v>
      </c>
    </row>
    <row r="156" spans="1:8" ht="12.75">
      <c r="A156" s="91">
        <v>205</v>
      </c>
      <c r="B156" s="102">
        <f t="shared" si="9"/>
        <v>18.625</v>
      </c>
      <c r="C156" s="93"/>
      <c r="D156" s="94">
        <v>23400</v>
      </c>
      <c r="E156" s="95"/>
      <c r="F156" s="100">
        <f t="shared" si="7"/>
        <v>21355</v>
      </c>
      <c r="G156" s="96">
        <f t="shared" si="6"/>
        <v>15077</v>
      </c>
      <c r="H156" s="95">
        <v>700</v>
      </c>
    </row>
    <row r="157" spans="1:8" ht="12.75">
      <c r="A157" s="91">
        <v>206</v>
      </c>
      <c r="B157" s="102">
        <f t="shared" si="9"/>
        <v>18.655</v>
      </c>
      <c r="C157" s="93"/>
      <c r="D157" s="94">
        <v>23400</v>
      </c>
      <c r="E157" s="95"/>
      <c r="F157" s="100">
        <f t="shared" si="7"/>
        <v>21322</v>
      </c>
      <c r="G157" s="96">
        <f t="shared" si="6"/>
        <v>15052</v>
      </c>
      <c r="H157" s="95">
        <v>700</v>
      </c>
    </row>
    <row r="158" spans="1:8" ht="12.75">
      <c r="A158" s="91">
        <v>207</v>
      </c>
      <c r="B158" s="102">
        <f t="shared" si="9"/>
        <v>18.685</v>
      </c>
      <c r="C158" s="93"/>
      <c r="D158" s="94">
        <v>23400</v>
      </c>
      <c r="E158" s="95"/>
      <c r="F158" s="100">
        <f t="shared" si="7"/>
        <v>21288</v>
      </c>
      <c r="G158" s="96">
        <f t="shared" si="6"/>
        <v>15028</v>
      </c>
      <c r="H158" s="95">
        <v>700</v>
      </c>
    </row>
    <row r="159" spans="1:8" ht="12.75">
      <c r="A159" s="91">
        <v>208</v>
      </c>
      <c r="B159" s="102">
        <f t="shared" si="9"/>
        <v>18.715</v>
      </c>
      <c r="C159" s="93"/>
      <c r="D159" s="94">
        <v>23400</v>
      </c>
      <c r="E159" s="95"/>
      <c r="F159" s="100">
        <f t="shared" si="7"/>
        <v>21255</v>
      </c>
      <c r="G159" s="96">
        <f aca="true" t="shared" si="10" ref="G159:G222">ROUND(12*(1/B159*D159),0)</f>
        <v>15004</v>
      </c>
      <c r="H159" s="95">
        <v>700</v>
      </c>
    </row>
    <row r="160" spans="1:8" ht="12.75">
      <c r="A160" s="91">
        <v>209</v>
      </c>
      <c r="B160" s="102">
        <f t="shared" si="9"/>
        <v>18.744999999999997</v>
      </c>
      <c r="C160" s="93"/>
      <c r="D160" s="94">
        <v>23400</v>
      </c>
      <c r="E160" s="95"/>
      <c r="F160" s="100">
        <f aca="true" t="shared" si="11" ref="F160:F223">ROUND(12*1.37*(1/B160*D160)+H160,0)</f>
        <v>21223</v>
      </c>
      <c r="G160" s="96">
        <f t="shared" si="10"/>
        <v>14980</v>
      </c>
      <c r="H160" s="95">
        <v>700</v>
      </c>
    </row>
    <row r="161" spans="1:8" ht="12.75">
      <c r="A161" s="91">
        <v>210</v>
      </c>
      <c r="B161" s="102">
        <f t="shared" si="9"/>
        <v>18.775</v>
      </c>
      <c r="C161" s="93"/>
      <c r="D161" s="94">
        <v>23400</v>
      </c>
      <c r="E161" s="95"/>
      <c r="F161" s="100">
        <f t="shared" si="11"/>
        <v>21190</v>
      </c>
      <c r="G161" s="96">
        <f t="shared" si="10"/>
        <v>14956</v>
      </c>
      <c r="H161" s="95">
        <v>700</v>
      </c>
    </row>
    <row r="162" spans="1:8" ht="12.75">
      <c r="A162" s="91">
        <v>211</v>
      </c>
      <c r="B162" s="102">
        <f t="shared" si="9"/>
        <v>18.805</v>
      </c>
      <c r="C162" s="93"/>
      <c r="D162" s="94">
        <v>23400</v>
      </c>
      <c r="E162" s="95"/>
      <c r="F162" s="100">
        <f t="shared" si="11"/>
        <v>21157</v>
      </c>
      <c r="G162" s="96">
        <f t="shared" si="10"/>
        <v>14932</v>
      </c>
      <c r="H162" s="95">
        <v>700</v>
      </c>
    </row>
    <row r="163" spans="1:8" ht="12.75">
      <c r="A163" s="91">
        <v>212</v>
      </c>
      <c r="B163" s="102">
        <f t="shared" si="9"/>
        <v>18.835</v>
      </c>
      <c r="C163" s="93"/>
      <c r="D163" s="94">
        <v>23400</v>
      </c>
      <c r="E163" s="95"/>
      <c r="F163" s="100">
        <f t="shared" si="11"/>
        <v>21125</v>
      </c>
      <c r="G163" s="96">
        <f t="shared" si="10"/>
        <v>14908</v>
      </c>
      <c r="H163" s="95">
        <v>700</v>
      </c>
    </row>
    <row r="164" spans="1:8" ht="12.75">
      <c r="A164" s="91">
        <v>213</v>
      </c>
      <c r="B164" s="102">
        <f t="shared" si="9"/>
        <v>18.865</v>
      </c>
      <c r="C164" s="93"/>
      <c r="D164" s="94">
        <v>23400</v>
      </c>
      <c r="E164" s="95"/>
      <c r="F164" s="100">
        <f t="shared" si="11"/>
        <v>21092</v>
      </c>
      <c r="G164" s="96">
        <f t="shared" si="10"/>
        <v>14885</v>
      </c>
      <c r="H164" s="95">
        <v>700</v>
      </c>
    </row>
    <row r="165" spans="1:8" ht="12.75">
      <c r="A165" s="91">
        <v>214</v>
      </c>
      <c r="B165" s="102">
        <f aca="true" t="shared" si="12" ref="B165:B181">0.03*A165+12.475</f>
        <v>18.895</v>
      </c>
      <c r="C165" s="93"/>
      <c r="D165" s="94">
        <v>23400</v>
      </c>
      <c r="E165" s="95"/>
      <c r="F165" s="100">
        <f t="shared" si="11"/>
        <v>21060</v>
      </c>
      <c r="G165" s="96">
        <f t="shared" si="10"/>
        <v>14861</v>
      </c>
      <c r="H165" s="95">
        <v>700</v>
      </c>
    </row>
    <row r="166" spans="1:8" ht="12.75">
      <c r="A166" s="91">
        <v>215</v>
      </c>
      <c r="B166" s="102">
        <f t="shared" si="12"/>
        <v>18.925</v>
      </c>
      <c r="C166" s="93"/>
      <c r="D166" s="94">
        <v>23400</v>
      </c>
      <c r="E166" s="95"/>
      <c r="F166" s="100">
        <f t="shared" si="11"/>
        <v>21027</v>
      </c>
      <c r="G166" s="96">
        <f t="shared" si="10"/>
        <v>14838</v>
      </c>
      <c r="H166" s="95">
        <v>700</v>
      </c>
    </row>
    <row r="167" spans="1:8" ht="12.75">
      <c r="A167" s="91">
        <v>216</v>
      </c>
      <c r="B167" s="102">
        <f t="shared" si="12"/>
        <v>18.955</v>
      </c>
      <c r="C167" s="93"/>
      <c r="D167" s="94">
        <v>23400</v>
      </c>
      <c r="E167" s="95"/>
      <c r="F167" s="100">
        <f t="shared" si="11"/>
        <v>20995</v>
      </c>
      <c r="G167" s="96">
        <f t="shared" si="10"/>
        <v>14814</v>
      </c>
      <c r="H167" s="95">
        <v>700</v>
      </c>
    </row>
    <row r="168" spans="1:8" ht="12.75">
      <c r="A168" s="91">
        <v>217</v>
      </c>
      <c r="B168" s="102">
        <f t="shared" si="12"/>
        <v>18.985</v>
      </c>
      <c r="C168" s="93"/>
      <c r="D168" s="94">
        <v>23400</v>
      </c>
      <c r="E168" s="95"/>
      <c r="F168" s="100">
        <f t="shared" si="11"/>
        <v>20963</v>
      </c>
      <c r="G168" s="96">
        <f t="shared" si="10"/>
        <v>14791</v>
      </c>
      <c r="H168" s="95">
        <v>700</v>
      </c>
    </row>
    <row r="169" spans="1:8" ht="12.75">
      <c r="A169" s="91">
        <v>218</v>
      </c>
      <c r="B169" s="102">
        <f t="shared" si="12"/>
        <v>19.015</v>
      </c>
      <c r="C169" s="93"/>
      <c r="D169" s="94">
        <v>23400</v>
      </c>
      <c r="E169" s="95"/>
      <c r="F169" s="100">
        <f t="shared" si="11"/>
        <v>20931</v>
      </c>
      <c r="G169" s="96">
        <f t="shared" si="10"/>
        <v>14767</v>
      </c>
      <c r="H169" s="95">
        <v>700</v>
      </c>
    </row>
    <row r="170" spans="1:8" ht="12.75">
      <c r="A170" s="91">
        <v>219</v>
      </c>
      <c r="B170" s="102">
        <f t="shared" si="12"/>
        <v>19.044999999999998</v>
      </c>
      <c r="C170" s="93"/>
      <c r="D170" s="94">
        <v>23400</v>
      </c>
      <c r="E170" s="95"/>
      <c r="F170" s="100">
        <f t="shared" si="11"/>
        <v>20899</v>
      </c>
      <c r="G170" s="96">
        <f t="shared" si="10"/>
        <v>14744</v>
      </c>
      <c r="H170" s="95">
        <v>700</v>
      </c>
    </row>
    <row r="171" spans="1:8" ht="12.75">
      <c r="A171" s="91">
        <v>220</v>
      </c>
      <c r="B171" s="102">
        <f t="shared" si="12"/>
        <v>19.075</v>
      </c>
      <c r="C171" s="93"/>
      <c r="D171" s="94">
        <v>23400</v>
      </c>
      <c r="E171" s="95"/>
      <c r="F171" s="100">
        <f t="shared" si="11"/>
        <v>20868</v>
      </c>
      <c r="G171" s="96">
        <f t="shared" si="10"/>
        <v>14721</v>
      </c>
      <c r="H171" s="95">
        <v>700</v>
      </c>
    </row>
    <row r="172" spans="1:8" ht="12.75">
      <c r="A172" s="91">
        <v>221</v>
      </c>
      <c r="B172" s="102">
        <f t="shared" si="12"/>
        <v>19.105</v>
      </c>
      <c r="C172" s="93"/>
      <c r="D172" s="94">
        <v>23400</v>
      </c>
      <c r="E172" s="95"/>
      <c r="F172" s="100">
        <f t="shared" si="11"/>
        <v>20836</v>
      </c>
      <c r="G172" s="96">
        <f t="shared" si="10"/>
        <v>14698</v>
      </c>
      <c r="H172" s="95">
        <v>700</v>
      </c>
    </row>
    <row r="173" spans="1:8" ht="12.75">
      <c r="A173" s="91">
        <v>222</v>
      </c>
      <c r="B173" s="102">
        <f t="shared" si="12"/>
        <v>19.134999999999998</v>
      </c>
      <c r="C173" s="93"/>
      <c r="D173" s="94">
        <v>23400</v>
      </c>
      <c r="E173" s="95"/>
      <c r="F173" s="100">
        <f t="shared" si="11"/>
        <v>20804</v>
      </c>
      <c r="G173" s="96">
        <f t="shared" si="10"/>
        <v>14675</v>
      </c>
      <c r="H173" s="95">
        <v>700</v>
      </c>
    </row>
    <row r="174" spans="1:8" ht="12.75">
      <c r="A174" s="91">
        <v>223</v>
      </c>
      <c r="B174" s="102">
        <f t="shared" si="12"/>
        <v>19.165</v>
      </c>
      <c r="C174" s="93"/>
      <c r="D174" s="94">
        <v>23400</v>
      </c>
      <c r="E174" s="95"/>
      <c r="F174" s="100">
        <f t="shared" si="11"/>
        <v>20773</v>
      </c>
      <c r="G174" s="96">
        <f t="shared" si="10"/>
        <v>14652</v>
      </c>
      <c r="H174" s="95">
        <v>700</v>
      </c>
    </row>
    <row r="175" spans="1:8" ht="12.75">
      <c r="A175" s="91">
        <v>224</v>
      </c>
      <c r="B175" s="102">
        <f t="shared" si="12"/>
        <v>19.195</v>
      </c>
      <c r="C175" s="93"/>
      <c r="D175" s="94">
        <v>23400</v>
      </c>
      <c r="E175" s="95"/>
      <c r="F175" s="100">
        <f t="shared" si="11"/>
        <v>20741</v>
      </c>
      <c r="G175" s="96">
        <f t="shared" si="10"/>
        <v>14629</v>
      </c>
      <c r="H175" s="95">
        <v>700</v>
      </c>
    </row>
    <row r="176" spans="1:8" ht="12.75">
      <c r="A176" s="91">
        <v>225</v>
      </c>
      <c r="B176" s="102">
        <f t="shared" si="12"/>
        <v>19.225</v>
      </c>
      <c r="C176" s="93"/>
      <c r="D176" s="94">
        <v>23400</v>
      </c>
      <c r="E176" s="95"/>
      <c r="F176" s="100">
        <f t="shared" si="11"/>
        <v>20710</v>
      </c>
      <c r="G176" s="96">
        <f t="shared" si="10"/>
        <v>14606</v>
      </c>
      <c r="H176" s="95">
        <v>700</v>
      </c>
    </row>
    <row r="177" spans="1:8" ht="12.75">
      <c r="A177" s="91">
        <v>226</v>
      </c>
      <c r="B177" s="102">
        <f t="shared" si="12"/>
        <v>19.255</v>
      </c>
      <c r="C177" s="93"/>
      <c r="D177" s="94">
        <v>23400</v>
      </c>
      <c r="E177" s="95"/>
      <c r="F177" s="100">
        <f t="shared" si="11"/>
        <v>20679</v>
      </c>
      <c r="G177" s="96">
        <f t="shared" si="10"/>
        <v>14583</v>
      </c>
      <c r="H177" s="95">
        <v>700</v>
      </c>
    </row>
    <row r="178" spans="1:8" ht="12.75">
      <c r="A178" s="91">
        <v>227</v>
      </c>
      <c r="B178" s="102">
        <f t="shared" si="12"/>
        <v>19.285</v>
      </c>
      <c r="C178" s="93"/>
      <c r="D178" s="94">
        <v>23400</v>
      </c>
      <c r="E178" s="95"/>
      <c r="F178" s="100">
        <f t="shared" si="11"/>
        <v>20648</v>
      </c>
      <c r="G178" s="96">
        <f t="shared" si="10"/>
        <v>14561</v>
      </c>
      <c r="H178" s="95">
        <v>700</v>
      </c>
    </row>
    <row r="179" spans="1:8" ht="12.75">
      <c r="A179" s="91">
        <v>228</v>
      </c>
      <c r="B179" s="102">
        <f t="shared" si="12"/>
        <v>19.314999999999998</v>
      </c>
      <c r="C179" s="93"/>
      <c r="D179" s="94">
        <v>23400</v>
      </c>
      <c r="E179" s="95"/>
      <c r="F179" s="100">
        <f t="shared" si="11"/>
        <v>20617</v>
      </c>
      <c r="G179" s="96">
        <f t="shared" si="10"/>
        <v>14538</v>
      </c>
      <c r="H179" s="95">
        <v>700</v>
      </c>
    </row>
    <row r="180" spans="1:8" ht="12.75">
      <c r="A180" s="91">
        <v>229</v>
      </c>
      <c r="B180" s="102">
        <f t="shared" si="12"/>
        <v>19.345</v>
      </c>
      <c r="C180" s="93"/>
      <c r="D180" s="94">
        <v>23400</v>
      </c>
      <c r="E180" s="95"/>
      <c r="F180" s="100">
        <f t="shared" si="11"/>
        <v>20586</v>
      </c>
      <c r="G180" s="96">
        <f t="shared" si="10"/>
        <v>14515</v>
      </c>
      <c r="H180" s="95">
        <v>700</v>
      </c>
    </row>
    <row r="181" spans="1:8" ht="12.75">
      <c r="A181" s="91">
        <v>230</v>
      </c>
      <c r="B181" s="102">
        <f t="shared" si="12"/>
        <v>19.375</v>
      </c>
      <c r="C181" s="93"/>
      <c r="D181" s="94">
        <v>23400</v>
      </c>
      <c r="E181" s="95"/>
      <c r="F181" s="100">
        <f t="shared" si="11"/>
        <v>20555</v>
      </c>
      <c r="G181" s="96">
        <f t="shared" si="10"/>
        <v>14493</v>
      </c>
      <c r="H181" s="95">
        <v>700</v>
      </c>
    </row>
    <row r="182" spans="1:8" ht="12.75">
      <c r="A182" s="91">
        <v>231</v>
      </c>
      <c r="B182" s="102">
        <f aca="true" t="shared" si="13" ref="B182:B213">0.0045*A182+18.435</f>
        <v>19.4745</v>
      </c>
      <c r="C182" s="93"/>
      <c r="D182" s="94">
        <v>23400</v>
      </c>
      <c r="E182" s="95"/>
      <c r="F182" s="100">
        <f t="shared" si="11"/>
        <v>20454</v>
      </c>
      <c r="G182" s="96">
        <f t="shared" si="10"/>
        <v>14419</v>
      </c>
      <c r="H182" s="95">
        <v>700</v>
      </c>
    </row>
    <row r="183" spans="1:8" ht="12.75">
      <c r="A183" s="91">
        <v>232</v>
      </c>
      <c r="B183" s="102">
        <f t="shared" si="13"/>
        <v>19.479</v>
      </c>
      <c r="C183" s="93"/>
      <c r="D183" s="94">
        <v>23400</v>
      </c>
      <c r="E183" s="95"/>
      <c r="F183" s="100">
        <f t="shared" si="11"/>
        <v>20449</v>
      </c>
      <c r="G183" s="96">
        <f t="shared" si="10"/>
        <v>14416</v>
      </c>
      <c r="H183" s="95">
        <v>700</v>
      </c>
    </row>
    <row r="184" spans="1:8" ht="12.75">
      <c r="A184" s="91">
        <v>233</v>
      </c>
      <c r="B184" s="102">
        <f t="shared" si="13"/>
        <v>19.4835</v>
      </c>
      <c r="C184" s="93"/>
      <c r="D184" s="94">
        <v>23400</v>
      </c>
      <c r="E184" s="95"/>
      <c r="F184" s="100">
        <f t="shared" si="11"/>
        <v>20445</v>
      </c>
      <c r="G184" s="96">
        <f t="shared" si="10"/>
        <v>14412</v>
      </c>
      <c r="H184" s="95">
        <v>700</v>
      </c>
    </row>
    <row r="185" spans="1:8" ht="12.75">
      <c r="A185" s="91">
        <v>234</v>
      </c>
      <c r="B185" s="102">
        <f t="shared" si="13"/>
        <v>19.488</v>
      </c>
      <c r="C185" s="93"/>
      <c r="D185" s="94">
        <v>23400</v>
      </c>
      <c r="E185" s="95"/>
      <c r="F185" s="100">
        <f t="shared" si="11"/>
        <v>20440</v>
      </c>
      <c r="G185" s="96">
        <f t="shared" si="10"/>
        <v>14409</v>
      </c>
      <c r="H185" s="95">
        <v>700</v>
      </c>
    </row>
    <row r="186" spans="1:8" ht="12.75">
      <c r="A186" s="91">
        <v>235</v>
      </c>
      <c r="B186" s="102">
        <f t="shared" si="13"/>
        <v>19.4925</v>
      </c>
      <c r="C186" s="93"/>
      <c r="D186" s="94">
        <v>23400</v>
      </c>
      <c r="E186" s="95"/>
      <c r="F186" s="100">
        <f t="shared" si="11"/>
        <v>20436</v>
      </c>
      <c r="G186" s="96">
        <f t="shared" si="10"/>
        <v>14406</v>
      </c>
      <c r="H186" s="95">
        <v>700</v>
      </c>
    </row>
    <row r="187" spans="1:8" ht="12.75">
      <c r="A187" s="91">
        <v>236</v>
      </c>
      <c r="B187" s="102">
        <f t="shared" si="13"/>
        <v>19.497</v>
      </c>
      <c r="C187" s="93"/>
      <c r="D187" s="94">
        <v>23400</v>
      </c>
      <c r="E187" s="95"/>
      <c r="F187" s="100">
        <f t="shared" si="11"/>
        <v>20431</v>
      </c>
      <c r="G187" s="96">
        <f t="shared" si="10"/>
        <v>14402</v>
      </c>
      <c r="H187" s="95">
        <v>700</v>
      </c>
    </row>
    <row r="188" spans="1:8" ht="12.75">
      <c r="A188" s="91">
        <v>237</v>
      </c>
      <c r="B188" s="102">
        <f t="shared" si="13"/>
        <v>19.5015</v>
      </c>
      <c r="C188" s="93"/>
      <c r="D188" s="94">
        <v>23400</v>
      </c>
      <c r="E188" s="95"/>
      <c r="F188" s="100">
        <f t="shared" si="11"/>
        <v>20426</v>
      </c>
      <c r="G188" s="96">
        <f t="shared" si="10"/>
        <v>14399</v>
      </c>
      <c r="H188" s="95">
        <v>700</v>
      </c>
    </row>
    <row r="189" spans="1:8" ht="12.75">
      <c r="A189" s="91">
        <v>238</v>
      </c>
      <c r="B189" s="102">
        <f t="shared" si="13"/>
        <v>19.506</v>
      </c>
      <c r="C189" s="93"/>
      <c r="D189" s="94">
        <v>23400</v>
      </c>
      <c r="E189" s="95"/>
      <c r="F189" s="100">
        <f t="shared" si="11"/>
        <v>20422</v>
      </c>
      <c r="G189" s="96">
        <f t="shared" si="10"/>
        <v>14396</v>
      </c>
      <c r="H189" s="95">
        <v>700</v>
      </c>
    </row>
    <row r="190" spans="1:8" ht="12.75">
      <c r="A190" s="91">
        <v>239</v>
      </c>
      <c r="B190" s="102">
        <f t="shared" si="13"/>
        <v>19.5105</v>
      </c>
      <c r="C190" s="93"/>
      <c r="D190" s="94">
        <v>23400</v>
      </c>
      <c r="E190" s="95"/>
      <c r="F190" s="100">
        <f t="shared" si="11"/>
        <v>20417</v>
      </c>
      <c r="G190" s="96">
        <f t="shared" si="10"/>
        <v>14392</v>
      </c>
      <c r="H190" s="95">
        <v>700</v>
      </c>
    </row>
    <row r="191" spans="1:8" ht="12.75">
      <c r="A191" s="91">
        <v>240</v>
      </c>
      <c r="B191" s="102">
        <f t="shared" si="13"/>
        <v>19.514999999999997</v>
      </c>
      <c r="C191" s="93"/>
      <c r="D191" s="94">
        <v>23400</v>
      </c>
      <c r="E191" s="95"/>
      <c r="F191" s="100">
        <f t="shared" si="11"/>
        <v>20413</v>
      </c>
      <c r="G191" s="96">
        <f t="shared" si="10"/>
        <v>14389</v>
      </c>
      <c r="H191" s="95">
        <v>700</v>
      </c>
    </row>
    <row r="192" spans="1:8" ht="12.75">
      <c r="A192" s="91">
        <v>241</v>
      </c>
      <c r="B192" s="102">
        <f t="shared" si="13"/>
        <v>19.519499999999997</v>
      </c>
      <c r="C192" s="93"/>
      <c r="D192" s="94">
        <v>23400</v>
      </c>
      <c r="E192" s="95"/>
      <c r="F192" s="100">
        <f t="shared" si="11"/>
        <v>20408</v>
      </c>
      <c r="G192" s="96">
        <f t="shared" si="10"/>
        <v>14386</v>
      </c>
      <c r="H192" s="95">
        <v>700</v>
      </c>
    </row>
    <row r="193" spans="1:8" ht="12.75">
      <c r="A193" s="91">
        <v>242</v>
      </c>
      <c r="B193" s="102">
        <f t="shared" si="13"/>
        <v>19.523999999999997</v>
      </c>
      <c r="C193" s="93"/>
      <c r="D193" s="94">
        <v>23400</v>
      </c>
      <c r="E193" s="95"/>
      <c r="F193" s="100">
        <f t="shared" si="11"/>
        <v>20404</v>
      </c>
      <c r="G193" s="96">
        <f t="shared" si="10"/>
        <v>14382</v>
      </c>
      <c r="H193" s="95">
        <v>700</v>
      </c>
    </row>
    <row r="194" spans="1:8" ht="12.75">
      <c r="A194" s="91">
        <v>243</v>
      </c>
      <c r="B194" s="102">
        <f t="shared" si="13"/>
        <v>19.528499999999998</v>
      </c>
      <c r="C194" s="93"/>
      <c r="D194" s="94">
        <v>23400</v>
      </c>
      <c r="E194" s="95"/>
      <c r="F194" s="100">
        <f t="shared" si="11"/>
        <v>20399</v>
      </c>
      <c r="G194" s="96">
        <f t="shared" si="10"/>
        <v>14379</v>
      </c>
      <c r="H194" s="95">
        <v>700</v>
      </c>
    </row>
    <row r="195" spans="1:8" ht="12.75">
      <c r="A195" s="91">
        <v>244</v>
      </c>
      <c r="B195" s="102">
        <f t="shared" si="13"/>
        <v>19.532999999999998</v>
      </c>
      <c r="C195" s="93"/>
      <c r="D195" s="94">
        <v>23400</v>
      </c>
      <c r="E195" s="95"/>
      <c r="F195" s="100">
        <f t="shared" si="11"/>
        <v>20395</v>
      </c>
      <c r="G195" s="96">
        <f t="shared" si="10"/>
        <v>14376</v>
      </c>
      <c r="H195" s="95">
        <v>700</v>
      </c>
    </row>
    <row r="196" spans="1:8" ht="12.75">
      <c r="A196" s="91">
        <v>245</v>
      </c>
      <c r="B196" s="102">
        <f t="shared" si="13"/>
        <v>19.537499999999998</v>
      </c>
      <c r="C196" s="93"/>
      <c r="D196" s="94">
        <v>23400</v>
      </c>
      <c r="E196" s="95"/>
      <c r="F196" s="100">
        <f t="shared" si="11"/>
        <v>20390</v>
      </c>
      <c r="G196" s="96">
        <f t="shared" si="10"/>
        <v>14372</v>
      </c>
      <c r="H196" s="95">
        <v>700</v>
      </c>
    </row>
    <row r="197" spans="1:8" ht="12.75">
      <c r="A197" s="91">
        <v>246</v>
      </c>
      <c r="B197" s="102">
        <f t="shared" si="13"/>
        <v>19.541999999999998</v>
      </c>
      <c r="C197" s="93"/>
      <c r="D197" s="94">
        <v>23400</v>
      </c>
      <c r="E197" s="95"/>
      <c r="F197" s="100">
        <f t="shared" si="11"/>
        <v>20386</v>
      </c>
      <c r="G197" s="96">
        <f t="shared" si="10"/>
        <v>14369</v>
      </c>
      <c r="H197" s="95">
        <v>700</v>
      </c>
    </row>
    <row r="198" spans="1:8" ht="12.75">
      <c r="A198" s="91">
        <v>247</v>
      </c>
      <c r="B198" s="102">
        <f t="shared" si="13"/>
        <v>19.546499999999998</v>
      </c>
      <c r="C198" s="93"/>
      <c r="D198" s="94">
        <v>23400</v>
      </c>
      <c r="E198" s="95"/>
      <c r="F198" s="100">
        <f t="shared" si="11"/>
        <v>20381</v>
      </c>
      <c r="G198" s="96">
        <f t="shared" si="10"/>
        <v>14366</v>
      </c>
      <c r="H198" s="95">
        <v>700</v>
      </c>
    </row>
    <row r="199" spans="1:8" ht="12.75">
      <c r="A199" s="91">
        <v>248</v>
      </c>
      <c r="B199" s="102">
        <f t="shared" si="13"/>
        <v>19.551</v>
      </c>
      <c r="C199" s="93"/>
      <c r="D199" s="94">
        <v>23400</v>
      </c>
      <c r="E199" s="95"/>
      <c r="F199" s="100">
        <f t="shared" si="11"/>
        <v>20377</v>
      </c>
      <c r="G199" s="96">
        <f t="shared" si="10"/>
        <v>14362</v>
      </c>
      <c r="H199" s="95">
        <v>700</v>
      </c>
    </row>
    <row r="200" spans="1:8" ht="12.75">
      <c r="A200" s="91">
        <v>249</v>
      </c>
      <c r="B200" s="102">
        <f t="shared" si="13"/>
        <v>19.5555</v>
      </c>
      <c r="C200" s="93"/>
      <c r="D200" s="94">
        <v>23400</v>
      </c>
      <c r="E200" s="95"/>
      <c r="F200" s="100">
        <f t="shared" si="11"/>
        <v>20372</v>
      </c>
      <c r="G200" s="96">
        <f t="shared" si="10"/>
        <v>14359</v>
      </c>
      <c r="H200" s="95">
        <v>700</v>
      </c>
    </row>
    <row r="201" spans="1:8" ht="12.75">
      <c r="A201" s="91">
        <v>250</v>
      </c>
      <c r="B201" s="102">
        <f t="shared" si="13"/>
        <v>19.56</v>
      </c>
      <c r="C201" s="93"/>
      <c r="D201" s="94">
        <v>23400</v>
      </c>
      <c r="E201" s="95"/>
      <c r="F201" s="100">
        <f t="shared" si="11"/>
        <v>20367</v>
      </c>
      <c r="G201" s="96">
        <f t="shared" si="10"/>
        <v>14356</v>
      </c>
      <c r="H201" s="95">
        <v>700</v>
      </c>
    </row>
    <row r="202" spans="1:8" ht="12.75">
      <c r="A202" s="91">
        <v>251</v>
      </c>
      <c r="B202" s="102">
        <f t="shared" si="13"/>
        <v>19.5645</v>
      </c>
      <c r="C202" s="93"/>
      <c r="D202" s="94">
        <v>23400</v>
      </c>
      <c r="E202" s="95"/>
      <c r="F202" s="100">
        <f t="shared" si="11"/>
        <v>20363</v>
      </c>
      <c r="G202" s="96">
        <f t="shared" si="10"/>
        <v>14353</v>
      </c>
      <c r="H202" s="95">
        <v>700</v>
      </c>
    </row>
    <row r="203" spans="1:8" ht="12.75">
      <c r="A203" s="91">
        <v>252</v>
      </c>
      <c r="B203" s="102">
        <f t="shared" si="13"/>
        <v>19.569</v>
      </c>
      <c r="C203" s="93"/>
      <c r="D203" s="94">
        <v>23400</v>
      </c>
      <c r="E203" s="95"/>
      <c r="F203" s="100">
        <f t="shared" si="11"/>
        <v>20358</v>
      </c>
      <c r="G203" s="96">
        <f t="shared" si="10"/>
        <v>14349</v>
      </c>
      <c r="H203" s="95">
        <v>700</v>
      </c>
    </row>
    <row r="204" spans="1:8" ht="12.75">
      <c r="A204" s="91">
        <v>253</v>
      </c>
      <c r="B204" s="102">
        <f t="shared" si="13"/>
        <v>19.5735</v>
      </c>
      <c r="C204" s="93"/>
      <c r="D204" s="94">
        <v>23400</v>
      </c>
      <c r="E204" s="95"/>
      <c r="F204" s="100">
        <f t="shared" si="11"/>
        <v>20354</v>
      </c>
      <c r="G204" s="96">
        <f t="shared" si="10"/>
        <v>14346</v>
      </c>
      <c r="H204" s="95">
        <v>700</v>
      </c>
    </row>
    <row r="205" spans="1:8" ht="12.75">
      <c r="A205" s="91">
        <v>254</v>
      </c>
      <c r="B205" s="102">
        <f t="shared" si="13"/>
        <v>19.578</v>
      </c>
      <c r="C205" s="93"/>
      <c r="D205" s="94">
        <v>23400</v>
      </c>
      <c r="E205" s="95"/>
      <c r="F205" s="100">
        <f t="shared" si="11"/>
        <v>20349</v>
      </c>
      <c r="G205" s="96">
        <f t="shared" si="10"/>
        <v>14343</v>
      </c>
      <c r="H205" s="95">
        <v>700</v>
      </c>
    </row>
    <row r="206" spans="1:8" ht="12.75">
      <c r="A206" s="91">
        <v>255</v>
      </c>
      <c r="B206" s="102">
        <f t="shared" si="13"/>
        <v>19.5825</v>
      </c>
      <c r="C206" s="93"/>
      <c r="D206" s="94">
        <v>23400</v>
      </c>
      <c r="E206" s="95"/>
      <c r="F206" s="100">
        <f t="shared" si="11"/>
        <v>20345</v>
      </c>
      <c r="G206" s="96">
        <f t="shared" si="10"/>
        <v>14339</v>
      </c>
      <c r="H206" s="95">
        <v>700</v>
      </c>
    </row>
    <row r="207" spans="1:8" ht="12.75">
      <c r="A207" s="91">
        <v>256</v>
      </c>
      <c r="B207" s="102">
        <f t="shared" si="13"/>
        <v>19.587</v>
      </c>
      <c r="C207" s="93"/>
      <c r="D207" s="94">
        <v>23400</v>
      </c>
      <c r="E207" s="95"/>
      <c r="F207" s="100">
        <f t="shared" si="11"/>
        <v>20340</v>
      </c>
      <c r="G207" s="96">
        <f t="shared" si="10"/>
        <v>14336</v>
      </c>
      <c r="H207" s="95">
        <v>700</v>
      </c>
    </row>
    <row r="208" spans="1:8" ht="12.75">
      <c r="A208" s="91">
        <v>257</v>
      </c>
      <c r="B208" s="102">
        <f t="shared" si="13"/>
        <v>19.5915</v>
      </c>
      <c r="C208" s="93"/>
      <c r="D208" s="94">
        <v>23400</v>
      </c>
      <c r="E208" s="95"/>
      <c r="F208" s="100">
        <f t="shared" si="11"/>
        <v>20336</v>
      </c>
      <c r="G208" s="96">
        <f t="shared" si="10"/>
        <v>14333</v>
      </c>
      <c r="H208" s="95">
        <v>700</v>
      </c>
    </row>
    <row r="209" spans="1:8" ht="12.75">
      <c r="A209" s="91">
        <v>258</v>
      </c>
      <c r="B209" s="102">
        <f t="shared" si="13"/>
        <v>19.596</v>
      </c>
      <c r="C209" s="93"/>
      <c r="D209" s="94">
        <v>23400</v>
      </c>
      <c r="E209" s="95"/>
      <c r="F209" s="100">
        <f t="shared" si="11"/>
        <v>20331</v>
      </c>
      <c r="G209" s="96">
        <f t="shared" si="10"/>
        <v>14329</v>
      </c>
      <c r="H209" s="95">
        <v>700</v>
      </c>
    </row>
    <row r="210" spans="1:8" ht="12.75">
      <c r="A210" s="91">
        <v>259</v>
      </c>
      <c r="B210" s="102">
        <f t="shared" si="13"/>
        <v>19.6005</v>
      </c>
      <c r="C210" s="93"/>
      <c r="D210" s="94">
        <v>23400</v>
      </c>
      <c r="E210" s="95"/>
      <c r="F210" s="100">
        <f t="shared" si="11"/>
        <v>20327</v>
      </c>
      <c r="G210" s="96">
        <f t="shared" si="10"/>
        <v>14326</v>
      </c>
      <c r="H210" s="95">
        <v>700</v>
      </c>
    </row>
    <row r="211" spans="1:8" ht="12.75">
      <c r="A211" s="91">
        <v>260</v>
      </c>
      <c r="B211" s="102">
        <f t="shared" si="13"/>
        <v>19.604999999999997</v>
      </c>
      <c r="C211" s="93"/>
      <c r="D211" s="94">
        <v>23400</v>
      </c>
      <c r="E211" s="95"/>
      <c r="F211" s="100">
        <f t="shared" si="11"/>
        <v>20322</v>
      </c>
      <c r="G211" s="96">
        <f t="shared" si="10"/>
        <v>14323</v>
      </c>
      <c r="H211" s="95">
        <v>700</v>
      </c>
    </row>
    <row r="212" spans="1:8" ht="12.75">
      <c r="A212" s="91">
        <v>261</v>
      </c>
      <c r="B212" s="102">
        <f t="shared" si="13"/>
        <v>19.609499999999997</v>
      </c>
      <c r="C212" s="93"/>
      <c r="D212" s="94">
        <v>23400</v>
      </c>
      <c r="E212" s="95"/>
      <c r="F212" s="100">
        <f t="shared" si="11"/>
        <v>20318</v>
      </c>
      <c r="G212" s="96">
        <f t="shared" si="10"/>
        <v>14320</v>
      </c>
      <c r="H212" s="95">
        <v>700</v>
      </c>
    </row>
    <row r="213" spans="1:8" ht="12.75">
      <c r="A213" s="91">
        <v>262</v>
      </c>
      <c r="B213" s="102">
        <f t="shared" si="13"/>
        <v>19.613999999999997</v>
      </c>
      <c r="C213" s="93"/>
      <c r="D213" s="94">
        <v>23400</v>
      </c>
      <c r="E213" s="95"/>
      <c r="F213" s="100">
        <f t="shared" si="11"/>
        <v>20313</v>
      </c>
      <c r="G213" s="96">
        <f t="shared" si="10"/>
        <v>14316</v>
      </c>
      <c r="H213" s="95">
        <v>700</v>
      </c>
    </row>
    <row r="214" spans="1:8" ht="12.75">
      <c r="A214" s="91">
        <v>263</v>
      </c>
      <c r="B214" s="102">
        <f aca="true" t="shared" si="14" ref="B214:B245">0.0045*A214+18.435</f>
        <v>19.618499999999997</v>
      </c>
      <c r="C214" s="93"/>
      <c r="D214" s="94">
        <v>23400</v>
      </c>
      <c r="E214" s="95"/>
      <c r="F214" s="100">
        <f t="shared" si="11"/>
        <v>20309</v>
      </c>
      <c r="G214" s="96">
        <f t="shared" si="10"/>
        <v>14313</v>
      </c>
      <c r="H214" s="95">
        <v>700</v>
      </c>
    </row>
    <row r="215" spans="1:8" ht="12.75">
      <c r="A215" s="91">
        <v>264</v>
      </c>
      <c r="B215" s="102">
        <f t="shared" si="14"/>
        <v>19.622999999999998</v>
      </c>
      <c r="C215" s="93"/>
      <c r="D215" s="94">
        <v>23400</v>
      </c>
      <c r="E215" s="95"/>
      <c r="F215" s="100">
        <f t="shared" si="11"/>
        <v>20304</v>
      </c>
      <c r="G215" s="96">
        <f t="shared" si="10"/>
        <v>14310</v>
      </c>
      <c r="H215" s="95">
        <v>700</v>
      </c>
    </row>
    <row r="216" spans="1:8" ht="12.75">
      <c r="A216" s="91">
        <v>265</v>
      </c>
      <c r="B216" s="102">
        <f t="shared" si="14"/>
        <v>19.627499999999998</v>
      </c>
      <c r="C216" s="93"/>
      <c r="D216" s="94">
        <v>23400</v>
      </c>
      <c r="E216" s="95"/>
      <c r="F216" s="100">
        <f t="shared" si="11"/>
        <v>20300</v>
      </c>
      <c r="G216" s="96">
        <f t="shared" si="10"/>
        <v>14306</v>
      </c>
      <c r="H216" s="95">
        <v>700</v>
      </c>
    </row>
    <row r="217" spans="1:8" ht="12.75">
      <c r="A217" s="91">
        <v>266</v>
      </c>
      <c r="B217" s="102">
        <f t="shared" si="14"/>
        <v>19.631999999999998</v>
      </c>
      <c r="C217" s="93"/>
      <c r="D217" s="94">
        <v>23400</v>
      </c>
      <c r="E217" s="95"/>
      <c r="F217" s="100">
        <f t="shared" si="11"/>
        <v>20295</v>
      </c>
      <c r="G217" s="96">
        <f t="shared" si="10"/>
        <v>14303</v>
      </c>
      <c r="H217" s="95">
        <v>700</v>
      </c>
    </row>
    <row r="218" spans="1:8" ht="12.75">
      <c r="A218" s="91">
        <v>267</v>
      </c>
      <c r="B218" s="102">
        <f t="shared" si="14"/>
        <v>19.636499999999998</v>
      </c>
      <c r="C218" s="93"/>
      <c r="D218" s="94">
        <v>23400</v>
      </c>
      <c r="E218" s="95"/>
      <c r="F218" s="100">
        <f t="shared" si="11"/>
        <v>20291</v>
      </c>
      <c r="G218" s="96">
        <f t="shared" si="10"/>
        <v>14300</v>
      </c>
      <c r="H218" s="95">
        <v>700</v>
      </c>
    </row>
    <row r="219" spans="1:8" ht="12.75">
      <c r="A219" s="91">
        <v>268</v>
      </c>
      <c r="B219" s="102">
        <f t="shared" si="14"/>
        <v>19.641</v>
      </c>
      <c r="C219" s="93"/>
      <c r="D219" s="94">
        <v>23400</v>
      </c>
      <c r="E219" s="95"/>
      <c r="F219" s="100">
        <f t="shared" si="11"/>
        <v>20286</v>
      </c>
      <c r="G219" s="96">
        <f t="shared" si="10"/>
        <v>14297</v>
      </c>
      <c r="H219" s="95">
        <v>700</v>
      </c>
    </row>
    <row r="220" spans="1:8" ht="12.75">
      <c r="A220" s="91">
        <v>269</v>
      </c>
      <c r="B220" s="102">
        <f t="shared" si="14"/>
        <v>19.6455</v>
      </c>
      <c r="C220" s="93"/>
      <c r="D220" s="94">
        <v>23400</v>
      </c>
      <c r="E220" s="95"/>
      <c r="F220" s="100">
        <f t="shared" si="11"/>
        <v>20282</v>
      </c>
      <c r="G220" s="96">
        <f t="shared" si="10"/>
        <v>14293</v>
      </c>
      <c r="H220" s="95">
        <v>700</v>
      </c>
    </row>
    <row r="221" spans="1:8" ht="12.75">
      <c r="A221" s="91">
        <v>270</v>
      </c>
      <c r="B221" s="102">
        <f t="shared" si="14"/>
        <v>19.65</v>
      </c>
      <c r="C221" s="93"/>
      <c r="D221" s="94">
        <v>23400</v>
      </c>
      <c r="E221" s="95"/>
      <c r="F221" s="100">
        <f t="shared" si="11"/>
        <v>20277</v>
      </c>
      <c r="G221" s="96">
        <f t="shared" si="10"/>
        <v>14290</v>
      </c>
      <c r="H221" s="95">
        <v>700</v>
      </c>
    </row>
    <row r="222" spans="1:8" ht="12.75">
      <c r="A222" s="91">
        <v>271</v>
      </c>
      <c r="B222" s="102">
        <f t="shared" si="14"/>
        <v>19.6545</v>
      </c>
      <c r="C222" s="93"/>
      <c r="D222" s="94">
        <v>23400</v>
      </c>
      <c r="E222" s="95"/>
      <c r="F222" s="100">
        <f t="shared" si="11"/>
        <v>20273</v>
      </c>
      <c r="G222" s="96">
        <f t="shared" si="10"/>
        <v>14287</v>
      </c>
      <c r="H222" s="95">
        <v>700</v>
      </c>
    </row>
    <row r="223" spans="1:8" ht="12.75">
      <c r="A223" s="91">
        <v>272</v>
      </c>
      <c r="B223" s="102">
        <f t="shared" si="14"/>
        <v>19.659</v>
      </c>
      <c r="C223" s="93"/>
      <c r="D223" s="94">
        <v>23400</v>
      </c>
      <c r="E223" s="95"/>
      <c r="F223" s="100">
        <f t="shared" si="11"/>
        <v>20268</v>
      </c>
      <c r="G223" s="96">
        <f aca="true" t="shared" si="15" ref="G223:G286">ROUND(12*(1/B223*D223),0)</f>
        <v>14284</v>
      </c>
      <c r="H223" s="95">
        <v>700</v>
      </c>
    </row>
    <row r="224" spans="1:8" ht="12.75">
      <c r="A224" s="91">
        <v>273</v>
      </c>
      <c r="B224" s="102">
        <f t="shared" si="14"/>
        <v>19.6635</v>
      </c>
      <c r="C224" s="93"/>
      <c r="D224" s="94">
        <v>23400</v>
      </c>
      <c r="E224" s="95"/>
      <c r="F224" s="100">
        <f aca="true" t="shared" si="16" ref="F224:F287">ROUND(12*1.37*(1/B224*D224)+H224,0)</f>
        <v>20264</v>
      </c>
      <c r="G224" s="96">
        <f t="shared" si="15"/>
        <v>14280</v>
      </c>
      <c r="H224" s="95">
        <v>700</v>
      </c>
    </row>
    <row r="225" spans="1:8" ht="12.75">
      <c r="A225" s="91">
        <v>274</v>
      </c>
      <c r="B225" s="102">
        <f t="shared" si="14"/>
        <v>19.668</v>
      </c>
      <c r="C225" s="93"/>
      <c r="D225" s="94">
        <v>23400</v>
      </c>
      <c r="E225" s="95"/>
      <c r="F225" s="100">
        <f t="shared" si="16"/>
        <v>20259</v>
      </c>
      <c r="G225" s="96">
        <f t="shared" si="15"/>
        <v>14277</v>
      </c>
      <c r="H225" s="95">
        <v>700</v>
      </c>
    </row>
    <row r="226" spans="1:8" ht="12.75">
      <c r="A226" s="91">
        <v>275</v>
      </c>
      <c r="B226" s="102">
        <f t="shared" si="14"/>
        <v>19.6725</v>
      </c>
      <c r="C226" s="93"/>
      <c r="D226" s="94">
        <v>23400</v>
      </c>
      <c r="E226" s="95"/>
      <c r="F226" s="100">
        <f t="shared" si="16"/>
        <v>20255</v>
      </c>
      <c r="G226" s="96">
        <f t="shared" si="15"/>
        <v>14274</v>
      </c>
      <c r="H226" s="95">
        <v>700</v>
      </c>
    </row>
    <row r="227" spans="1:8" ht="12.75">
      <c r="A227" s="91">
        <v>276</v>
      </c>
      <c r="B227" s="102">
        <f t="shared" si="14"/>
        <v>19.677</v>
      </c>
      <c r="C227" s="93"/>
      <c r="D227" s="94">
        <v>23400</v>
      </c>
      <c r="E227" s="95"/>
      <c r="F227" s="100">
        <f t="shared" si="16"/>
        <v>20251</v>
      </c>
      <c r="G227" s="96">
        <f t="shared" si="15"/>
        <v>14270</v>
      </c>
      <c r="H227" s="95">
        <v>700</v>
      </c>
    </row>
    <row r="228" spans="1:8" ht="12.75">
      <c r="A228" s="91">
        <v>277</v>
      </c>
      <c r="B228" s="102">
        <f t="shared" si="14"/>
        <v>19.6815</v>
      </c>
      <c r="C228" s="93"/>
      <c r="D228" s="94">
        <v>23400</v>
      </c>
      <c r="E228" s="95"/>
      <c r="F228" s="100">
        <f t="shared" si="16"/>
        <v>20246</v>
      </c>
      <c r="G228" s="96">
        <f t="shared" si="15"/>
        <v>14267</v>
      </c>
      <c r="H228" s="95">
        <v>700</v>
      </c>
    </row>
    <row r="229" spans="1:8" ht="12.75">
      <c r="A229" s="91">
        <v>278</v>
      </c>
      <c r="B229" s="102">
        <f t="shared" si="14"/>
        <v>19.686</v>
      </c>
      <c r="C229" s="93"/>
      <c r="D229" s="94">
        <v>23400</v>
      </c>
      <c r="E229" s="95"/>
      <c r="F229" s="100">
        <f t="shared" si="16"/>
        <v>20242</v>
      </c>
      <c r="G229" s="96">
        <f t="shared" si="15"/>
        <v>14264</v>
      </c>
      <c r="H229" s="95">
        <v>700</v>
      </c>
    </row>
    <row r="230" spans="1:8" ht="12.75">
      <c r="A230" s="91">
        <v>279</v>
      </c>
      <c r="B230" s="102">
        <f t="shared" si="14"/>
        <v>19.6905</v>
      </c>
      <c r="C230" s="93"/>
      <c r="D230" s="94">
        <v>23400</v>
      </c>
      <c r="E230" s="95"/>
      <c r="F230" s="100">
        <f t="shared" si="16"/>
        <v>20237</v>
      </c>
      <c r="G230" s="96">
        <f t="shared" si="15"/>
        <v>14261</v>
      </c>
      <c r="H230" s="95">
        <v>700</v>
      </c>
    </row>
    <row r="231" spans="1:8" ht="12.75">
      <c r="A231" s="91">
        <v>280</v>
      </c>
      <c r="B231" s="102">
        <f t="shared" si="14"/>
        <v>19.695</v>
      </c>
      <c r="C231" s="93"/>
      <c r="D231" s="94">
        <v>23400</v>
      </c>
      <c r="E231" s="95"/>
      <c r="F231" s="100">
        <f t="shared" si="16"/>
        <v>20233</v>
      </c>
      <c r="G231" s="96">
        <f t="shared" si="15"/>
        <v>14257</v>
      </c>
      <c r="H231" s="95">
        <v>700</v>
      </c>
    </row>
    <row r="232" spans="1:8" ht="12.75">
      <c r="A232" s="91">
        <v>281</v>
      </c>
      <c r="B232" s="102">
        <f t="shared" si="14"/>
        <v>19.6995</v>
      </c>
      <c r="C232" s="93"/>
      <c r="D232" s="94">
        <v>23400</v>
      </c>
      <c r="E232" s="95"/>
      <c r="F232" s="100">
        <f t="shared" si="16"/>
        <v>20228</v>
      </c>
      <c r="G232" s="96">
        <f t="shared" si="15"/>
        <v>14254</v>
      </c>
      <c r="H232" s="95">
        <v>700</v>
      </c>
    </row>
    <row r="233" spans="1:8" ht="12.75">
      <c r="A233" s="91">
        <v>282</v>
      </c>
      <c r="B233" s="102">
        <f t="shared" si="14"/>
        <v>19.703999999999997</v>
      </c>
      <c r="C233" s="93"/>
      <c r="D233" s="94">
        <v>23400</v>
      </c>
      <c r="E233" s="95"/>
      <c r="F233" s="100">
        <f t="shared" si="16"/>
        <v>20224</v>
      </c>
      <c r="G233" s="96">
        <f t="shared" si="15"/>
        <v>14251</v>
      </c>
      <c r="H233" s="95">
        <v>700</v>
      </c>
    </row>
    <row r="234" spans="1:8" ht="12.75">
      <c r="A234" s="91">
        <v>283</v>
      </c>
      <c r="B234" s="102">
        <f t="shared" si="14"/>
        <v>19.708499999999997</v>
      </c>
      <c r="C234" s="93"/>
      <c r="D234" s="94">
        <v>23400</v>
      </c>
      <c r="E234" s="95"/>
      <c r="F234" s="100">
        <f t="shared" si="16"/>
        <v>20219</v>
      </c>
      <c r="G234" s="96">
        <f t="shared" si="15"/>
        <v>14248</v>
      </c>
      <c r="H234" s="95">
        <v>700</v>
      </c>
    </row>
    <row r="235" spans="1:8" ht="12.75">
      <c r="A235" s="91">
        <v>284</v>
      </c>
      <c r="B235" s="102">
        <f t="shared" si="14"/>
        <v>19.712999999999997</v>
      </c>
      <c r="C235" s="93"/>
      <c r="D235" s="94">
        <v>23400</v>
      </c>
      <c r="E235" s="95"/>
      <c r="F235" s="100">
        <f t="shared" si="16"/>
        <v>20215</v>
      </c>
      <c r="G235" s="96">
        <f t="shared" si="15"/>
        <v>14244</v>
      </c>
      <c r="H235" s="95">
        <v>700</v>
      </c>
    </row>
    <row r="236" spans="1:8" ht="12.75">
      <c r="A236" s="91">
        <v>285</v>
      </c>
      <c r="B236" s="102">
        <f t="shared" si="14"/>
        <v>19.717499999999998</v>
      </c>
      <c r="C236" s="93"/>
      <c r="D236" s="94">
        <v>23400</v>
      </c>
      <c r="E236" s="95"/>
      <c r="F236" s="100">
        <f t="shared" si="16"/>
        <v>20210</v>
      </c>
      <c r="G236" s="96">
        <f t="shared" si="15"/>
        <v>14241</v>
      </c>
      <c r="H236" s="95">
        <v>700</v>
      </c>
    </row>
    <row r="237" spans="1:8" ht="12.75">
      <c r="A237" s="91">
        <v>286</v>
      </c>
      <c r="B237" s="102">
        <f t="shared" si="14"/>
        <v>19.721999999999998</v>
      </c>
      <c r="C237" s="93"/>
      <c r="D237" s="94">
        <v>23400</v>
      </c>
      <c r="E237" s="95"/>
      <c r="F237" s="100">
        <f t="shared" si="16"/>
        <v>20206</v>
      </c>
      <c r="G237" s="96">
        <f t="shared" si="15"/>
        <v>14238</v>
      </c>
      <c r="H237" s="95">
        <v>700</v>
      </c>
    </row>
    <row r="238" spans="1:8" ht="12.75">
      <c r="A238" s="91">
        <v>287</v>
      </c>
      <c r="B238" s="102">
        <f t="shared" si="14"/>
        <v>19.726499999999998</v>
      </c>
      <c r="C238" s="93"/>
      <c r="D238" s="94">
        <v>23400</v>
      </c>
      <c r="E238" s="95"/>
      <c r="F238" s="100">
        <f t="shared" si="16"/>
        <v>20201</v>
      </c>
      <c r="G238" s="96">
        <f t="shared" si="15"/>
        <v>14235</v>
      </c>
      <c r="H238" s="95">
        <v>700</v>
      </c>
    </row>
    <row r="239" spans="1:8" ht="12.75">
      <c r="A239" s="91">
        <v>288</v>
      </c>
      <c r="B239" s="102">
        <f t="shared" si="14"/>
        <v>19.730999999999998</v>
      </c>
      <c r="C239" s="93"/>
      <c r="D239" s="94">
        <v>23400</v>
      </c>
      <c r="E239" s="95"/>
      <c r="F239" s="100">
        <f t="shared" si="16"/>
        <v>20197</v>
      </c>
      <c r="G239" s="96">
        <f t="shared" si="15"/>
        <v>14231</v>
      </c>
      <c r="H239" s="95">
        <v>700</v>
      </c>
    </row>
    <row r="240" spans="1:8" ht="12.75">
      <c r="A240" s="91">
        <v>289</v>
      </c>
      <c r="B240" s="102">
        <f t="shared" si="14"/>
        <v>19.7355</v>
      </c>
      <c r="C240" s="93"/>
      <c r="D240" s="94">
        <v>23400</v>
      </c>
      <c r="E240" s="95"/>
      <c r="F240" s="100">
        <f t="shared" si="16"/>
        <v>20193</v>
      </c>
      <c r="G240" s="96">
        <f t="shared" si="15"/>
        <v>14228</v>
      </c>
      <c r="H240" s="95">
        <v>700</v>
      </c>
    </row>
    <row r="241" spans="1:8" ht="12.75">
      <c r="A241" s="91">
        <v>290</v>
      </c>
      <c r="B241" s="102">
        <f t="shared" si="14"/>
        <v>19.74</v>
      </c>
      <c r="C241" s="93"/>
      <c r="D241" s="94">
        <v>23400</v>
      </c>
      <c r="E241" s="95"/>
      <c r="F241" s="100">
        <f t="shared" si="16"/>
        <v>20188</v>
      </c>
      <c r="G241" s="96">
        <f t="shared" si="15"/>
        <v>14225</v>
      </c>
      <c r="H241" s="95">
        <v>700</v>
      </c>
    </row>
    <row r="242" spans="1:8" ht="12.75">
      <c r="A242" s="91">
        <v>291</v>
      </c>
      <c r="B242" s="102">
        <f t="shared" si="14"/>
        <v>19.7445</v>
      </c>
      <c r="C242" s="93"/>
      <c r="D242" s="94">
        <v>23400</v>
      </c>
      <c r="E242" s="95"/>
      <c r="F242" s="100">
        <f t="shared" si="16"/>
        <v>20184</v>
      </c>
      <c r="G242" s="96">
        <f t="shared" si="15"/>
        <v>14222</v>
      </c>
      <c r="H242" s="95">
        <v>700</v>
      </c>
    </row>
    <row r="243" spans="1:8" ht="12.75">
      <c r="A243" s="91">
        <v>292</v>
      </c>
      <c r="B243" s="102">
        <f t="shared" si="14"/>
        <v>19.749</v>
      </c>
      <c r="C243" s="93"/>
      <c r="D243" s="94">
        <v>23400</v>
      </c>
      <c r="E243" s="95"/>
      <c r="F243" s="100">
        <f t="shared" si="16"/>
        <v>20179</v>
      </c>
      <c r="G243" s="96">
        <f t="shared" si="15"/>
        <v>14218</v>
      </c>
      <c r="H243" s="95">
        <v>700</v>
      </c>
    </row>
    <row r="244" spans="1:8" ht="12.75">
      <c r="A244" s="91">
        <v>293</v>
      </c>
      <c r="B244" s="102">
        <f t="shared" si="14"/>
        <v>19.7535</v>
      </c>
      <c r="C244" s="93"/>
      <c r="D244" s="94">
        <v>23400</v>
      </c>
      <c r="E244" s="95"/>
      <c r="F244" s="100">
        <f t="shared" si="16"/>
        <v>20175</v>
      </c>
      <c r="G244" s="96">
        <f t="shared" si="15"/>
        <v>14215</v>
      </c>
      <c r="H244" s="95">
        <v>700</v>
      </c>
    </row>
    <row r="245" spans="1:8" ht="12.75">
      <c r="A245" s="91">
        <v>294</v>
      </c>
      <c r="B245" s="102">
        <f t="shared" si="14"/>
        <v>19.758</v>
      </c>
      <c r="C245" s="93"/>
      <c r="D245" s="94">
        <v>23400</v>
      </c>
      <c r="E245" s="95"/>
      <c r="F245" s="100">
        <f t="shared" si="16"/>
        <v>20170</v>
      </c>
      <c r="G245" s="96">
        <f t="shared" si="15"/>
        <v>14212</v>
      </c>
      <c r="H245" s="95">
        <v>700</v>
      </c>
    </row>
    <row r="246" spans="1:8" ht="12.75">
      <c r="A246" s="91">
        <v>295</v>
      </c>
      <c r="B246" s="102">
        <f aca="true" t="shared" si="17" ref="B246:B271">0.0045*A246+18.435</f>
        <v>19.7625</v>
      </c>
      <c r="C246" s="93"/>
      <c r="D246" s="94">
        <v>23400</v>
      </c>
      <c r="E246" s="95"/>
      <c r="F246" s="100">
        <f t="shared" si="16"/>
        <v>20166</v>
      </c>
      <c r="G246" s="96">
        <f t="shared" si="15"/>
        <v>14209</v>
      </c>
      <c r="H246" s="95">
        <v>700</v>
      </c>
    </row>
    <row r="247" spans="1:8" ht="12.75">
      <c r="A247" s="91">
        <v>296</v>
      </c>
      <c r="B247" s="102">
        <f t="shared" si="17"/>
        <v>19.767</v>
      </c>
      <c r="C247" s="93"/>
      <c r="D247" s="94">
        <v>23400</v>
      </c>
      <c r="E247" s="95"/>
      <c r="F247" s="100">
        <f t="shared" si="16"/>
        <v>20162</v>
      </c>
      <c r="G247" s="96">
        <f t="shared" si="15"/>
        <v>14205</v>
      </c>
      <c r="H247" s="95">
        <v>700</v>
      </c>
    </row>
    <row r="248" spans="1:8" ht="12.75">
      <c r="A248" s="91">
        <v>297</v>
      </c>
      <c r="B248" s="102">
        <f t="shared" si="17"/>
        <v>19.7715</v>
      </c>
      <c r="C248" s="93"/>
      <c r="D248" s="94">
        <v>23400</v>
      </c>
      <c r="E248" s="95"/>
      <c r="F248" s="100">
        <f t="shared" si="16"/>
        <v>20157</v>
      </c>
      <c r="G248" s="96">
        <f t="shared" si="15"/>
        <v>14202</v>
      </c>
      <c r="H248" s="95">
        <v>700</v>
      </c>
    </row>
    <row r="249" spans="1:8" ht="12.75">
      <c r="A249" s="91">
        <v>298</v>
      </c>
      <c r="B249" s="102">
        <f t="shared" si="17"/>
        <v>19.776</v>
      </c>
      <c r="C249" s="93"/>
      <c r="D249" s="94">
        <v>23400</v>
      </c>
      <c r="E249" s="95"/>
      <c r="F249" s="100">
        <f t="shared" si="16"/>
        <v>20153</v>
      </c>
      <c r="G249" s="96">
        <f t="shared" si="15"/>
        <v>14199</v>
      </c>
      <c r="H249" s="95">
        <v>700</v>
      </c>
    </row>
    <row r="250" spans="1:8" ht="12.75">
      <c r="A250" s="91">
        <v>299</v>
      </c>
      <c r="B250" s="102">
        <f t="shared" si="17"/>
        <v>19.7805</v>
      </c>
      <c r="C250" s="93"/>
      <c r="D250" s="94">
        <v>23400</v>
      </c>
      <c r="E250" s="95"/>
      <c r="F250" s="100">
        <f t="shared" si="16"/>
        <v>20148</v>
      </c>
      <c r="G250" s="96">
        <f t="shared" si="15"/>
        <v>14196</v>
      </c>
      <c r="H250" s="95">
        <v>700</v>
      </c>
    </row>
    <row r="251" spans="1:8" ht="12.75">
      <c r="A251" s="91">
        <v>300</v>
      </c>
      <c r="B251" s="102">
        <f t="shared" si="17"/>
        <v>19.785</v>
      </c>
      <c r="C251" s="93"/>
      <c r="D251" s="94">
        <v>23400</v>
      </c>
      <c r="E251" s="95"/>
      <c r="F251" s="100">
        <f t="shared" si="16"/>
        <v>20144</v>
      </c>
      <c r="G251" s="96">
        <f t="shared" si="15"/>
        <v>14193</v>
      </c>
      <c r="H251" s="95">
        <v>700</v>
      </c>
    </row>
    <row r="252" spans="1:8" ht="12.75">
      <c r="A252" s="91">
        <v>301</v>
      </c>
      <c r="B252" s="102">
        <f t="shared" si="17"/>
        <v>19.789499999999997</v>
      </c>
      <c r="C252" s="93"/>
      <c r="D252" s="94">
        <v>23400</v>
      </c>
      <c r="E252" s="95"/>
      <c r="F252" s="100">
        <f t="shared" si="16"/>
        <v>20139</v>
      </c>
      <c r="G252" s="96">
        <f t="shared" si="15"/>
        <v>14189</v>
      </c>
      <c r="H252" s="95">
        <v>700</v>
      </c>
    </row>
    <row r="253" spans="1:8" ht="12.75">
      <c r="A253" s="91">
        <v>302</v>
      </c>
      <c r="B253" s="102">
        <f t="shared" si="17"/>
        <v>19.793999999999997</v>
      </c>
      <c r="C253" s="93"/>
      <c r="D253" s="94">
        <v>23400</v>
      </c>
      <c r="E253" s="95"/>
      <c r="F253" s="100">
        <f t="shared" si="16"/>
        <v>20135</v>
      </c>
      <c r="G253" s="96">
        <f t="shared" si="15"/>
        <v>14186</v>
      </c>
      <c r="H253" s="95">
        <v>700</v>
      </c>
    </row>
    <row r="254" spans="1:8" ht="12.75">
      <c r="A254" s="91">
        <v>303</v>
      </c>
      <c r="B254" s="102">
        <f t="shared" si="17"/>
        <v>19.798499999999997</v>
      </c>
      <c r="C254" s="93"/>
      <c r="D254" s="94">
        <v>23400</v>
      </c>
      <c r="E254" s="95"/>
      <c r="F254" s="100">
        <f t="shared" si="16"/>
        <v>20131</v>
      </c>
      <c r="G254" s="96">
        <f t="shared" si="15"/>
        <v>14183</v>
      </c>
      <c r="H254" s="95">
        <v>700</v>
      </c>
    </row>
    <row r="255" spans="1:8" ht="12.75">
      <c r="A255" s="91">
        <v>304</v>
      </c>
      <c r="B255" s="102">
        <f t="shared" si="17"/>
        <v>19.802999999999997</v>
      </c>
      <c r="C255" s="93"/>
      <c r="D255" s="94">
        <v>23400</v>
      </c>
      <c r="E255" s="95"/>
      <c r="F255" s="100">
        <f t="shared" si="16"/>
        <v>20126</v>
      </c>
      <c r="G255" s="96">
        <f t="shared" si="15"/>
        <v>14180</v>
      </c>
      <c r="H255" s="95">
        <v>700</v>
      </c>
    </row>
    <row r="256" spans="1:8" ht="12.75">
      <c r="A256" s="91">
        <v>305</v>
      </c>
      <c r="B256" s="102">
        <f t="shared" si="17"/>
        <v>19.807499999999997</v>
      </c>
      <c r="C256" s="93"/>
      <c r="D256" s="94">
        <v>23400</v>
      </c>
      <c r="E256" s="95"/>
      <c r="F256" s="100">
        <f t="shared" si="16"/>
        <v>20122</v>
      </c>
      <c r="G256" s="96">
        <f t="shared" si="15"/>
        <v>14176</v>
      </c>
      <c r="H256" s="95">
        <v>700</v>
      </c>
    </row>
    <row r="257" spans="1:8" ht="12.75">
      <c r="A257" s="91">
        <v>306</v>
      </c>
      <c r="B257" s="102">
        <f t="shared" si="17"/>
        <v>19.811999999999998</v>
      </c>
      <c r="C257" s="93"/>
      <c r="D257" s="94">
        <v>23400</v>
      </c>
      <c r="E257" s="95"/>
      <c r="F257" s="100">
        <f t="shared" si="16"/>
        <v>20117</v>
      </c>
      <c r="G257" s="96">
        <f t="shared" si="15"/>
        <v>14173</v>
      </c>
      <c r="H257" s="95">
        <v>700</v>
      </c>
    </row>
    <row r="258" spans="1:8" ht="12.75">
      <c r="A258" s="91">
        <v>307</v>
      </c>
      <c r="B258" s="102">
        <f t="shared" si="17"/>
        <v>19.816499999999998</v>
      </c>
      <c r="C258" s="93"/>
      <c r="D258" s="94">
        <v>23400</v>
      </c>
      <c r="E258" s="95"/>
      <c r="F258" s="100">
        <f t="shared" si="16"/>
        <v>20113</v>
      </c>
      <c r="G258" s="96">
        <f t="shared" si="15"/>
        <v>14170</v>
      </c>
      <c r="H258" s="95">
        <v>700</v>
      </c>
    </row>
    <row r="259" spans="1:8" ht="12.75">
      <c r="A259" s="91">
        <v>308</v>
      </c>
      <c r="B259" s="102">
        <f t="shared" si="17"/>
        <v>19.820999999999998</v>
      </c>
      <c r="C259" s="93"/>
      <c r="D259" s="94">
        <v>23400</v>
      </c>
      <c r="E259" s="95"/>
      <c r="F259" s="100">
        <f t="shared" si="16"/>
        <v>20109</v>
      </c>
      <c r="G259" s="96">
        <f t="shared" si="15"/>
        <v>14167</v>
      </c>
      <c r="H259" s="95">
        <v>700</v>
      </c>
    </row>
    <row r="260" spans="1:8" ht="12.75">
      <c r="A260" s="91">
        <v>309</v>
      </c>
      <c r="B260" s="102">
        <f t="shared" si="17"/>
        <v>19.825499999999998</v>
      </c>
      <c r="C260" s="93"/>
      <c r="D260" s="94">
        <v>23400</v>
      </c>
      <c r="E260" s="95"/>
      <c r="F260" s="100">
        <f t="shared" si="16"/>
        <v>20104</v>
      </c>
      <c r="G260" s="96">
        <f t="shared" si="15"/>
        <v>14164</v>
      </c>
      <c r="H260" s="95">
        <v>700</v>
      </c>
    </row>
    <row r="261" spans="1:8" ht="12.75">
      <c r="A261" s="91">
        <v>310</v>
      </c>
      <c r="B261" s="102">
        <f t="shared" si="17"/>
        <v>19.83</v>
      </c>
      <c r="C261" s="93"/>
      <c r="D261" s="94">
        <v>23400</v>
      </c>
      <c r="E261" s="95"/>
      <c r="F261" s="100">
        <f t="shared" si="16"/>
        <v>20100</v>
      </c>
      <c r="G261" s="96">
        <f t="shared" si="15"/>
        <v>14160</v>
      </c>
      <c r="H261" s="95">
        <v>700</v>
      </c>
    </row>
    <row r="262" spans="1:8" ht="12.75">
      <c r="A262" s="91">
        <v>311</v>
      </c>
      <c r="B262" s="102">
        <f t="shared" si="17"/>
        <v>19.8345</v>
      </c>
      <c r="C262" s="93"/>
      <c r="D262" s="94">
        <v>23400</v>
      </c>
      <c r="E262" s="95"/>
      <c r="F262" s="100">
        <f t="shared" si="16"/>
        <v>20095</v>
      </c>
      <c r="G262" s="96">
        <f t="shared" si="15"/>
        <v>14157</v>
      </c>
      <c r="H262" s="95">
        <v>700</v>
      </c>
    </row>
    <row r="263" spans="1:8" ht="12.75">
      <c r="A263" s="91">
        <v>312</v>
      </c>
      <c r="B263" s="102">
        <f t="shared" si="17"/>
        <v>19.839</v>
      </c>
      <c r="C263" s="93"/>
      <c r="D263" s="94">
        <v>23400</v>
      </c>
      <c r="E263" s="95"/>
      <c r="F263" s="100">
        <f t="shared" si="16"/>
        <v>20091</v>
      </c>
      <c r="G263" s="96">
        <f t="shared" si="15"/>
        <v>14154</v>
      </c>
      <c r="H263" s="95">
        <v>700</v>
      </c>
    </row>
    <row r="264" spans="1:8" ht="12.75">
      <c r="A264" s="91">
        <v>313</v>
      </c>
      <c r="B264" s="102">
        <f t="shared" si="17"/>
        <v>19.8435</v>
      </c>
      <c r="C264" s="93"/>
      <c r="D264" s="94">
        <v>23400</v>
      </c>
      <c r="E264" s="95"/>
      <c r="F264" s="100">
        <f t="shared" si="16"/>
        <v>20086</v>
      </c>
      <c r="G264" s="96">
        <f t="shared" si="15"/>
        <v>14151</v>
      </c>
      <c r="H264" s="95">
        <v>700</v>
      </c>
    </row>
    <row r="265" spans="1:8" ht="12.75">
      <c r="A265" s="91">
        <v>314</v>
      </c>
      <c r="B265" s="102">
        <f t="shared" si="17"/>
        <v>19.848</v>
      </c>
      <c r="C265" s="93"/>
      <c r="D265" s="94">
        <v>23400</v>
      </c>
      <c r="E265" s="95"/>
      <c r="F265" s="100">
        <f t="shared" si="16"/>
        <v>20082</v>
      </c>
      <c r="G265" s="96">
        <f t="shared" si="15"/>
        <v>14148</v>
      </c>
      <c r="H265" s="95">
        <v>700</v>
      </c>
    </row>
    <row r="266" spans="1:8" ht="12.75">
      <c r="A266" s="91">
        <v>315</v>
      </c>
      <c r="B266" s="102">
        <f t="shared" si="17"/>
        <v>19.8525</v>
      </c>
      <c r="C266" s="93"/>
      <c r="D266" s="94">
        <v>23400</v>
      </c>
      <c r="E266" s="95"/>
      <c r="F266" s="100">
        <f t="shared" si="16"/>
        <v>20078</v>
      </c>
      <c r="G266" s="96">
        <f t="shared" si="15"/>
        <v>14144</v>
      </c>
      <c r="H266" s="95">
        <v>700</v>
      </c>
    </row>
    <row r="267" spans="1:8" ht="12.75">
      <c r="A267" s="91">
        <v>316</v>
      </c>
      <c r="B267" s="102">
        <f t="shared" si="17"/>
        <v>19.857</v>
      </c>
      <c r="C267" s="93"/>
      <c r="D267" s="94">
        <v>23400</v>
      </c>
      <c r="E267" s="95"/>
      <c r="F267" s="100">
        <f t="shared" si="16"/>
        <v>20073</v>
      </c>
      <c r="G267" s="96">
        <f t="shared" si="15"/>
        <v>14141</v>
      </c>
      <c r="H267" s="95">
        <v>700</v>
      </c>
    </row>
    <row r="268" spans="1:8" ht="12.75">
      <c r="A268" s="91">
        <v>317</v>
      </c>
      <c r="B268" s="102">
        <f t="shared" si="17"/>
        <v>19.8615</v>
      </c>
      <c r="C268" s="93"/>
      <c r="D268" s="94">
        <v>23400</v>
      </c>
      <c r="E268" s="95"/>
      <c r="F268" s="100">
        <f t="shared" si="16"/>
        <v>20069</v>
      </c>
      <c r="G268" s="96">
        <f t="shared" si="15"/>
        <v>14138</v>
      </c>
      <c r="H268" s="95">
        <v>700</v>
      </c>
    </row>
    <row r="269" spans="1:8" ht="12.75">
      <c r="A269" s="91">
        <v>318</v>
      </c>
      <c r="B269" s="102">
        <f t="shared" si="17"/>
        <v>19.866</v>
      </c>
      <c r="C269" s="93"/>
      <c r="D269" s="94">
        <v>23400</v>
      </c>
      <c r="E269" s="95"/>
      <c r="F269" s="100">
        <f t="shared" si="16"/>
        <v>20065</v>
      </c>
      <c r="G269" s="96">
        <f t="shared" si="15"/>
        <v>14135</v>
      </c>
      <c r="H269" s="95">
        <v>700</v>
      </c>
    </row>
    <row r="270" spans="1:8" ht="12.75">
      <c r="A270" s="91">
        <v>319</v>
      </c>
      <c r="B270" s="102">
        <f t="shared" si="17"/>
        <v>19.8705</v>
      </c>
      <c r="C270" s="93"/>
      <c r="D270" s="94">
        <v>23400</v>
      </c>
      <c r="E270" s="95"/>
      <c r="F270" s="100">
        <f t="shared" si="16"/>
        <v>20060</v>
      </c>
      <c r="G270" s="96">
        <f t="shared" si="15"/>
        <v>14132</v>
      </c>
      <c r="H270" s="95">
        <v>700</v>
      </c>
    </row>
    <row r="271" spans="1:8" ht="12.75">
      <c r="A271" s="91">
        <v>320</v>
      </c>
      <c r="B271" s="102">
        <f t="shared" si="17"/>
        <v>19.875</v>
      </c>
      <c r="C271" s="93"/>
      <c r="D271" s="94">
        <v>23400</v>
      </c>
      <c r="E271" s="95"/>
      <c r="F271" s="100">
        <f t="shared" si="16"/>
        <v>20056</v>
      </c>
      <c r="G271" s="96">
        <f t="shared" si="15"/>
        <v>14128</v>
      </c>
      <c r="H271" s="95">
        <v>700</v>
      </c>
    </row>
    <row r="272" spans="1:8" ht="12.75">
      <c r="A272" s="91">
        <v>321</v>
      </c>
      <c r="B272" s="102">
        <f aca="true" t="shared" si="18" ref="B272:B303">0.007*A272+17.63</f>
        <v>19.877</v>
      </c>
      <c r="C272" s="93"/>
      <c r="D272" s="94">
        <v>23400</v>
      </c>
      <c r="E272" s="95"/>
      <c r="F272" s="100">
        <f t="shared" si="16"/>
        <v>20054</v>
      </c>
      <c r="G272" s="96">
        <f t="shared" si="15"/>
        <v>14127</v>
      </c>
      <c r="H272" s="95">
        <v>700</v>
      </c>
    </row>
    <row r="273" spans="1:8" ht="12.75">
      <c r="A273" s="91">
        <v>322</v>
      </c>
      <c r="B273" s="102">
        <f t="shared" si="18"/>
        <v>19.884</v>
      </c>
      <c r="C273" s="93"/>
      <c r="D273" s="94">
        <v>23400</v>
      </c>
      <c r="E273" s="95"/>
      <c r="F273" s="100">
        <f t="shared" si="16"/>
        <v>20047</v>
      </c>
      <c r="G273" s="96">
        <f t="shared" si="15"/>
        <v>14122</v>
      </c>
      <c r="H273" s="95">
        <v>700</v>
      </c>
    </row>
    <row r="274" spans="1:8" ht="12.75">
      <c r="A274" s="91">
        <v>323</v>
      </c>
      <c r="B274" s="102">
        <f t="shared" si="18"/>
        <v>19.891</v>
      </c>
      <c r="C274" s="93"/>
      <c r="D274" s="94">
        <v>23400</v>
      </c>
      <c r="E274" s="95"/>
      <c r="F274" s="100">
        <f t="shared" si="16"/>
        <v>20040</v>
      </c>
      <c r="G274" s="96">
        <f t="shared" si="15"/>
        <v>14117</v>
      </c>
      <c r="H274" s="95">
        <v>700</v>
      </c>
    </row>
    <row r="275" spans="1:8" ht="12.75">
      <c r="A275" s="91">
        <v>324</v>
      </c>
      <c r="B275" s="102">
        <f t="shared" si="18"/>
        <v>19.898</v>
      </c>
      <c r="C275" s="93"/>
      <c r="D275" s="94">
        <v>23400</v>
      </c>
      <c r="E275" s="95"/>
      <c r="F275" s="100">
        <f t="shared" si="16"/>
        <v>20033</v>
      </c>
      <c r="G275" s="96">
        <f t="shared" si="15"/>
        <v>14112</v>
      </c>
      <c r="H275" s="95">
        <v>700</v>
      </c>
    </row>
    <row r="276" spans="1:8" ht="12.75">
      <c r="A276" s="91">
        <v>325</v>
      </c>
      <c r="B276" s="102">
        <f t="shared" si="18"/>
        <v>19.904999999999998</v>
      </c>
      <c r="C276" s="93"/>
      <c r="D276" s="94">
        <v>23400</v>
      </c>
      <c r="E276" s="95"/>
      <c r="F276" s="100">
        <f t="shared" si="16"/>
        <v>20027</v>
      </c>
      <c r="G276" s="96">
        <f t="shared" si="15"/>
        <v>14107</v>
      </c>
      <c r="H276" s="95">
        <v>700</v>
      </c>
    </row>
    <row r="277" spans="1:8" ht="12.75">
      <c r="A277" s="91">
        <v>326</v>
      </c>
      <c r="B277" s="102">
        <f t="shared" si="18"/>
        <v>19.912</v>
      </c>
      <c r="C277" s="93"/>
      <c r="D277" s="94">
        <v>23400</v>
      </c>
      <c r="E277" s="95"/>
      <c r="F277" s="100">
        <f t="shared" si="16"/>
        <v>20020</v>
      </c>
      <c r="G277" s="96">
        <f t="shared" si="15"/>
        <v>14102</v>
      </c>
      <c r="H277" s="95">
        <v>700</v>
      </c>
    </row>
    <row r="278" spans="1:8" ht="12.75">
      <c r="A278" s="91">
        <v>327</v>
      </c>
      <c r="B278" s="102">
        <f t="shared" si="18"/>
        <v>19.919</v>
      </c>
      <c r="C278" s="93"/>
      <c r="D278" s="94">
        <v>23400</v>
      </c>
      <c r="E278" s="95"/>
      <c r="F278" s="100">
        <f t="shared" si="16"/>
        <v>20013</v>
      </c>
      <c r="G278" s="96">
        <f t="shared" si="15"/>
        <v>14097</v>
      </c>
      <c r="H278" s="95">
        <v>700</v>
      </c>
    </row>
    <row r="279" spans="1:8" ht="12.75">
      <c r="A279" s="91">
        <v>328</v>
      </c>
      <c r="B279" s="102">
        <f t="shared" si="18"/>
        <v>19.926</v>
      </c>
      <c r="C279" s="93"/>
      <c r="D279" s="94">
        <v>23400</v>
      </c>
      <c r="E279" s="95"/>
      <c r="F279" s="100">
        <f t="shared" si="16"/>
        <v>20006</v>
      </c>
      <c r="G279" s="96">
        <f t="shared" si="15"/>
        <v>14092</v>
      </c>
      <c r="H279" s="95">
        <v>700</v>
      </c>
    </row>
    <row r="280" spans="1:8" ht="12.75">
      <c r="A280" s="91">
        <v>329</v>
      </c>
      <c r="B280" s="102">
        <f t="shared" si="18"/>
        <v>19.933</v>
      </c>
      <c r="C280" s="93"/>
      <c r="D280" s="94">
        <v>23400</v>
      </c>
      <c r="E280" s="95"/>
      <c r="F280" s="100">
        <f t="shared" si="16"/>
        <v>19999</v>
      </c>
      <c r="G280" s="96">
        <f t="shared" si="15"/>
        <v>14087</v>
      </c>
      <c r="H280" s="95">
        <v>700</v>
      </c>
    </row>
    <row r="281" spans="1:8" ht="12.75">
      <c r="A281" s="91">
        <v>330</v>
      </c>
      <c r="B281" s="102">
        <f t="shared" si="18"/>
        <v>19.939999999999998</v>
      </c>
      <c r="C281" s="93"/>
      <c r="D281" s="94">
        <v>23400</v>
      </c>
      <c r="E281" s="95"/>
      <c r="F281" s="100">
        <f t="shared" si="16"/>
        <v>19993</v>
      </c>
      <c r="G281" s="96">
        <f t="shared" si="15"/>
        <v>14082</v>
      </c>
      <c r="H281" s="95">
        <v>700</v>
      </c>
    </row>
    <row r="282" spans="1:8" ht="12.75">
      <c r="A282" s="91">
        <v>331</v>
      </c>
      <c r="B282" s="102">
        <f t="shared" si="18"/>
        <v>19.947</v>
      </c>
      <c r="C282" s="93"/>
      <c r="D282" s="94">
        <v>23400</v>
      </c>
      <c r="E282" s="95"/>
      <c r="F282" s="100">
        <f t="shared" si="16"/>
        <v>19986</v>
      </c>
      <c r="G282" s="96">
        <f t="shared" si="15"/>
        <v>14077</v>
      </c>
      <c r="H282" s="95">
        <v>700</v>
      </c>
    </row>
    <row r="283" spans="1:8" ht="12.75">
      <c r="A283" s="91">
        <v>332</v>
      </c>
      <c r="B283" s="102">
        <f t="shared" si="18"/>
        <v>19.954</v>
      </c>
      <c r="C283" s="93"/>
      <c r="D283" s="94">
        <v>23400</v>
      </c>
      <c r="E283" s="95"/>
      <c r="F283" s="100">
        <f t="shared" si="16"/>
        <v>19979</v>
      </c>
      <c r="G283" s="96">
        <f t="shared" si="15"/>
        <v>14072</v>
      </c>
      <c r="H283" s="95">
        <v>700</v>
      </c>
    </row>
    <row r="284" spans="1:8" ht="12.75">
      <c r="A284" s="91">
        <v>333</v>
      </c>
      <c r="B284" s="102">
        <f t="shared" si="18"/>
        <v>19.961</v>
      </c>
      <c r="C284" s="93"/>
      <c r="D284" s="94">
        <v>23400</v>
      </c>
      <c r="E284" s="95"/>
      <c r="F284" s="100">
        <f t="shared" si="16"/>
        <v>19972</v>
      </c>
      <c r="G284" s="96">
        <f t="shared" si="15"/>
        <v>14067</v>
      </c>
      <c r="H284" s="95">
        <v>700</v>
      </c>
    </row>
    <row r="285" spans="1:8" ht="12.75">
      <c r="A285" s="91">
        <v>334</v>
      </c>
      <c r="B285" s="102">
        <f t="shared" si="18"/>
        <v>19.968</v>
      </c>
      <c r="C285" s="93"/>
      <c r="D285" s="94">
        <v>23400</v>
      </c>
      <c r="E285" s="95"/>
      <c r="F285" s="100">
        <f t="shared" si="16"/>
        <v>19966</v>
      </c>
      <c r="G285" s="96">
        <f t="shared" si="15"/>
        <v>14063</v>
      </c>
      <c r="H285" s="95">
        <v>700</v>
      </c>
    </row>
    <row r="286" spans="1:8" ht="12.75">
      <c r="A286" s="91">
        <v>335</v>
      </c>
      <c r="B286" s="102">
        <f t="shared" si="18"/>
        <v>19.974999999999998</v>
      </c>
      <c r="C286" s="93"/>
      <c r="D286" s="94">
        <v>23400</v>
      </c>
      <c r="E286" s="95"/>
      <c r="F286" s="100">
        <f t="shared" si="16"/>
        <v>19959</v>
      </c>
      <c r="G286" s="96">
        <f t="shared" si="15"/>
        <v>14058</v>
      </c>
      <c r="H286" s="95">
        <v>700</v>
      </c>
    </row>
    <row r="287" spans="1:8" ht="12.75">
      <c r="A287" s="91">
        <v>336</v>
      </c>
      <c r="B287" s="102">
        <f t="shared" si="18"/>
        <v>19.982</v>
      </c>
      <c r="C287" s="93"/>
      <c r="D287" s="94">
        <v>23400</v>
      </c>
      <c r="E287" s="95"/>
      <c r="F287" s="100">
        <f t="shared" si="16"/>
        <v>19952</v>
      </c>
      <c r="G287" s="96">
        <f aca="true" t="shared" si="19" ref="G287:G350">ROUND(12*(1/B287*D287),0)</f>
        <v>14053</v>
      </c>
      <c r="H287" s="95">
        <v>700</v>
      </c>
    </row>
    <row r="288" spans="1:8" ht="12.75">
      <c r="A288" s="91">
        <v>337</v>
      </c>
      <c r="B288" s="102">
        <f t="shared" si="18"/>
        <v>19.988999999999997</v>
      </c>
      <c r="C288" s="93"/>
      <c r="D288" s="94">
        <v>23400</v>
      </c>
      <c r="E288" s="95"/>
      <c r="F288" s="100">
        <f aca="true" t="shared" si="20" ref="F288:F351">ROUND(12*1.37*(1/B288*D288)+H288,0)</f>
        <v>19945</v>
      </c>
      <c r="G288" s="96">
        <f t="shared" si="19"/>
        <v>14048</v>
      </c>
      <c r="H288" s="95">
        <v>700</v>
      </c>
    </row>
    <row r="289" spans="1:8" ht="12.75">
      <c r="A289" s="91">
        <v>338</v>
      </c>
      <c r="B289" s="102">
        <f t="shared" si="18"/>
        <v>19.996</v>
      </c>
      <c r="C289" s="93"/>
      <c r="D289" s="94">
        <v>23400</v>
      </c>
      <c r="E289" s="95"/>
      <c r="F289" s="100">
        <f t="shared" si="20"/>
        <v>19939</v>
      </c>
      <c r="G289" s="96">
        <f t="shared" si="19"/>
        <v>14043</v>
      </c>
      <c r="H289" s="95">
        <v>700</v>
      </c>
    </row>
    <row r="290" spans="1:8" ht="12.75">
      <c r="A290" s="91">
        <v>339</v>
      </c>
      <c r="B290" s="102">
        <f t="shared" si="18"/>
        <v>20.003</v>
      </c>
      <c r="C290" s="93"/>
      <c r="D290" s="94">
        <v>23400</v>
      </c>
      <c r="E290" s="95"/>
      <c r="F290" s="100">
        <f t="shared" si="20"/>
        <v>19932</v>
      </c>
      <c r="G290" s="96">
        <f t="shared" si="19"/>
        <v>14038</v>
      </c>
      <c r="H290" s="95">
        <v>700</v>
      </c>
    </row>
    <row r="291" spans="1:8" ht="12.75">
      <c r="A291" s="91">
        <v>340</v>
      </c>
      <c r="B291" s="102">
        <f t="shared" si="18"/>
        <v>20.009999999999998</v>
      </c>
      <c r="C291" s="93"/>
      <c r="D291" s="94">
        <v>23400</v>
      </c>
      <c r="E291" s="95"/>
      <c r="F291" s="100">
        <f t="shared" si="20"/>
        <v>19925</v>
      </c>
      <c r="G291" s="96">
        <f t="shared" si="19"/>
        <v>14033</v>
      </c>
      <c r="H291" s="95">
        <v>700</v>
      </c>
    </row>
    <row r="292" spans="1:8" ht="12.75">
      <c r="A292" s="91">
        <v>341</v>
      </c>
      <c r="B292" s="102">
        <f t="shared" si="18"/>
        <v>20.017</v>
      </c>
      <c r="C292" s="93"/>
      <c r="D292" s="94">
        <v>23400</v>
      </c>
      <c r="E292" s="95"/>
      <c r="F292" s="100">
        <f t="shared" si="20"/>
        <v>19918</v>
      </c>
      <c r="G292" s="96">
        <f t="shared" si="19"/>
        <v>14028</v>
      </c>
      <c r="H292" s="95">
        <v>700</v>
      </c>
    </row>
    <row r="293" spans="1:8" ht="12.75">
      <c r="A293" s="91">
        <v>342</v>
      </c>
      <c r="B293" s="102">
        <f t="shared" si="18"/>
        <v>20.024</v>
      </c>
      <c r="C293" s="93"/>
      <c r="D293" s="94">
        <v>23400</v>
      </c>
      <c r="E293" s="95"/>
      <c r="F293" s="100">
        <f t="shared" si="20"/>
        <v>19912</v>
      </c>
      <c r="G293" s="96">
        <f t="shared" si="19"/>
        <v>14023</v>
      </c>
      <c r="H293" s="95">
        <v>700</v>
      </c>
    </row>
    <row r="294" spans="1:8" ht="12.75">
      <c r="A294" s="91">
        <v>343</v>
      </c>
      <c r="B294" s="102">
        <f t="shared" si="18"/>
        <v>20.031</v>
      </c>
      <c r="C294" s="93"/>
      <c r="D294" s="94">
        <v>23400</v>
      </c>
      <c r="E294" s="95"/>
      <c r="F294" s="100">
        <f t="shared" si="20"/>
        <v>19905</v>
      </c>
      <c r="G294" s="96">
        <f t="shared" si="19"/>
        <v>14018</v>
      </c>
      <c r="H294" s="95">
        <v>700</v>
      </c>
    </row>
    <row r="295" spans="1:8" ht="12.75">
      <c r="A295" s="91">
        <v>344</v>
      </c>
      <c r="B295" s="102">
        <f t="shared" si="18"/>
        <v>20.038</v>
      </c>
      <c r="C295" s="93"/>
      <c r="D295" s="94">
        <v>23400</v>
      </c>
      <c r="E295" s="95"/>
      <c r="F295" s="100">
        <f t="shared" si="20"/>
        <v>19898</v>
      </c>
      <c r="G295" s="96">
        <f t="shared" si="19"/>
        <v>14013</v>
      </c>
      <c r="H295" s="95">
        <v>700</v>
      </c>
    </row>
    <row r="296" spans="1:8" ht="12.75">
      <c r="A296" s="91">
        <v>345</v>
      </c>
      <c r="B296" s="102">
        <f t="shared" si="18"/>
        <v>20.044999999999998</v>
      </c>
      <c r="C296" s="93"/>
      <c r="D296" s="94">
        <v>23400</v>
      </c>
      <c r="E296" s="95"/>
      <c r="F296" s="100">
        <f t="shared" si="20"/>
        <v>19892</v>
      </c>
      <c r="G296" s="96">
        <f t="shared" si="19"/>
        <v>14008</v>
      </c>
      <c r="H296" s="95">
        <v>700</v>
      </c>
    </row>
    <row r="297" spans="1:8" ht="12.75">
      <c r="A297" s="91">
        <v>346</v>
      </c>
      <c r="B297" s="102">
        <f t="shared" si="18"/>
        <v>20.052</v>
      </c>
      <c r="C297" s="93"/>
      <c r="D297" s="94">
        <v>23400</v>
      </c>
      <c r="E297" s="95"/>
      <c r="F297" s="100">
        <f t="shared" si="20"/>
        <v>19885</v>
      </c>
      <c r="G297" s="96">
        <f t="shared" si="19"/>
        <v>14004</v>
      </c>
      <c r="H297" s="95">
        <v>700</v>
      </c>
    </row>
    <row r="298" spans="1:8" ht="12.75">
      <c r="A298" s="91">
        <v>347</v>
      </c>
      <c r="B298" s="102">
        <f t="shared" si="18"/>
        <v>20.058999999999997</v>
      </c>
      <c r="C298" s="93"/>
      <c r="D298" s="94">
        <v>23400</v>
      </c>
      <c r="E298" s="95"/>
      <c r="F298" s="100">
        <f t="shared" si="20"/>
        <v>19878</v>
      </c>
      <c r="G298" s="96">
        <f t="shared" si="19"/>
        <v>13999</v>
      </c>
      <c r="H298" s="95">
        <v>700</v>
      </c>
    </row>
    <row r="299" spans="1:8" ht="12.75">
      <c r="A299" s="91">
        <v>348</v>
      </c>
      <c r="B299" s="102">
        <f t="shared" si="18"/>
        <v>20.066</v>
      </c>
      <c r="C299" s="93"/>
      <c r="D299" s="94">
        <v>23400</v>
      </c>
      <c r="E299" s="95"/>
      <c r="F299" s="100">
        <f t="shared" si="20"/>
        <v>19872</v>
      </c>
      <c r="G299" s="96">
        <f t="shared" si="19"/>
        <v>13994</v>
      </c>
      <c r="H299" s="95">
        <v>700</v>
      </c>
    </row>
    <row r="300" spans="1:8" ht="12.75">
      <c r="A300" s="91">
        <v>349</v>
      </c>
      <c r="B300" s="102">
        <f t="shared" si="18"/>
        <v>20.073</v>
      </c>
      <c r="C300" s="93"/>
      <c r="D300" s="94">
        <v>23400</v>
      </c>
      <c r="E300" s="95"/>
      <c r="F300" s="100">
        <f t="shared" si="20"/>
        <v>19865</v>
      </c>
      <c r="G300" s="96">
        <f t="shared" si="19"/>
        <v>13989</v>
      </c>
      <c r="H300" s="95">
        <v>700</v>
      </c>
    </row>
    <row r="301" spans="1:8" ht="12.75">
      <c r="A301" s="91">
        <v>350</v>
      </c>
      <c r="B301" s="102">
        <f t="shared" si="18"/>
        <v>20.08</v>
      </c>
      <c r="C301" s="93"/>
      <c r="D301" s="94">
        <v>23400</v>
      </c>
      <c r="E301" s="95"/>
      <c r="F301" s="100">
        <f t="shared" si="20"/>
        <v>19858</v>
      </c>
      <c r="G301" s="96">
        <f t="shared" si="19"/>
        <v>13984</v>
      </c>
      <c r="H301" s="95">
        <v>700</v>
      </c>
    </row>
    <row r="302" spans="1:8" ht="12.75">
      <c r="A302" s="91">
        <v>351</v>
      </c>
      <c r="B302" s="102">
        <f t="shared" si="18"/>
        <v>20.087</v>
      </c>
      <c r="C302" s="93"/>
      <c r="D302" s="94">
        <v>23400</v>
      </c>
      <c r="E302" s="95"/>
      <c r="F302" s="100">
        <f t="shared" si="20"/>
        <v>19851</v>
      </c>
      <c r="G302" s="96">
        <f t="shared" si="19"/>
        <v>13979</v>
      </c>
      <c r="H302" s="95">
        <v>700</v>
      </c>
    </row>
    <row r="303" spans="1:8" ht="12.75">
      <c r="A303" s="91">
        <v>352</v>
      </c>
      <c r="B303" s="102">
        <f t="shared" si="18"/>
        <v>20.093999999999998</v>
      </c>
      <c r="C303" s="93"/>
      <c r="D303" s="94">
        <v>23400</v>
      </c>
      <c r="E303" s="95"/>
      <c r="F303" s="100">
        <f t="shared" si="20"/>
        <v>19845</v>
      </c>
      <c r="G303" s="96">
        <f t="shared" si="19"/>
        <v>13974</v>
      </c>
      <c r="H303" s="95">
        <v>700</v>
      </c>
    </row>
    <row r="304" spans="1:8" ht="12.75">
      <c r="A304" s="91">
        <v>353</v>
      </c>
      <c r="B304" s="102">
        <f aca="true" t="shared" si="21" ref="B304:B335">0.007*A304+17.63</f>
        <v>20.101</v>
      </c>
      <c r="C304" s="93"/>
      <c r="D304" s="94">
        <v>23400</v>
      </c>
      <c r="E304" s="95"/>
      <c r="F304" s="100">
        <f t="shared" si="20"/>
        <v>19838</v>
      </c>
      <c r="G304" s="96">
        <f t="shared" si="19"/>
        <v>13969</v>
      </c>
      <c r="H304" s="95">
        <v>700</v>
      </c>
    </row>
    <row r="305" spans="1:8" ht="12.75">
      <c r="A305" s="91">
        <v>354</v>
      </c>
      <c r="B305" s="102">
        <f t="shared" si="21"/>
        <v>20.108</v>
      </c>
      <c r="C305" s="93"/>
      <c r="D305" s="94">
        <v>23400</v>
      </c>
      <c r="E305" s="95"/>
      <c r="F305" s="100">
        <f t="shared" si="20"/>
        <v>19831</v>
      </c>
      <c r="G305" s="96">
        <f t="shared" si="19"/>
        <v>13965</v>
      </c>
      <c r="H305" s="95">
        <v>700</v>
      </c>
    </row>
    <row r="306" spans="1:8" ht="12.75">
      <c r="A306" s="91">
        <v>355</v>
      </c>
      <c r="B306" s="102">
        <f t="shared" si="21"/>
        <v>20.115</v>
      </c>
      <c r="C306" s="93"/>
      <c r="D306" s="94">
        <v>23400</v>
      </c>
      <c r="E306" s="95"/>
      <c r="F306" s="100">
        <f t="shared" si="20"/>
        <v>19825</v>
      </c>
      <c r="G306" s="96">
        <f t="shared" si="19"/>
        <v>13960</v>
      </c>
      <c r="H306" s="95">
        <v>700</v>
      </c>
    </row>
    <row r="307" spans="1:8" ht="12.75">
      <c r="A307" s="91">
        <v>356</v>
      </c>
      <c r="B307" s="102">
        <f t="shared" si="21"/>
        <v>20.122</v>
      </c>
      <c r="C307" s="93"/>
      <c r="D307" s="94">
        <v>23400</v>
      </c>
      <c r="E307" s="95"/>
      <c r="F307" s="100">
        <f t="shared" si="20"/>
        <v>19818</v>
      </c>
      <c r="G307" s="96">
        <f t="shared" si="19"/>
        <v>13955</v>
      </c>
      <c r="H307" s="95">
        <v>700</v>
      </c>
    </row>
    <row r="308" spans="1:8" ht="12.75">
      <c r="A308" s="91">
        <v>357</v>
      </c>
      <c r="B308" s="102">
        <f t="shared" si="21"/>
        <v>20.128999999999998</v>
      </c>
      <c r="C308" s="93"/>
      <c r="D308" s="94">
        <v>23400</v>
      </c>
      <c r="E308" s="95"/>
      <c r="F308" s="100">
        <f t="shared" si="20"/>
        <v>19812</v>
      </c>
      <c r="G308" s="96">
        <f t="shared" si="19"/>
        <v>13950</v>
      </c>
      <c r="H308" s="95">
        <v>700</v>
      </c>
    </row>
    <row r="309" spans="1:8" ht="12.75">
      <c r="A309" s="91">
        <v>358</v>
      </c>
      <c r="B309" s="102">
        <f t="shared" si="21"/>
        <v>20.136</v>
      </c>
      <c r="C309" s="93"/>
      <c r="D309" s="94">
        <v>23400</v>
      </c>
      <c r="E309" s="95"/>
      <c r="F309" s="100">
        <f t="shared" si="20"/>
        <v>19805</v>
      </c>
      <c r="G309" s="96">
        <f t="shared" si="19"/>
        <v>13945</v>
      </c>
      <c r="H309" s="95">
        <v>700</v>
      </c>
    </row>
    <row r="310" spans="1:8" ht="12.75">
      <c r="A310" s="91">
        <v>359</v>
      </c>
      <c r="B310" s="102">
        <f t="shared" si="21"/>
        <v>20.143</v>
      </c>
      <c r="C310" s="93"/>
      <c r="D310" s="94">
        <v>23400</v>
      </c>
      <c r="E310" s="95"/>
      <c r="F310" s="100">
        <f t="shared" si="20"/>
        <v>19798</v>
      </c>
      <c r="G310" s="96">
        <f t="shared" si="19"/>
        <v>13940</v>
      </c>
      <c r="H310" s="95">
        <v>700</v>
      </c>
    </row>
    <row r="311" spans="1:8" ht="12.75">
      <c r="A311" s="91">
        <v>360</v>
      </c>
      <c r="B311" s="102">
        <f t="shared" si="21"/>
        <v>20.15</v>
      </c>
      <c r="C311" s="93"/>
      <c r="D311" s="94">
        <v>23400</v>
      </c>
      <c r="E311" s="95"/>
      <c r="F311" s="100">
        <f t="shared" si="20"/>
        <v>19792</v>
      </c>
      <c r="G311" s="96">
        <f t="shared" si="19"/>
        <v>13935</v>
      </c>
      <c r="H311" s="95">
        <v>700</v>
      </c>
    </row>
    <row r="312" spans="1:8" ht="12.75">
      <c r="A312" s="91">
        <v>361</v>
      </c>
      <c r="B312" s="102">
        <f t="shared" si="21"/>
        <v>20.157</v>
      </c>
      <c r="C312" s="93"/>
      <c r="D312" s="94">
        <v>23400</v>
      </c>
      <c r="E312" s="95"/>
      <c r="F312" s="100">
        <f t="shared" si="20"/>
        <v>19785</v>
      </c>
      <c r="G312" s="96">
        <f t="shared" si="19"/>
        <v>13931</v>
      </c>
      <c r="H312" s="95">
        <v>700</v>
      </c>
    </row>
    <row r="313" spans="1:8" ht="12.75">
      <c r="A313" s="91">
        <v>362</v>
      </c>
      <c r="B313" s="102">
        <f t="shared" si="21"/>
        <v>20.163999999999998</v>
      </c>
      <c r="C313" s="93"/>
      <c r="D313" s="94">
        <v>23400</v>
      </c>
      <c r="E313" s="95"/>
      <c r="F313" s="100">
        <f t="shared" si="20"/>
        <v>19778</v>
      </c>
      <c r="G313" s="96">
        <f t="shared" si="19"/>
        <v>13926</v>
      </c>
      <c r="H313" s="95">
        <v>700</v>
      </c>
    </row>
    <row r="314" spans="1:8" ht="12.75">
      <c r="A314" s="91">
        <v>363</v>
      </c>
      <c r="B314" s="102">
        <f t="shared" si="21"/>
        <v>20.171</v>
      </c>
      <c r="C314" s="93"/>
      <c r="D314" s="94">
        <v>23400</v>
      </c>
      <c r="E314" s="95"/>
      <c r="F314" s="100">
        <f t="shared" si="20"/>
        <v>19772</v>
      </c>
      <c r="G314" s="96">
        <f t="shared" si="19"/>
        <v>13921</v>
      </c>
      <c r="H314" s="95">
        <v>700</v>
      </c>
    </row>
    <row r="315" spans="1:8" ht="12.75">
      <c r="A315" s="91">
        <v>364</v>
      </c>
      <c r="B315" s="102">
        <f t="shared" si="21"/>
        <v>20.177999999999997</v>
      </c>
      <c r="C315" s="93"/>
      <c r="D315" s="94">
        <v>23400</v>
      </c>
      <c r="E315" s="95"/>
      <c r="F315" s="100">
        <f t="shared" si="20"/>
        <v>19765</v>
      </c>
      <c r="G315" s="96">
        <f t="shared" si="19"/>
        <v>13916</v>
      </c>
      <c r="H315" s="95">
        <v>700</v>
      </c>
    </row>
    <row r="316" spans="1:8" ht="12.75">
      <c r="A316" s="91">
        <v>365</v>
      </c>
      <c r="B316" s="102">
        <f t="shared" si="21"/>
        <v>20.185</v>
      </c>
      <c r="C316" s="93"/>
      <c r="D316" s="94">
        <v>23400</v>
      </c>
      <c r="E316" s="95"/>
      <c r="F316" s="100">
        <f t="shared" si="20"/>
        <v>19759</v>
      </c>
      <c r="G316" s="96">
        <f t="shared" si="19"/>
        <v>13911</v>
      </c>
      <c r="H316" s="95">
        <v>700</v>
      </c>
    </row>
    <row r="317" spans="1:8" ht="12.75">
      <c r="A317" s="91">
        <v>366</v>
      </c>
      <c r="B317" s="102">
        <f t="shared" si="21"/>
        <v>20.192</v>
      </c>
      <c r="C317" s="93"/>
      <c r="D317" s="94">
        <v>23400</v>
      </c>
      <c r="E317" s="95"/>
      <c r="F317" s="100">
        <f t="shared" si="20"/>
        <v>19752</v>
      </c>
      <c r="G317" s="96">
        <f t="shared" si="19"/>
        <v>13906</v>
      </c>
      <c r="H317" s="95">
        <v>700</v>
      </c>
    </row>
    <row r="318" spans="1:8" ht="12.75">
      <c r="A318" s="91">
        <v>367</v>
      </c>
      <c r="B318" s="102">
        <f t="shared" si="21"/>
        <v>20.198999999999998</v>
      </c>
      <c r="C318" s="93"/>
      <c r="D318" s="94">
        <v>23400</v>
      </c>
      <c r="E318" s="95"/>
      <c r="F318" s="100">
        <f t="shared" si="20"/>
        <v>19745</v>
      </c>
      <c r="G318" s="96">
        <f t="shared" si="19"/>
        <v>13902</v>
      </c>
      <c r="H318" s="95">
        <v>700</v>
      </c>
    </row>
    <row r="319" spans="1:8" ht="12.75">
      <c r="A319" s="91">
        <v>368</v>
      </c>
      <c r="B319" s="102">
        <f t="shared" si="21"/>
        <v>20.206</v>
      </c>
      <c r="C319" s="93"/>
      <c r="D319" s="94">
        <v>23400</v>
      </c>
      <c r="E319" s="95"/>
      <c r="F319" s="100">
        <f t="shared" si="20"/>
        <v>19739</v>
      </c>
      <c r="G319" s="96">
        <f t="shared" si="19"/>
        <v>13897</v>
      </c>
      <c r="H319" s="95">
        <v>700</v>
      </c>
    </row>
    <row r="320" spans="1:8" ht="12.75">
      <c r="A320" s="91">
        <v>369</v>
      </c>
      <c r="B320" s="102">
        <f t="shared" si="21"/>
        <v>20.213</v>
      </c>
      <c r="C320" s="93"/>
      <c r="D320" s="94">
        <v>23400</v>
      </c>
      <c r="E320" s="95"/>
      <c r="F320" s="100">
        <f t="shared" si="20"/>
        <v>19732</v>
      </c>
      <c r="G320" s="96">
        <f t="shared" si="19"/>
        <v>13892</v>
      </c>
      <c r="H320" s="95">
        <v>700</v>
      </c>
    </row>
    <row r="321" spans="1:8" ht="12.75">
      <c r="A321" s="91">
        <v>370</v>
      </c>
      <c r="B321" s="102">
        <f t="shared" si="21"/>
        <v>20.22</v>
      </c>
      <c r="C321" s="93"/>
      <c r="D321" s="94">
        <v>23400</v>
      </c>
      <c r="E321" s="95"/>
      <c r="F321" s="100">
        <f t="shared" si="20"/>
        <v>19726</v>
      </c>
      <c r="G321" s="96">
        <f t="shared" si="19"/>
        <v>13887</v>
      </c>
      <c r="H321" s="95">
        <v>700</v>
      </c>
    </row>
    <row r="322" spans="1:8" ht="12.75">
      <c r="A322" s="91">
        <v>371</v>
      </c>
      <c r="B322" s="102">
        <f t="shared" si="21"/>
        <v>20.227</v>
      </c>
      <c r="C322" s="93"/>
      <c r="D322" s="94">
        <v>23400</v>
      </c>
      <c r="E322" s="95"/>
      <c r="F322" s="100">
        <f t="shared" si="20"/>
        <v>19719</v>
      </c>
      <c r="G322" s="96">
        <f t="shared" si="19"/>
        <v>13882</v>
      </c>
      <c r="H322" s="95">
        <v>700</v>
      </c>
    </row>
    <row r="323" spans="1:8" ht="12.75">
      <c r="A323" s="91">
        <v>372</v>
      </c>
      <c r="B323" s="102">
        <f t="shared" si="21"/>
        <v>20.233999999999998</v>
      </c>
      <c r="C323" s="93"/>
      <c r="D323" s="94">
        <v>23400</v>
      </c>
      <c r="E323" s="95"/>
      <c r="F323" s="100">
        <f t="shared" si="20"/>
        <v>19712</v>
      </c>
      <c r="G323" s="96">
        <f t="shared" si="19"/>
        <v>13878</v>
      </c>
      <c r="H323" s="95">
        <v>700</v>
      </c>
    </row>
    <row r="324" spans="1:8" ht="12.75">
      <c r="A324" s="91">
        <v>373</v>
      </c>
      <c r="B324" s="102">
        <f t="shared" si="21"/>
        <v>20.241</v>
      </c>
      <c r="C324" s="93"/>
      <c r="D324" s="94">
        <v>23400</v>
      </c>
      <c r="E324" s="95"/>
      <c r="F324" s="100">
        <f t="shared" si="20"/>
        <v>19706</v>
      </c>
      <c r="G324" s="96">
        <f t="shared" si="19"/>
        <v>13873</v>
      </c>
      <c r="H324" s="95">
        <v>700</v>
      </c>
    </row>
    <row r="325" spans="1:8" ht="12.75">
      <c r="A325" s="91">
        <v>374</v>
      </c>
      <c r="B325" s="102">
        <f t="shared" si="21"/>
        <v>20.247999999999998</v>
      </c>
      <c r="C325" s="93"/>
      <c r="D325" s="94">
        <v>23400</v>
      </c>
      <c r="E325" s="95"/>
      <c r="F325" s="100">
        <f t="shared" si="20"/>
        <v>19699</v>
      </c>
      <c r="G325" s="96">
        <f t="shared" si="19"/>
        <v>13868</v>
      </c>
      <c r="H325" s="95">
        <v>700</v>
      </c>
    </row>
    <row r="326" spans="1:8" ht="12.75">
      <c r="A326" s="91">
        <v>375</v>
      </c>
      <c r="B326" s="102">
        <f t="shared" si="21"/>
        <v>20.255</v>
      </c>
      <c r="C326" s="93"/>
      <c r="D326" s="94">
        <v>23400</v>
      </c>
      <c r="E326" s="95"/>
      <c r="F326" s="100">
        <f t="shared" si="20"/>
        <v>19693</v>
      </c>
      <c r="G326" s="96">
        <f t="shared" si="19"/>
        <v>13863</v>
      </c>
      <c r="H326" s="95">
        <v>700</v>
      </c>
    </row>
    <row r="327" spans="1:8" ht="12.75">
      <c r="A327" s="91">
        <v>376</v>
      </c>
      <c r="B327" s="102">
        <f t="shared" si="21"/>
        <v>20.262</v>
      </c>
      <c r="C327" s="93"/>
      <c r="D327" s="94">
        <v>23400</v>
      </c>
      <c r="E327" s="95"/>
      <c r="F327" s="100">
        <f t="shared" si="20"/>
        <v>19686</v>
      </c>
      <c r="G327" s="96">
        <f t="shared" si="19"/>
        <v>13858</v>
      </c>
      <c r="H327" s="95">
        <v>700</v>
      </c>
    </row>
    <row r="328" spans="1:8" ht="12.75">
      <c r="A328" s="91">
        <v>377</v>
      </c>
      <c r="B328" s="102">
        <f t="shared" si="21"/>
        <v>20.269</v>
      </c>
      <c r="C328" s="93"/>
      <c r="D328" s="94">
        <v>23400</v>
      </c>
      <c r="E328" s="95"/>
      <c r="F328" s="100">
        <f t="shared" si="20"/>
        <v>19680</v>
      </c>
      <c r="G328" s="96">
        <f t="shared" si="19"/>
        <v>13854</v>
      </c>
      <c r="H328" s="95">
        <v>700</v>
      </c>
    </row>
    <row r="329" spans="1:8" ht="12.75">
      <c r="A329" s="91">
        <v>378</v>
      </c>
      <c r="B329" s="102">
        <f t="shared" si="21"/>
        <v>20.276</v>
      </c>
      <c r="C329" s="93"/>
      <c r="D329" s="94">
        <v>23400</v>
      </c>
      <c r="E329" s="95"/>
      <c r="F329" s="100">
        <f t="shared" si="20"/>
        <v>19673</v>
      </c>
      <c r="G329" s="96">
        <f t="shared" si="19"/>
        <v>13849</v>
      </c>
      <c r="H329" s="95">
        <v>700</v>
      </c>
    </row>
    <row r="330" spans="1:8" ht="12.75">
      <c r="A330" s="91">
        <v>379</v>
      </c>
      <c r="B330" s="102">
        <f t="shared" si="21"/>
        <v>20.282999999999998</v>
      </c>
      <c r="C330" s="93"/>
      <c r="D330" s="94">
        <v>23400</v>
      </c>
      <c r="E330" s="95"/>
      <c r="F330" s="100">
        <f t="shared" si="20"/>
        <v>19666</v>
      </c>
      <c r="G330" s="96">
        <f t="shared" si="19"/>
        <v>13844</v>
      </c>
      <c r="H330" s="95">
        <v>700</v>
      </c>
    </row>
    <row r="331" spans="1:8" ht="12.75">
      <c r="A331" s="91">
        <v>380</v>
      </c>
      <c r="B331" s="102">
        <f t="shared" si="21"/>
        <v>20.29</v>
      </c>
      <c r="C331" s="93"/>
      <c r="D331" s="94">
        <v>23400</v>
      </c>
      <c r="E331" s="95"/>
      <c r="F331" s="100">
        <f t="shared" si="20"/>
        <v>19660</v>
      </c>
      <c r="G331" s="96">
        <f t="shared" si="19"/>
        <v>13839</v>
      </c>
      <c r="H331" s="95">
        <v>700</v>
      </c>
    </row>
    <row r="332" spans="1:8" ht="12.75">
      <c r="A332" s="91">
        <v>381</v>
      </c>
      <c r="B332" s="102">
        <f t="shared" si="21"/>
        <v>20.297</v>
      </c>
      <c r="C332" s="93"/>
      <c r="D332" s="94">
        <v>23400</v>
      </c>
      <c r="E332" s="95"/>
      <c r="F332" s="100">
        <f t="shared" si="20"/>
        <v>19653</v>
      </c>
      <c r="G332" s="96">
        <f t="shared" si="19"/>
        <v>13835</v>
      </c>
      <c r="H332" s="95">
        <v>700</v>
      </c>
    </row>
    <row r="333" spans="1:8" ht="12.75">
      <c r="A333" s="91">
        <v>382</v>
      </c>
      <c r="B333" s="102">
        <f t="shared" si="21"/>
        <v>20.304</v>
      </c>
      <c r="C333" s="93"/>
      <c r="D333" s="94">
        <v>23400</v>
      </c>
      <c r="E333" s="95"/>
      <c r="F333" s="100">
        <f t="shared" si="20"/>
        <v>19647</v>
      </c>
      <c r="G333" s="96">
        <f t="shared" si="19"/>
        <v>13830</v>
      </c>
      <c r="H333" s="95">
        <v>700</v>
      </c>
    </row>
    <row r="334" spans="1:8" ht="12.75">
      <c r="A334" s="91">
        <v>383</v>
      </c>
      <c r="B334" s="102">
        <f t="shared" si="21"/>
        <v>20.311</v>
      </c>
      <c r="C334" s="93"/>
      <c r="D334" s="94">
        <v>23400</v>
      </c>
      <c r="E334" s="95"/>
      <c r="F334" s="100">
        <f t="shared" si="20"/>
        <v>19640</v>
      </c>
      <c r="G334" s="96">
        <f t="shared" si="19"/>
        <v>13825</v>
      </c>
      <c r="H334" s="95">
        <v>700</v>
      </c>
    </row>
    <row r="335" spans="1:8" ht="12.75">
      <c r="A335" s="91">
        <v>384</v>
      </c>
      <c r="B335" s="102">
        <f t="shared" si="21"/>
        <v>20.317999999999998</v>
      </c>
      <c r="C335" s="93"/>
      <c r="D335" s="94">
        <v>23400</v>
      </c>
      <c r="E335" s="95"/>
      <c r="F335" s="100">
        <f t="shared" si="20"/>
        <v>19634</v>
      </c>
      <c r="G335" s="96">
        <f t="shared" si="19"/>
        <v>13820</v>
      </c>
      <c r="H335" s="95">
        <v>700</v>
      </c>
    </row>
    <row r="336" spans="1:8" ht="12.75">
      <c r="A336" s="91">
        <v>385</v>
      </c>
      <c r="B336" s="102">
        <f aca="true" t="shared" si="22" ref="B336:B350">0.007*A336+17.63</f>
        <v>20.325</v>
      </c>
      <c r="C336" s="93"/>
      <c r="D336" s="94">
        <v>23400</v>
      </c>
      <c r="E336" s="95"/>
      <c r="F336" s="100">
        <f t="shared" si="20"/>
        <v>19627</v>
      </c>
      <c r="G336" s="96">
        <f t="shared" si="19"/>
        <v>13815</v>
      </c>
      <c r="H336" s="95">
        <v>700</v>
      </c>
    </row>
    <row r="337" spans="1:8" ht="12.75">
      <c r="A337" s="91">
        <v>386</v>
      </c>
      <c r="B337" s="102">
        <f t="shared" si="22"/>
        <v>20.332</v>
      </c>
      <c r="C337" s="93"/>
      <c r="D337" s="94">
        <v>23400</v>
      </c>
      <c r="E337" s="95"/>
      <c r="F337" s="100">
        <f t="shared" si="20"/>
        <v>19621</v>
      </c>
      <c r="G337" s="96">
        <f t="shared" si="19"/>
        <v>13811</v>
      </c>
      <c r="H337" s="95">
        <v>700</v>
      </c>
    </row>
    <row r="338" spans="1:8" ht="12.75">
      <c r="A338" s="91">
        <v>387</v>
      </c>
      <c r="B338" s="102">
        <f t="shared" si="22"/>
        <v>20.339</v>
      </c>
      <c r="C338" s="93"/>
      <c r="D338" s="94">
        <v>23400</v>
      </c>
      <c r="E338" s="95"/>
      <c r="F338" s="100">
        <f t="shared" si="20"/>
        <v>19614</v>
      </c>
      <c r="G338" s="96">
        <f t="shared" si="19"/>
        <v>13806</v>
      </c>
      <c r="H338" s="95">
        <v>700</v>
      </c>
    </row>
    <row r="339" spans="1:8" ht="12.75">
      <c r="A339" s="91">
        <v>388</v>
      </c>
      <c r="B339" s="102">
        <f t="shared" si="22"/>
        <v>20.346</v>
      </c>
      <c r="C339" s="93"/>
      <c r="D339" s="94">
        <v>23400</v>
      </c>
      <c r="E339" s="95"/>
      <c r="F339" s="100">
        <f t="shared" si="20"/>
        <v>19608</v>
      </c>
      <c r="G339" s="96">
        <f t="shared" si="19"/>
        <v>13801</v>
      </c>
      <c r="H339" s="95">
        <v>700</v>
      </c>
    </row>
    <row r="340" spans="1:8" ht="12.75">
      <c r="A340" s="91">
        <v>389</v>
      </c>
      <c r="B340" s="102">
        <f t="shared" si="22"/>
        <v>20.352999999999998</v>
      </c>
      <c r="C340" s="93"/>
      <c r="D340" s="94">
        <v>23400</v>
      </c>
      <c r="E340" s="95"/>
      <c r="F340" s="100">
        <f t="shared" si="20"/>
        <v>19601</v>
      </c>
      <c r="G340" s="96">
        <f t="shared" si="19"/>
        <v>13796</v>
      </c>
      <c r="H340" s="95">
        <v>700</v>
      </c>
    </row>
    <row r="341" spans="1:8" ht="12.75">
      <c r="A341" s="91">
        <v>390</v>
      </c>
      <c r="B341" s="102">
        <f t="shared" si="22"/>
        <v>20.36</v>
      </c>
      <c r="C341" s="93"/>
      <c r="D341" s="94">
        <v>23400</v>
      </c>
      <c r="E341" s="95"/>
      <c r="F341" s="100">
        <f t="shared" si="20"/>
        <v>19595</v>
      </c>
      <c r="G341" s="96">
        <f t="shared" si="19"/>
        <v>13792</v>
      </c>
      <c r="H341" s="95">
        <v>700</v>
      </c>
    </row>
    <row r="342" spans="1:8" ht="12.75">
      <c r="A342" s="91">
        <v>391</v>
      </c>
      <c r="B342" s="102">
        <f t="shared" si="22"/>
        <v>20.366999999999997</v>
      </c>
      <c r="C342" s="93"/>
      <c r="D342" s="94">
        <v>23400</v>
      </c>
      <c r="E342" s="95"/>
      <c r="F342" s="100">
        <f t="shared" si="20"/>
        <v>19588</v>
      </c>
      <c r="G342" s="96">
        <f t="shared" si="19"/>
        <v>13787</v>
      </c>
      <c r="H342" s="95">
        <v>700</v>
      </c>
    </row>
    <row r="343" spans="1:8" ht="12.75">
      <c r="A343" s="91">
        <v>392</v>
      </c>
      <c r="B343" s="102">
        <f t="shared" si="22"/>
        <v>20.374</v>
      </c>
      <c r="C343" s="93"/>
      <c r="D343" s="94">
        <v>23400</v>
      </c>
      <c r="E343" s="95"/>
      <c r="F343" s="100">
        <f t="shared" si="20"/>
        <v>19582</v>
      </c>
      <c r="G343" s="96">
        <f t="shared" si="19"/>
        <v>13782</v>
      </c>
      <c r="H343" s="95">
        <v>700</v>
      </c>
    </row>
    <row r="344" spans="1:8" ht="12.75">
      <c r="A344" s="91">
        <v>393</v>
      </c>
      <c r="B344" s="102">
        <f t="shared" si="22"/>
        <v>20.381</v>
      </c>
      <c r="C344" s="93"/>
      <c r="D344" s="94">
        <v>23400</v>
      </c>
      <c r="E344" s="95"/>
      <c r="F344" s="100">
        <f t="shared" si="20"/>
        <v>19575</v>
      </c>
      <c r="G344" s="96">
        <f t="shared" si="19"/>
        <v>13778</v>
      </c>
      <c r="H344" s="95">
        <v>700</v>
      </c>
    </row>
    <row r="345" spans="1:8" ht="12.75">
      <c r="A345" s="91">
        <v>394</v>
      </c>
      <c r="B345" s="102">
        <f t="shared" si="22"/>
        <v>20.387999999999998</v>
      </c>
      <c r="C345" s="93"/>
      <c r="D345" s="94">
        <v>23400</v>
      </c>
      <c r="E345" s="95"/>
      <c r="F345" s="100">
        <f t="shared" si="20"/>
        <v>19569</v>
      </c>
      <c r="G345" s="96">
        <f t="shared" si="19"/>
        <v>13773</v>
      </c>
      <c r="H345" s="95">
        <v>700</v>
      </c>
    </row>
    <row r="346" spans="1:8" ht="12.75">
      <c r="A346" s="91">
        <v>395</v>
      </c>
      <c r="B346" s="102">
        <f t="shared" si="22"/>
        <v>20.395</v>
      </c>
      <c r="C346" s="93"/>
      <c r="D346" s="94">
        <v>23400</v>
      </c>
      <c r="E346" s="95"/>
      <c r="F346" s="100">
        <f t="shared" si="20"/>
        <v>19562</v>
      </c>
      <c r="G346" s="96">
        <f t="shared" si="19"/>
        <v>13768</v>
      </c>
      <c r="H346" s="95">
        <v>700</v>
      </c>
    </row>
    <row r="347" spans="1:8" ht="12.75">
      <c r="A347" s="91">
        <v>396</v>
      </c>
      <c r="B347" s="102">
        <f t="shared" si="22"/>
        <v>20.402</v>
      </c>
      <c r="C347" s="93"/>
      <c r="D347" s="94">
        <v>23400</v>
      </c>
      <c r="E347" s="95"/>
      <c r="F347" s="100">
        <f t="shared" si="20"/>
        <v>19556</v>
      </c>
      <c r="G347" s="96">
        <f t="shared" si="19"/>
        <v>13763</v>
      </c>
      <c r="H347" s="95">
        <v>700</v>
      </c>
    </row>
    <row r="348" spans="1:8" ht="12.75">
      <c r="A348" s="91">
        <v>397</v>
      </c>
      <c r="B348" s="102">
        <f t="shared" si="22"/>
        <v>20.409</v>
      </c>
      <c r="C348" s="93"/>
      <c r="D348" s="94">
        <v>23400</v>
      </c>
      <c r="E348" s="95"/>
      <c r="F348" s="100">
        <f t="shared" si="20"/>
        <v>19549</v>
      </c>
      <c r="G348" s="96">
        <f t="shared" si="19"/>
        <v>13759</v>
      </c>
      <c r="H348" s="95">
        <v>700</v>
      </c>
    </row>
    <row r="349" spans="1:8" ht="12.75">
      <c r="A349" s="91">
        <v>398</v>
      </c>
      <c r="B349" s="102">
        <f t="shared" si="22"/>
        <v>20.416</v>
      </c>
      <c r="C349" s="93"/>
      <c r="D349" s="94">
        <v>23400</v>
      </c>
      <c r="E349" s="95"/>
      <c r="F349" s="100">
        <f t="shared" si="20"/>
        <v>19543</v>
      </c>
      <c r="G349" s="96">
        <f t="shared" si="19"/>
        <v>13754</v>
      </c>
      <c r="H349" s="95">
        <v>700</v>
      </c>
    </row>
    <row r="350" spans="1:8" ht="12.75">
      <c r="A350" s="91">
        <v>399</v>
      </c>
      <c r="B350" s="102">
        <f t="shared" si="22"/>
        <v>20.423</v>
      </c>
      <c r="C350" s="93"/>
      <c r="D350" s="94">
        <v>23400</v>
      </c>
      <c r="E350" s="95"/>
      <c r="F350" s="100">
        <f t="shared" si="20"/>
        <v>19536</v>
      </c>
      <c r="G350" s="96">
        <f t="shared" si="19"/>
        <v>13749</v>
      </c>
      <c r="H350" s="95">
        <v>700</v>
      </c>
    </row>
    <row r="351" spans="1:8" ht="12.75">
      <c r="A351" s="91">
        <v>400</v>
      </c>
      <c r="B351" s="102">
        <f aca="true" t="shared" si="23" ref="B351:B382">0.006*A351+18.065</f>
        <v>20.465</v>
      </c>
      <c r="C351" s="93"/>
      <c r="D351" s="94">
        <v>23400</v>
      </c>
      <c r="E351" s="95"/>
      <c r="F351" s="100">
        <f t="shared" si="20"/>
        <v>19498</v>
      </c>
      <c r="G351" s="96">
        <f aca="true" t="shared" si="24" ref="G351:G414">ROUND(12*(1/B351*D351),0)</f>
        <v>13721</v>
      </c>
      <c r="H351" s="95">
        <v>700</v>
      </c>
    </row>
    <row r="352" spans="1:8" ht="12.75">
      <c r="A352" s="91">
        <v>401</v>
      </c>
      <c r="B352" s="102">
        <f t="shared" si="23"/>
        <v>20.471</v>
      </c>
      <c r="C352" s="93"/>
      <c r="D352" s="94">
        <v>23400</v>
      </c>
      <c r="E352" s="95"/>
      <c r="F352" s="100">
        <f aca="true" t="shared" si="25" ref="F352:F415">ROUND(12*1.37*(1/B352*D352)+H352,0)</f>
        <v>19492</v>
      </c>
      <c r="G352" s="96">
        <f t="shared" si="24"/>
        <v>13717</v>
      </c>
      <c r="H352" s="95">
        <v>700</v>
      </c>
    </row>
    <row r="353" spans="1:8" ht="12.75">
      <c r="A353" s="91">
        <v>402</v>
      </c>
      <c r="B353" s="102">
        <f t="shared" si="23"/>
        <v>20.477</v>
      </c>
      <c r="C353" s="93"/>
      <c r="D353" s="94">
        <v>23400</v>
      </c>
      <c r="E353" s="95"/>
      <c r="F353" s="100">
        <f t="shared" si="25"/>
        <v>19487</v>
      </c>
      <c r="G353" s="96">
        <f t="shared" si="24"/>
        <v>13713</v>
      </c>
      <c r="H353" s="95">
        <v>700</v>
      </c>
    </row>
    <row r="354" spans="1:8" ht="12.75">
      <c r="A354" s="91">
        <v>403</v>
      </c>
      <c r="B354" s="102">
        <f t="shared" si="23"/>
        <v>20.483</v>
      </c>
      <c r="C354" s="93"/>
      <c r="D354" s="94">
        <v>23400</v>
      </c>
      <c r="E354" s="95"/>
      <c r="F354" s="100">
        <f t="shared" si="25"/>
        <v>19481</v>
      </c>
      <c r="G354" s="96">
        <f t="shared" si="24"/>
        <v>13709</v>
      </c>
      <c r="H354" s="95">
        <v>700</v>
      </c>
    </row>
    <row r="355" spans="1:8" ht="12.75">
      <c r="A355" s="91">
        <v>404</v>
      </c>
      <c r="B355" s="102">
        <f t="shared" si="23"/>
        <v>20.489</v>
      </c>
      <c r="C355" s="93"/>
      <c r="D355" s="94">
        <v>23400</v>
      </c>
      <c r="E355" s="95"/>
      <c r="F355" s="100">
        <f t="shared" si="25"/>
        <v>19476</v>
      </c>
      <c r="G355" s="96">
        <f t="shared" si="24"/>
        <v>13705</v>
      </c>
      <c r="H355" s="95">
        <v>700</v>
      </c>
    </row>
    <row r="356" spans="1:8" ht="12.75">
      <c r="A356" s="91">
        <v>405</v>
      </c>
      <c r="B356" s="102">
        <f t="shared" si="23"/>
        <v>20.495</v>
      </c>
      <c r="C356" s="93"/>
      <c r="D356" s="94">
        <v>23400</v>
      </c>
      <c r="E356" s="95"/>
      <c r="F356" s="100">
        <f t="shared" si="25"/>
        <v>19470</v>
      </c>
      <c r="G356" s="96">
        <f t="shared" si="24"/>
        <v>13701</v>
      </c>
      <c r="H356" s="95">
        <v>700</v>
      </c>
    </row>
    <row r="357" spans="1:8" ht="12.75">
      <c r="A357" s="91">
        <v>406</v>
      </c>
      <c r="B357" s="102">
        <f t="shared" si="23"/>
        <v>20.501</v>
      </c>
      <c r="C357" s="93"/>
      <c r="D357" s="94">
        <v>23400</v>
      </c>
      <c r="E357" s="95"/>
      <c r="F357" s="100">
        <f t="shared" si="25"/>
        <v>19465</v>
      </c>
      <c r="G357" s="96">
        <f t="shared" si="24"/>
        <v>13697</v>
      </c>
      <c r="H357" s="95">
        <v>700</v>
      </c>
    </row>
    <row r="358" spans="1:8" ht="12.75">
      <c r="A358" s="91">
        <v>407</v>
      </c>
      <c r="B358" s="102">
        <f t="shared" si="23"/>
        <v>20.507</v>
      </c>
      <c r="C358" s="93"/>
      <c r="D358" s="94">
        <v>23400</v>
      </c>
      <c r="E358" s="95"/>
      <c r="F358" s="100">
        <f t="shared" si="25"/>
        <v>19459</v>
      </c>
      <c r="G358" s="96">
        <f t="shared" si="24"/>
        <v>13693</v>
      </c>
      <c r="H358" s="95">
        <v>700</v>
      </c>
    </row>
    <row r="359" spans="1:8" ht="12.75">
      <c r="A359" s="91">
        <v>408</v>
      </c>
      <c r="B359" s="102">
        <f t="shared" si="23"/>
        <v>20.513</v>
      </c>
      <c r="C359" s="93"/>
      <c r="D359" s="94">
        <v>23400</v>
      </c>
      <c r="E359" s="95"/>
      <c r="F359" s="100">
        <f t="shared" si="25"/>
        <v>19454</v>
      </c>
      <c r="G359" s="96">
        <f t="shared" si="24"/>
        <v>13689</v>
      </c>
      <c r="H359" s="95">
        <v>700</v>
      </c>
    </row>
    <row r="360" spans="1:8" ht="12.75">
      <c r="A360" s="91">
        <v>409</v>
      </c>
      <c r="B360" s="102">
        <f t="shared" si="23"/>
        <v>20.519000000000002</v>
      </c>
      <c r="C360" s="93"/>
      <c r="D360" s="94">
        <v>23400</v>
      </c>
      <c r="E360" s="95"/>
      <c r="F360" s="100">
        <f t="shared" si="25"/>
        <v>19448</v>
      </c>
      <c r="G360" s="96">
        <f t="shared" si="24"/>
        <v>13685</v>
      </c>
      <c r="H360" s="95">
        <v>700</v>
      </c>
    </row>
    <row r="361" spans="1:8" ht="12.75">
      <c r="A361" s="91">
        <v>410</v>
      </c>
      <c r="B361" s="102">
        <f t="shared" si="23"/>
        <v>20.525000000000002</v>
      </c>
      <c r="C361" s="93"/>
      <c r="D361" s="94">
        <v>23400</v>
      </c>
      <c r="E361" s="95"/>
      <c r="F361" s="100">
        <f t="shared" si="25"/>
        <v>19443</v>
      </c>
      <c r="G361" s="96">
        <f t="shared" si="24"/>
        <v>13681</v>
      </c>
      <c r="H361" s="95">
        <v>700</v>
      </c>
    </row>
    <row r="362" spans="1:8" ht="12.75">
      <c r="A362" s="91">
        <v>411</v>
      </c>
      <c r="B362" s="102">
        <f t="shared" si="23"/>
        <v>20.531000000000002</v>
      </c>
      <c r="C362" s="93"/>
      <c r="D362" s="94">
        <v>23400</v>
      </c>
      <c r="E362" s="95"/>
      <c r="F362" s="100">
        <f t="shared" si="25"/>
        <v>19437</v>
      </c>
      <c r="G362" s="96">
        <f t="shared" si="24"/>
        <v>13677</v>
      </c>
      <c r="H362" s="95">
        <v>700</v>
      </c>
    </row>
    <row r="363" spans="1:8" ht="12.75">
      <c r="A363" s="91">
        <v>412</v>
      </c>
      <c r="B363" s="102">
        <f t="shared" si="23"/>
        <v>20.537000000000003</v>
      </c>
      <c r="C363" s="93"/>
      <c r="D363" s="94">
        <v>23400</v>
      </c>
      <c r="E363" s="95"/>
      <c r="F363" s="100">
        <f t="shared" si="25"/>
        <v>19432</v>
      </c>
      <c r="G363" s="96">
        <f t="shared" si="24"/>
        <v>13673</v>
      </c>
      <c r="H363" s="95">
        <v>700</v>
      </c>
    </row>
    <row r="364" spans="1:8" ht="12.75">
      <c r="A364" s="91">
        <v>413</v>
      </c>
      <c r="B364" s="102">
        <f t="shared" si="23"/>
        <v>20.543000000000003</v>
      </c>
      <c r="C364" s="93"/>
      <c r="D364" s="94">
        <v>23400</v>
      </c>
      <c r="E364" s="95"/>
      <c r="F364" s="100">
        <f t="shared" si="25"/>
        <v>19426</v>
      </c>
      <c r="G364" s="96">
        <f t="shared" si="24"/>
        <v>13669</v>
      </c>
      <c r="H364" s="95">
        <v>700</v>
      </c>
    </row>
    <row r="365" spans="1:8" ht="12.75">
      <c r="A365" s="91">
        <v>414</v>
      </c>
      <c r="B365" s="102">
        <f t="shared" si="23"/>
        <v>20.549</v>
      </c>
      <c r="C365" s="93"/>
      <c r="D365" s="94">
        <v>23400</v>
      </c>
      <c r="E365" s="95"/>
      <c r="F365" s="100">
        <f t="shared" si="25"/>
        <v>19421</v>
      </c>
      <c r="G365" s="96">
        <f t="shared" si="24"/>
        <v>13665</v>
      </c>
      <c r="H365" s="95">
        <v>700</v>
      </c>
    </row>
    <row r="366" spans="1:8" ht="12.75">
      <c r="A366" s="91">
        <v>415</v>
      </c>
      <c r="B366" s="102">
        <f t="shared" si="23"/>
        <v>20.555</v>
      </c>
      <c r="C366" s="93"/>
      <c r="D366" s="94">
        <v>23400</v>
      </c>
      <c r="E366" s="95"/>
      <c r="F366" s="100">
        <f t="shared" si="25"/>
        <v>19415</v>
      </c>
      <c r="G366" s="96">
        <f t="shared" si="24"/>
        <v>13661</v>
      </c>
      <c r="H366" s="95">
        <v>700</v>
      </c>
    </row>
    <row r="367" spans="1:8" ht="12.75">
      <c r="A367" s="91">
        <v>416</v>
      </c>
      <c r="B367" s="102">
        <f t="shared" si="23"/>
        <v>20.561</v>
      </c>
      <c r="C367" s="93"/>
      <c r="D367" s="94">
        <v>23400</v>
      </c>
      <c r="E367" s="95"/>
      <c r="F367" s="100">
        <f t="shared" si="25"/>
        <v>19410</v>
      </c>
      <c r="G367" s="96">
        <f t="shared" si="24"/>
        <v>13657</v>
      </c>
      <c r="H367" s="95">
        <v>700</v>
      </c>
    </row>
    <row r="368" spans="1:8" ht="12.75">
      <c r="A368" s="91">
        <v>417</v>
      </c>
      <c r="B368" s="102">
        <f t="shared" si="23"/>
        <v>20.567</v>
      </c>
      <c r="C368" s="93"/>
      <c r="D368" s="94">
        <v>23400</v>
      </c>
      <c r="E368" s="95"/>
      <c r="F368" s="100">
        <f t="shared" si="25"/>
        <v>19405</v>
      </c>
      <c r="G368" s="96">
        <f t="shared" si="24"/>
        <v>13653</v>
      </c>
      <c r="H368" s="95">
        <v>700</v>
      </c>
    </row>
    <row r="369" spans="1:8" ht="12.75">
      <c r="A369" s="91">
        <v>418</v>
      </c>
      <c r="B369" s="102">
        <f t="shared" si="23"/>
        <v>20.573</v>
      </c>
      <c r="C369" s="93"/>
      <c r="D369" s="94">
        <v>23400</v>
      </c>
      <c r="E369" s="95"/>
      <c r="F369" s="100">
        <f t="shared" si="25"/>
        <v>19399</v>
      </c>
      <c r="G369" s="96">
        <f t="shared" si="24"/>
        <v>13649</v>
      </c>
      <c r="H369" s="95">
        <v>700</v>
      </c>
    </row>
    <row r="370" spans="1:8" ht="12.75">
      <c r="A370" s="91">
        <v>419</v>
      </c>
      <c r="B370" s="102">
        <f t="shared" si="23"/>
        <v>20.579</v>
      </c>
      <c r="C370" s="93"/>
      <c r="D370" s="94">
        <v>23400</v>
      </c>
      <c r="E370" s="95"/>
      <c r="F370" s="100">
        <f t="shared" si="25"/>
        <v>19394</v>
      </c>
      <c r="G370" s="96">
        <f t="shared" si="24"/>
        <v>13645</v>
      </c>
      <c r="H370" s="95">
        <v>700</v>
      </c>
    </row>
    <row r="371" spans="1:8" ht="12.75">
      <c r="A371" s="91">
        <v>420</v>
      </c>
      <c r="B371" s="102">
        <f t="shared" si="23"/>
        <v>20.585</v>
      </c>
      <c r="C371" s="93"/>
      <c r="D371" s="94">
        <v>23400</v>
      </c>
      <c r="E371" s="95"/>
      <c r="F371" s="100">
        <f t="shared" si="25"/>
        <v>19388</v>
      </c>
      <c r="G371" s="96">
        <f t="shared" si="24"/>
        <v>13641</v>
      </c>
      <c r="H371" s="95">
        <v>700</v>
      </c>
    </row>
    <row r="372" spans="1:8" ht="12.75">
      <c r="A372" s="91">
        <v>421</v>
      </c>
      <c r="B372" s="102">
        <f t="shared" si="23"/>
        <v>20.591</v>
      </c>
      <c r="C372" s="93"/>
      <c r="D372" s="94">
        <v>23400</v>
      </c>
      <c r="E372" s="95"/>
      <c r="F372" s="100">
        <f t="shared" si="25"/>
        <v>19383</v>
      </c>
      <c r="G372" s="96">
        <f t="shared" si="24"/>
        <v>13637</v>
      </c>
      <c r="H372" s="95">
        <v>700</v>
      </c>
    </row>
    <row r="373" spans="1:8" ht="12.75">
      <c r="A373" s="91">
        <v>422</v>
      </c>
      <c r="B373" s="102">
        <f t="shared" si="23"/>
        <v>20.597</v>
      </c>
      <c r="C373" s="93"/>
      <c r="D373" s="94">
        <v>23400</v>
      </c>
      <c r="E373" s="95"/>
      <c r="F373" s="100">
        <f t="shared" si="25"/>
        <v>19377</v>
      </c>
      <c r="G373" s="96">
        <f t="shared" si="24"/>
        <v>13633</v>
      </c>
      <c r="H373" s="95">
        <v>700</v>
      </c>
    </row>
    <row r="374" spans="1:8" ht="12.75">
      <c r="A374" s="91">
        <v>423</v>
      </c>
      <c r="B374" s="102">
        <f t="shared" si="23"/>
        <v>20.603</v>
      </c>
      <c r="C374" s="93"/>
      <c r="D374" s="94">
        <v>23400</v>
      </c>
      <c r="E374" s="95"/>
      <c r="F374" s="100">
        <f t="shared" si="25"/>
        <v>19372</v>
      </c>
      <c r="G374" s="96">
        <f t="shared" si="24"/>
        <v>13629</v>
      </c>
      <c r="H374" s="95">
        <v>700</v>
      </c>
    </row>
    <row r="375" spans="1:8" ht="12.75">
      <c r="A375" s="91">
        <v>424</v>
      </c>
      <c r="B375" s="102">
        <f t="shared" si="23"/>
        <v>20.609</v>
      </c>
      <c r="C375" s="93"/>
      <c r="D375" s="94">
        <v>23400</v>
      </c>
      <c r="E375" s="95"/>
      <c r="F375" s="100">
        <f t="shared" si="25"/>
        <v>19366</v>
      </c>
      <c r="G375" s="96">
        <f t="shared" si="24"/>
        <v>13625</v>
      </c>
      <c r="H375" s="95">
        <v>700</v>
      </c>
    </row>
    <row r="376" spans="1:8" ht="12.75">
      <c r="A376" s="91">
        <v>425</v>
      </c>
      <c r="B376" s="102">
        <f t="shared" si="23"/>
        <v>20.615000000000002</v>
      </c>
      <c r="C376" s="93"/>
      <c r="D376" s="94">
        <v>23400</v>
      </c>
      <c r="E376" s="95"/>
      <c r="F376" s="100">
        <f t="shared" si="25"/>
        <v>19361</v>
      </c>
      <c r="G376" s="96">
        <f t="shared" si="24"/>
        <v>13621</v>
      </c>
      <c r="H376" s="95">
        <v>700</v>
      </c>
    </row>
    <row r="377" spans="1:8" ht="12.75">
      <c r="A377" s="91">
        <v>426</v>
      </c>
      <c r="B377" s="102">
        <f t="shared" si="23"/>
        <v>20.621000000000002</v>
      </c>
      <c r="C377" s="93"/>
      <c r="D377" s="94">
        <v>23400</v>
      </c>
      <c r="E377" s="95"/>
      <c r="F377" s="100">
        <f t="shared" si="25"/>
        <v>19356</v>
      </c>
      <c r="G377" s="96">
        <f t="shared" si="24"/>
        <v>13617</v>
      </c>
      <c r="H377" s="95">
        <v>700</v>
      </c>
    </row>
    <row r="378" spans="1:8" ht="12.75">
      <c r="A378" s="91">
        <v>427</v>
      </c>
      <c r="B378" s="102">
        <f t="shared" si="23"/>
        <v>20.627000000000002</v>
      </c>
      <c r="C378" s="93"/>
      <c r="D378" s="94">
        <v>23400</v>
      </c>
      <c r="E378" s="95"/>
      <c r="F378" s="100">
        <f t="shared" si="25"/>
        <v>19350</v>
      </c>
      <c r="G378" s="96">
        <f t="shared" si="24"/>
        <v>13613</v>
      </c>
      <c r="H378" s="95">
        <v>700</v>
      </c>
    </row>
    <row r="379" spans="1:8" ht="12.75">
      <c r="A379" s="91">
        <v>428</v>
      </c>
      <c r="B379" s="102">
        <f t="shared" si="23"/>
        <v>20.633000000000003</v>
      </c>
      <c r="C379" s="93"/>
      <c r="D379" s="94">
        <v>23400</v>
      </c>
      <c r="E379" s="95"/>
      <c r="F379" s="100">
        <f t="shared" si="25"/>
        <v>19345</v>
      </c>
      <c r="G379" s="96">
        <f t="shared" si="24"/>
        <v>13609</v>
      </c>
      <c r="H379" s="95">
        <v>700</v>
      </c>
    </row>
    <row r="380" spans="1:8" ht="12.75">
      <c r="A380" s="91">
        <v>429</v>
      </c>
      <c r="B380" s="102">
        <f t="shared" si="23"/>
        <v>20.639000000000003</v>
      </c>
      <c r="C380" s="93"/>
      <c r="D380" s="94">
        <v>23400</v>
      </c>
      <c r="E380" s="95"/>
      <c r="F380" s="100">
        <f t="shared" si="25"/>
        <v>19339</v>
      </c>
      <c r="G380" s="96">
        <f t="shared" si="24"/>
        <v>13605</v>
      </c>
      <c r="H380" s="95">
        <v>700</v>
      </c>
    </row>
    <row r="381" spans="1:8" ht="12.75">
      <c r="A381" s="91">
        <v>430</v>
      </c>
      <c r="B381" s="102">
        <f t="shared" si="23"/>
        <v>20.645000000000003</v>
      </c>
      <c r="C381" s="93"/>
      <c r="D381" s="94">
        <v>23400</v>
      </c>
      <c r="E381" s="95"/>
      <c r="F381" s="100">
        <f t="shared" si="25"/>
        <v>19334</v>
      </c>
      <c r="G381" s="96">
        <f t="shared" si="24"/>
        <v>13601</v>
      </c>
      <c r="H381" s="95">
        <v>700</v>
      </c>
    </row>
    <row r="382" spans="1:8" ht="12.75">
      <c r="A382" s="91">
        <v>431</v>
      </c>
      <c r="B382" s="102">
        <f t="shared" si="23"/>
        <v>20.651</v>
      </c>
      <c r="C382" s="93"/>
      <c r="D382" s="94">
        <v>23400</v>
      </c>
      <c r="E382" s="95"/>
      <c r="F382" s="100">
        <f t="shared" si="25"/>
        <v>19328</v>
      </c>
      <c r="G382" s="96">
        <f t="shared" si="24"/>
        <v>13597</v>
      </c>
      <c r="H382" s="95">
        <v>700</v>
      </c>
    </row>
    <row r="383" spans="1:8" ht="12.75">
      <c r="A383" s="91">
        <v>432</v>
      </c>
      <c r="B383" s="102">
        <f aca="true" t="shared" si="26" ref="B383:B414">0.006*A383+18.065</f>
        <v>20.657</v>
      </c>
      <c r="C383" s="93"/>
      <c r="D383" s="94">
        <v>23400</v>
      </c>
      <c r="E383" s="95"/>
      <c r="F383" s="100">
        <f t="shared" si="25"/>
        <v>19323</v>
      </c>
      <c r="G383" s="96">
        <f t="shared" si="24"/>
        <v>13593</v>
      </c>
      <c r="H383" s="95">
        <v>700</v>
      </c>
    </row>
    <row r="384" spans="1:8" ht="12.75">
      <c r="A384" s="91">
        <v>433</v>
      </c>
      <c r="B384" s="102">
        <f t="shared" si="26"/>
        <v>20.663</v>
      </c>
      <c r="C384" s="93"/>
      <c r="D384" s="94">
        <v>23400</v>
      </c>
      <c r="E384" s="95"/>
      <c r="F384" s="100">
        <f t="shared" si="25"/>
        <v>19318</v>
      </c>
      <c r="G384" s="96">
        <f t="shared" si="24"/>
        <v>13590</v>
      </c>
      <c r="H384" s="95">
        <v>700</v>
      </c>
    </row>
    <row r="385" spans="1:8" ht="12.75">
      <c r="A385" s="91">
        <v>434</v>
      </c>
      <c r="B385" s="102">
        <f t="shared" si="26"/>
        <v>20.669</v>
      </c>
      <c r="C385" s="93"/>
      <c r="D385" s="94">
        <v>23400</v>
      </c>
      <c r="E385" s="95"/>
      <c r="F385" s="100">
        <f t="shared" si="25"/>
        <v>19312</v>
      </c>
      <c r="G385" s="96">
        <f t="shared" si="24"/>
        <v>13586</v>
      </c>
      <c r="H385" s="95">
        <v>700</v>
      </c>
    </row>
    <row r="386" spans="1:8" ht="12.75">
      <c r="A386" s="91">
        <v>435</v>
      </c>
      <c r="B386" s="102">
        <f t="shared" si="26"/>
        <v>20.675</v>
      </c>
      <c r="C386" s="93"/>
      <c r="D386" s="94">
        <v>23400</v>
      </c>
      <c r="E386" s="95"/>
      <c r="F386" s="100">
        <f t="shared" si="25"/>
        <v>19307</v>
      </c>
      <c r="G386" s="96">
        <f t="shared" si="24"/>
        <v>13582</v>
      </c>
      <c r="H386" s="95">
        <v>700</v>
      </c>
    </row>
    <row r="387" spans="1:8" ht="12.75">
      <c r="A387" s="91">
        <v>436</v>
      </c>
      <c r="B387" s="102">
        <f t="shared" si="26"/>
        <v>20.681</v>
      </c>
      <c r="C387" s="93"/>
      <c r="D387" s="94">
        <v>23400</v>
      </c>
      <c r="E387" s="95"/>
      <c r="F387" s="100">
        <f t="shared" si="25"/>
        <v>19301</v>
      </c>
      <c r="G387" s="96">
        <f t="shared" si="24"/>
        <v>13578</v>
      </c>
      <c r="H387" s="95">
        <v>700</v>
      </c>
    </row>
    <row r="388" spans="1:8" ht="12.75">
      <c r="A388" s="91">
        <v>437</v>
      </c>
      <c r="B388" s="102">
        <f t="shared" si="26"/>
        <v>20.687</v>
      </c>
      <c r="C388" s="93"/>
      <c r="D388" s="94">
        <v>23400</v>
      </c>
      <c r="E388" s="95"/>
      <c r="F388" s="100">
        <f t="shared" si="25"/>
        <v>19296</v>
      </c>
      <c r="G388" s="96">
        <f t="shared" si="24"/>
        <v>13574</v>
      </c>
      <c r="H388" s="95">
        <v>700</v>
      </c>
    </row>
    <row r="389" spans="1:8" ht="12.75">
      <c r="A389" s="91">
        <v>438</v>
      </c>
      <c r="B389" s="102">
        <f t="shared" si="26"/>
        <v>20.693</v>
      </c>
      <c r="C389" s="93"/>
      <c r="D389" s="94">
        <v>23400</v>
      </c>
      <c r="E389" s="95"/>
      <c r="F389" s="100">
        <f t="shared" si="25"/>
        <v>19291</v>
      </c>
      <c r="G389" s="96">
        <f t="shared" si="24"/>
        <v>13570</v>
      </c>
      <c r="H389" s="95">
        <v>700</v>
      </c>
    </row>
    <row r="390" spans="1:8" ht="12.75">
      <c r="A390" s="91">
        <v>439</v>
      </c>
      <c r="B390" s="102">
        <f t="shared" si="26"/>
        <v>20.699</v>
      </c>
      <c r="C390" s="93"/>
      <c r="D390" s="94">
        <v>23400</v>
      </c>
      <c r="E390" s="95"/>
      <c r="F390" s="100">
        <f t="shared" si="25"/>
        <v>19285</v>
      </c>
      <c r="G390" s="96">
        <f t="shared" si="24"/>
        <v>13566</v>
      </c>
      <c r="H390" s="95">
        <v>700</v>
      </c>
    </row>
    <row r="391" spans="1:8" ht="12.75">
      <c r="A391" s="91">
        <v>440</v>
      </c>
      <c r="B391" s="102">
        <f t="shared" si="26"/>
        <v>20.705000000000002</v>
      </c>
      <c r="C391" s="93"/>
      <c r="D391" s="94">
        <v>23400</v>
      </c>
      <c r="E391" s="95"/>
      <c r="F391" s="100">
        <f t="shared" si="25"/>
        <v>19280</v>
      </c>
      <c r="G391" s="96">
        <f t="shared" si="24"/>
        <v>13562</v>
      </c>
      <c r="H391" s="95">
        <v>700</v>
      </c>
    </row>
    <row r="392" spans="1:8" ht="12.75">
      <c r="A392" s="91">
        <v>441</v>
      </c>
      <c r="B392" s="102">
        <f t="shared" si="26"/>
        <v>20.711000000000002</v>
      </c>
      <c r="C392" s="93"/>
      <c r="D392" s="94">
        <v>23400</v>
      </c>
      <c r="E392" s="95"/>
      <c r="F392" s="100">
        <f t="shared" si="25"/>
        <v>19274</v>
      </c>
      <c r="G392" s="96">
        <f t="shared" si="24"/>
        <v>13558</v>
      </c>
      <c r="H392" s="95">
        <v>700</v>
      </c>
    </row>
    <row r="393" spans="1:8" ht="12.75">
      <c r="A393" s="91">
        <v>442</v>
      </c>
      <c r="B393" s="102">
        <f t="shared" si="26"/>
        <v>20.717000000000002</v>
      </c>
      <c r="C393" s="93"/>
      <c r="D393" s="94">
        <v>23400</v>
      </c>
      <c r="E393" s="95"/>
      <c r="F393" s="100">
        <f t="shared" si="25"/>
        <v>19269</v>
      </c>
      <c r="G393" s="96">
        <f t="shared" si="24"/>
        <v>13554</v>
      </c>
      <c r="H393" s="95">
        <v>700</v>
      </c>
    </row>
    <row r="394" spans="1:8" ht="12.75">
      <c r="A394" s="91">
        <v>443</v>
      </c>
      <c r="B394" s="102">
        <f t="shared" si="26"/>
        <v>20.723000000000003</v>
      </c>
      <c r="C394" s="93"/>
      <c r="D394" s="94">
        <v>23400</v>
      </c>
      <c r="E394" s="95"/>
      <c r="F394" s="100">
        <f t="shared" si="25"/>
        <v>19264</v>
      </c>
      <c r="G394" s="96">
        <f t="shared" si="24"/>
        <v>13550</v>
      </c>
      <c r="H394" s="95">
        <v>700</v>
      </c>
    </row>
    <row r="395" spans="1:8" ht="12.75">
      <c r="A395" s="91">
        <v>444</v>
      </c>
      <c r="B395" s="102">
        <f t="shared" si="26"/>
        <v>20.729000000000003</v>
      </c>
      <c r="C395" s="93"/>
      <c r="D395" s="94">
        <v>23400</v>
      </c>
      <c r="E395" s="95"/>
      <c r="F395" s="100">
        <f t="shared" si="25"/>
        <v>19258</v>
      </c>
      <c r="G395" s="96">
        <f t="shared" si="24"/>
        <v>13546</v>
      </c>
      <c r="H395" s="95">
        <v>700</v>
      </c>
    </row>
    <row r="396" spans="1:8" ht="12.75">
      <c r="A396" s="91">
        <v>445</v>
      </c>
      <c r="B396" s="102">
        <f t="shared" si="26"/>
        <v>20.735</v>
      </c>
      <c r="C396" s="93"/>
      <c r="D396" s="94">
        <v>23400</v>
      </c>
      <c r="E396" s="95"/>
      <c r="F396" s="100">
        <f t="shared" si="25"/>
        <v>19253</v>
      </c>
      <c r="G396" s="96">
        <f t="shared" si="24"/>
        <v>13542</v>
      </c>
      <c r="H396" s="95">
        <v>700</v>
      </c>
    </row>
    <row r="397" spans="1:8" ht="12.75">
      <c r="A397" s="91">
        <v>446</v>
      </c>
      <c r="B397" s="102">
        <f t="shared" si="26"/>
        <v>20.741</v>
      </c>
      <c r="C397" s="93"/>
      <c r="D397" s="94">
        <v>23400</v>
      </c>
      <c r="E397" s="95"/>
      <c r="F397" s="100">
        <f t="shared" si="25"/>
        <v>19248</v>
      </c>
      <c r="G397" s="96">
        <f t="shared" si="24"/>
        <v>13538</v>
      </c>
      <c r="H397" s="95">
        <v>700</v>
      </c>
    </row>
    <row r="398" spans="1:8" ht="12.75">
      <c r="A398" s="91">
        <v>447</v>
      </c>
      <c r="B398" s="102">
        <f t="shared" si="26"/>
        <v>20.747</v>
      </c>
      <c r="C398" s="93"/>
      <c r="D398" s="94">
        <v>23400</v>
      </c>
      <c r="E398" s="95"/>
      <c r="F398" s="100">
        <f t="shared" si="25"/>
        <v>19242</v>
      </c>
      <c r="G398" s="96">
        <f t="shared" si="24"/>
        <v>13534</v>
      </c>
      <c r="H398" s="95">
        <v>700</v>
      </c>
    </row>
    <row r="399" spans="1:8" ht="12.75">
      <c r="A399" s="91">
        <v>448</v>
      </c>
      <c r="B399" s="102">
        <f t="shared" si="26"/>
        <v>20.753</v>
      </c>
      <c r="C399" s="93"/>
      <c r="D399" s="94">
        <v>23400</v>
      </c>
      <c r="E399" s="95"/>
      <c r="F399" s="100">
        <f t="shared" si="25"/>
        <v>19237</v>
      </c>
      <c r="G399" s="96">
        <f t="shared" si="24"/>
        <v>13531</v>
      </c>
      <c r="H399" s="95">
        <v>700</v>
      </c>
    </row>
    <row r="400" spans="1:8" ht="12.75">
      <c r="A400" s="91">
        <v>449</v>
      </c>
      <c r="B400" s="102">
        <f t="shared" si="26"/>
        <v>20.759</v>
      </c>
      <c r="C400" s="93"/>
      <c r="D400" s="94">
        <v>23400</v>
      </c>
      <c r="E400" s="95"/>
      <c r="F400" s="100">
        <f t="shared" si="25"/>
        <v>19232</v>
      </c>
      <c r="G400" s="96">
        <f t="shared" si="24"/>
        <v>13527</v>
      </c>
      <c r="H400" s="95">
        <v>700</v>
      </c>
    </row>
    <row r="401" spans="1:8" ht="12.75">
      <c r="A401" s="91">
        <v>450</v>
      </c>
      <c r="B401" s="102">
        <f t="shared" si="26"/>
        <v>20.765</v>
      </c>
      <c r="C401" s="93"/>
      <c r="D401" s="94">
        <v>23400</v>
      </c>
      <c r="E401" s="95"/>
      <c r="F401" s="100">
        <f t="shared" si="25"/>
        <v>19226</v>
      </c>
      <c r="G401" s="96">
        <f t="shared" si="24"/>
        <v>13523</v>
      </c>
      <c r="H401" s="95">
        <v>700</v>
      </c>
    </row>
    <row r="402" spans="1:8" ht="12.75">
      <c r="A402" s="91">
        <v>451</v>
      </c>
      <c r="B402" s="102">
        <f t="shared" si="26"/>
        <v>20.771</v>
      </c>
      <c r="C402" s="93"/>
      <c r="D402" s="94">
        <v>23400</v>
      </c>
      <c r="E402" s="95"/>
      <c r="F402" s="100">
        <f t="shared" si="25"/>
        <v>19221</v>
      </c>
      <c r="G402" s="96">
        <f t="shared" si="24"/>
        <v>13519</v>
      </c>
      <c r="H402" s="95">
        <v>700</v>
      </c>
    </row>
    <row r="403" spans="1:8" ht="12.75">
      <c r="A403" s="91">
        <v>452</v>
      </c>
      <c r="B403" s="102">
        <f t="shared" si="26"/>
        <v>20.777</v>
      </c>
      <c r="C403" s="93"/>
      <c r="D403" s="94">
        <v>23400</v>
      </c>
      <c r="E403" s="95"/>
      <c r="F403" s="100">
        <f t="shared" si="25"/>
        <v>19215</v>
      </c>
      <c r="G403" s="96">
        <f t="shared" si="24"/>
        <v>13515</v>
      </c>
      <c r="H403" s="95">
        <v>700</v>
      </c>
    </row>
    <row r="404" spans="1:8" ht="12.75">
      <c r="A404" s="91">
        <v>453</v>
      </c>
      <c r="B404" s="102">
        <f t="shared" si="26"/>
        <v>20.783</v>
      </c>
      <c r="C404" s="93"/>
      <c r="D404" s="94">
        <v>23400</v>
      </c>
      <c r="E404" s="95"/>
      <c r="F404" s="100">
        <f t="shared" si="25"/>
        <v>19210</v>
      </c>
      <c r="G404" s="96">
        <f t="shared" si="24"/>
        <v>13511</v>
      </c>
      <c r="H404" s="95">
        <v>700</v>
      </c>
    </row>
    <row r="405" spans="1:8" ht="12.75">
      <c r="A405" s="91">
        <v>454</v>
      </c>
      <c r="B405" s="102">
        <f t="shared" si="26"/>
        <v>20.789</v>
      </c>
      <c r="C405" s="93"/>
      <c r="D405" s="94">
        <v>23400</v>
      </c>
      <c r="E405" s="95"/>
      <c r="F405" s="100">
        <f t="shared" si="25"/>
        <v>19205</v>
      </c>
      <c r="G405" s="96">
        <f t="shared" si="24"/>
        <v>13507</v>
      </c>
      <c r="H405" s="95">
        <v>700</v>
      </c>
    </row>
    <row r="406" spans="1:8" ht="12.75">
      <c r="A406" s="91">
        <v>455</v>
      </c>
      <c r="B406" s="102">
        <f t="shared" si="26"/>
        <v>20.795</v>
      </c>
      <c r="C406" s="93"/>
      <c r="D406" s="94">
        <v>23400</v>
      </c>
      <c r="E406" s="95"/>
      <c r="F406" s="100">
        <f t="shared" si="25"/>
        <v>19199</v>
      </c>
      <c r="G406" s="96">
        <f t="shared" si="24"/>
        <v>13503</v>
      </c>
      <c r="H406" s="95">
        <v>700</v>
      </c>
    </row>
    <row r="407" spans="1:8" ht="12.75">
      <c r="A407" s="91">
        <v>456</v>
      </c>
      <c r="B407" s="102">
        <f t="shared" si="26"/>
        <v>20.801000000000002</v>
      </c>
      <c r="C407" s="93"/>
      <c r="D407" s="94">
        <v>23400</v>
      </c>
      <c r="E407" s="95"/>
      <c r="F407" s="100">
        <f t="shared" si="25"/>
        <v>19194</v>
      </c>
      <c r="G407" s="96">
        <f t="shared" si="24"/>
        <v>13499</v>
      </c>
      <c r="H407" s="95">
        <v>700</v>
      </c>
    </row>
    <row r="408" spans="1:8" ht="12.75">
      <c r="A408" s="91">
        <v>457</v>
      </c>
      <c r="B408" s="102">
        <f t="shared" si="26"/>
        <v>20.807000000000002</v>
      </c>
      <c r="C408" s="93"/>
      <c r="D408" s="94">
        <v>23400</v>
      </c>
      <c r="E408" s="95"/>
      <c r="F408" s="100">
        <f t="shared" si="25"/>
        <v>19189</v>
      </c>
      <c r="G408" s="96">
        <f t="shared" si="24"/>
        <v>13495</v>
      </c>
      <c r="H408" s="95">
        <v>700</v>
      </c>
    </row>
    <row r="409" spans="1:8" ht="12.75">
      <c r="A409" s="91">
        <v>458</v>
      </c>
      <c r="B409" s="102">
        <f t="shared" si="26"/>
        <v>20.813000000000002</v>
      </c>
      <c r="C409" s="93"/>
      <c r="D409" s="94">
        <v>23400</v>
      </c>
      <c r="E409" s="95"/>
      <c r="F409" s="100">
        <f t="shared" si="25"/>
        <v>19183</v>
      </c>
      <c r="G409" s="96">
        <f t="shared" si="24"/>
        <v>13492</v>
      </c>
      <c r="H409" s="95">
        <v>700</v>
      </c>
    </row>
    <row r="410" spans="1:8" ht="12.75">
      <c r="A410" s="91">
        <v>459</v>
      </c>
      <c r="B410" s="102">
        <f t="shared" si="26"/>
        <v>20.819000000000003</v>
      </c>
      <c r="C410" s="93"/>
      <c r="D410" s="94">
        <v>23400</v>
      </c>
      <c r="E410" s="95"/>
      <c r="F410" s="100">
        <f t="shared" si="25"/>
        <v>19178</v>
      </c>
      <c r="G410" s="96">
        <f t="shared" si="24"/>
        <v>13488</v>
      </c>
      <c r="H410" s="95">
        <v>700</v>
      </c>
    </row>
    <row r="411" spans="1:8" ht="12.75">
      <c r="A411" s="91">
        <v>460</v>
      </c>
      <c r="B411" s="102">
        <f t="shared" si="26"/>
        <v>20.825000000000003</v>
      </c>
      <c r="C411" s="93"/>
      <c r="D411" s="94">
        <v>23400</v>
      </c>
      <c r="E411" s="95"/>
      <c r="F411" s="100">
        <f t="shared" si="25"/>
        <v>19173</v>
      </c>
      <c r="G411" s="96">
        <f t="shared" si="24"/>
        <v>13484</v>
      </c>
      <c r="H411" s="95">
        <v>700</v>
      </c>
    </row>
    <row r="412" spans="1:8" ht="12.75">
      <c r="A412" s="91">
        <v>461</v>
      </c>
      <c r="B412" s="102">
        <f t="shared" si="26"/>
        <v>20.831000000000003</v>
      </c>
      <c r="C412" s="93"/>
      <c r="D412" s="94">
        <v>23400</v>
      </c>
      <c r="E412" s="95"/>
      <c r="F412" s="100">
        <f t="shared" si="25"/>
        <v>19167</v>
      </c>
      <c r="G412" s="96">
        <f t="shared" si="24"/>
        <v>13480</v>
      </c>
      <c r="H412" s="95">
        <v>700</v>
      </c>
    </row>
    <row r="413" spans="1:8" ht="12.75">
      <c r="A413" s="91">
        <v>462</v>
      </c>
      <c r="B413" s="102">
        <f t="shared" si="26"/>
        <v>20.837000000000003</v>
      </c>
      <c r="C413" s="93"/>
      <c r="D413" s="94">
        <v>23400</v>
      </c>
      <c r="E413" s="95"/>
      <c r="F413" s="100">
        <f t="shared" si="25"/>
        <v>19162</v>
      </c>
      <c r="G413" s="96">
        <f t="shared" si="24"/>
        <v>13476</v>
      </c>
      <c r="H413" s="95">
        <v>700</v>
      </c>
    </row>
    <row r="414" spans="1:8" ht="12.75">
      <c r="A414" s="91">
        <v>463</v>
      </c>
      <c r="B414" s="102">
        <f t="shared" si="26"/>
        <v>20.843</v>
      </c>
      <c r="C414" s="93"/>
      <c r="D414" s="94">
        <v>23400</v>
      </c>
      <c r="E414" s="95"/>
      <c r="F414" s="100">
        <f t="shared" si="25"/>
        <v>19157</v>
      </c>
      <c r="G414" s="96">
        <f t="shared" si="24"/>
        <v>13472</v>
      </c>
      <c r="H414" s="95">
        <v>700</v>
      </c>
    </row>
    <row r="415" spans="1:8" ht="12.75">
      <c r="A415" s="91">
        <v>464</v>
      </c>
      <c r="B415" s="102">
        <f aca="true" t="shared" si="27" ref="B415:B421">0.006*A415+18.065</f>
        <v>20.849</v>
      </c>
      <c r="C415" s="93"/>
      <c r="D415" s="94">
        <v>23400</v>
      </c>
      <c r="E415" s="95"/>
      <c r="F415" s="100">
        <f t="shared" si="25"/>
        <v>19152</v>
      </c>
      <c r="G415" s="96">
        <f aca="true" t="shared" si="28" ref="G415:G421">ROUND(12*(1/B415*D415),0)</f>
        <v>13468</v>
      </c>
      <c r="H415" s="95">
        <v>700</v>
      </c>
    </row>
    <row r="416" spans="1:8" ht="12.75">
      <c r="A416" s="91">
        <v>465</v>
      </c>
      <c r="B416" s="102">
        <f t="shared" si="27"/>
        <v>20.855</v>
      </c>
      <c r="C416" s="93"/>
      <c r="D416" s="94">
        <v>23400</v>
      </c>
      <c r="E416" s="95"/>
      <c r="F416" s="100">
        <f aca="true" t="shared" si="29" ref="F416:F421">ROUND(12*1.37*(1/B416*D416)+H416,0)</f>
        <v>19146</v>
      </c>
      <c r="G416" s="96">
        <f t="shared" si="28"/>
        <v>13464</v>
      </c>
      <c r="H416" s="95">
        <v>700</v>
      </c>
    </row>
    <row r="417" spans="1:8" ht="12.75">
      <c r="A417" s="91">
        <v>466</v>
      </c>
      <c r="B417" s="102">
        <f t="shared" si="27"/>
        <v>20.861</v>
      </c>
      <c r="C417" s="93"/>
      <c r="D417" s="94">
        <v>23400</v>
      </c>
      <c r="E417" s="95"/>
      <c r="F417" s="100">
        <f t="shared" si="29"/>
        <v>19141</v>
      </c>
      <c r="G417" s="96">
        <f t="shared" si="28"/>
        <v>13461</v>
      </c>
      <c r="H417" s="95">
        <v>700</v>
      </c>
    </row>
    <row r="418" spans="1:8" ht="12.75">
      <c r="A418" s="91">
        <v>467</v>
      </c>
      <c r="B418" s="102">
        <f t="shared" si="27"/>
        <v>20.867</v>
      </c>
      <c r="C418" s="93"/>
      <c r="D418" s="94">
        <v>23400</v>
      </c>
      <c r="E418" s="95"/>
      <c r="F418" s="100">
        <f t="shared" si="29"/>
        <v>19136</v>
      </c>
      <c r="G418" s="96">
        <f t="shared" si="28"/>
        <v>13457</v>
      </c>
      <c r="H418" s="95">
        <v>700</v>
      </c>
    </row>
    <row r="419" spans="1:8" ht="12.75">
      <c r="A419" s="91">
        <v>468</v>
      </c>
      <c r="B419" s="102">
        <f t="shared" si="27"/>
        <v>20.873</v>
      </c>
      <c r="C419" s="93"/>
      <c r="D419" s="94">
        <v>23400</v>
      </c>
      <c r="E419" s="95"/>
      <c r="F419" s="100">
        <f t="shared" si="29"/>
        <v>19130</v>
      </c>
      <c r="G419" s="96">
        <f t="shared" si="28"/>
        <v>13453</v>
      </c>
      <c r="H419" s="95">
        <v>700</v>
      </c>
    </row>
    <row r="420" spans="1:8" ht="12.75">
      <c r="A420" s="91">
        <v>469</v>
      </c>
      <c r="B420" s="102">
        <f t="shared" si="27"/>
        <v>20.879</v>
      </c>
      <c r="C420" s="93"/>
      <c r="D420" s="94">
        <v>23400</v>
      </c>
      <c r="E420" s="95"/>
      <c r="F420" s="100">
        <f t="shared" si="29"/>
        <v>19125</v>
      </c>
      <c r="G420" s="96">
        <f t="shared" si="28"/>
        <v>13449</v>
      </c>
      <c r="H420" s="95">
        <v>700</v>
      </c>
    </row>
    <row r="421" spans="1:8" ht="12.75">
      <c r="A421" s="91">
        <v>470</v>
      </c>
      <c r="B421" s="102">
        <f t="shared" si="27"/>
        <v>20.885</v>
      </c>
      <c r="C421" s="93"/>
      <c r="D421" s="94">
        <v>23400</v>
      </c>
      <c r="E421" s="95"/>
      <c r="F421" s="100">
        <f t="shared" si="29"/>
        <v>19120</v>
      </c>
      <c r="G421" s="96">
        <f t="shared" si="28"/>
        <v>13445</v>
      </c>
      <c r="H421" s="95">
        <v>700</v>
      </c>
    </row>
    <row r="422" ht="12.75">
      <c r="A422" s="115"/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45"/>
  <sheetViews>
    <sheetView workbookViewId="0" topLeftCell="A1">
      <selection activeCell="J15" sqref="J15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10.8515625" style="0" customWidth="1"/>
    <col min="4" max="4" width="13.421875" style="0" customWidth="1"/>
    <col min="5" max="5" width="13.57421875" style="0" customWidth="1"/>
    <col min="6" max="6" width="12.8515625" style="0" customWidth="1"/>
    <col min="7" max="7" width="13.140625" style="0" customWidth="1"/>
    <col min="8" max="8" width="10.7109375" style="0" customWidth="1"/>
    <col min="9" max="9" width="16.140625" style="0" customWidth="1"/>
  </cols>
  <sheetData>
    <row r="1" ht="12.75">
      <c r="H1" t="s">
        <v>20</v>
      </c>
    </row>
    <row r="2" ht="4.5" customHeight="1"/>
    <row r="3" spans="1:9" ht="20.25">
      <c r="A3" s="62" t="s">
        <v>629</v>
      </c>
      <c r="C3" s="56"/>
      <c r="D3" s="56"/>
      <c r="E3" s="56"/>
      <c r="F3" s="57"/>
      <c r="G3" s="57"/>
      <c r="H3" s="58"/>
      <c r="I3" s="58"/>
    </row>
    <row r="4" spans="1:9" ht="15">
      <c r="A4" s="103" t="s">
        <v>65</v>
      </c>
      <c r="B4" s="64"/>
      <c r="C4" s="64"/>
      <c r="D4" s="64"/>
      <c r="E4" s="64"/>
      <c r="F4" s="64"/>
      <c r="G4" s="64"/>
      <c r="I4" s="58"/>
    </row>
    <row r="5" spans="1:9" ht="5.25" customHeight="1">
      <c r="A5" s="103"/>
      <c r="B5" s="64"/>
      <c r="C5" s="64"/>
      <c r="D5" s="64"/>
      <c r="E5" s="64"/>
      <c r="F5" s="64"/>
      <c r="G5" s="64"/>
      <c r="I5" s="58"/>
    </row>
    <row r="6" spans="1:9" ht="15.75">
      <c r="A6" s="65"/>
      <c r="B6" s="66"/>
      <c r="C6" s="67" t="s">
        <v>66</v>
      </c>
      <c r="E6" s="68" t="s">
        <v>393</v>
      </c>
      <c r="I6" s="58"/>
    </row>
    <row r="7" spans="1:9" ht="15.75">
      <c r="A7" s="69" t="s">
        <v>67</v>
      </c>
      <c r="B7" s="66"/>
      <c r="C7" s="104" t="s">
        <v>4</v>
      </c>
      <c r="D7" s="105"/>
      <c r="E7" s="104"/>
      <c r="I7" s="58"/>
    </row>
    <row r="8" spans="1:9" ht="15.75">
      <c r="A8" s="69" t="s">
        <v>68</v>
      </c>
      <c r="B8" s="66"/>
      <c r="C8" s="104" t="s">
        <v>111</v>
      </c>
      <c r="D8" s="105"/>
      <c r="E8" s="104"/>
      <c r="I8" s="58"/>
    </row>
    <row r="9" spans="1:9" ht="15.75">
      <c r="A9" s="69" t="s">
        <v>69</v>
      </c>
      <c r="B9" s="66"/>
      <c r="C9" s="104">
        <v>13.46</v>
      </c>
      <c r="D9" s="105"/>
      <c r="E9" s="104"/>
      <c r="I9" s="58"/>
    </row>
    <row r="10" spans="1:9" ht="15.75">
      <c r="A10" s="69" t="s">
        <v>70</v>
      </c>
      <c r="B10" s="66"/>
      <c r="C10" s="104" t="s">
        <v>112</v>
      </c>
      <c r="D10" s="105"/>
      <c r="E10" s="104"/>
      <c r="I10" s="58"/>
    </row>
    <row r="11" spans="1:9" ht="15.75">
      <c r="A11" s="69" t="s">
        <v>71</v>
      </c>
      <c r="B11" s="66"/>
      <c r="C11" s="104">
        <v>14.19</v>
      </c>
      <c r="D11" s="105"/>
      <c r="E11" s="104"/>
      <c r="I11" s="58"/>
    </row>
    <row r="12" spans="1:9" ht="15.75">
      <c r="A12" s="69" t="s">
        <v>72</v>
      </c>
      <c r="B12" s="66"/>
      <c r="C12" s="104" t="s">
        <v>113</v>
      </c>
      <c r="D12" s="105"/>
      <c r="E12" s="104"/>
      <c r="I12" s="58"/>
    </row>
    <row r="13" spans="1:9" ht="6" customHeight="1" thickBot="1">
      <c r="A13" s="337"/>
      <c r="B13" s="337"/>
      <c r="C13" s="78"/>
      <c r="D13" s="79"/>
      <c r="E13" s="80"/>
      <c r="F13" s="80"/>
      <c r="G13" s="80"/>
      <c r="I13" s="58"/>
    </row>
    <row r="14" spans="1:8" ht="15.75">
      <c r="A14" s="59"/>
      <c r="B14" s="81" t="s">
        <v>605</v>
      </c>
      <c r="C14" s="82"/>
      <c r="D14" s="81" t="s">
        <v>606</v>
      </c>
      <c r="E14" s="82"/>
      <c r="F14" s="83" t="s">
        <v>607</v>
      </c>
      <c r="G14" s="84" t="s">
        <v>608</v>
      </c>
      <c r="H14" s="82"/>
    </row>
    <row r="15" spans="1:8" ht="45.75" thickBot="1">
      <c r="A15" s="85" t="s">
        <v>36</v>
      </c>
      <c r="B15" s="86" t="s">
        <v>392</v>
      </c>
      <c r="C15" s="87" t="s">
        <v>393</v>
      </c>
      <c r="D15" s="88" t="s">
        <v>609</v>
      </c>
      <c r="E15" s="89" t="s">
        <v>610</v>
      </c>
      <c r="F15" s="88" t="s">
        <v>607</v>
      </c>
      <c r="G15" s="108" t="s">
        <v>612</v>
      </c>
      <c r="H15" s="89" t="s">
        <v>613</v>
      </c>
    </row>
    <row r="16" spans="1:8" ht="12.75">
      <c r="A16" s="91">
        <v>1</v>
      </c>
      <c r="B16" s="116">
        <f>-0.00000887*POWER(A16,3)+0.0011*POWER(A16,2)+0.105701*A16</f>
        <v>0.10679213</v>
      </c>
      <c r="C16" s="93"/>
      <c r="D16" s="94">
        <v>23400</v>
      </c>
      <c r="E16" s="95"/>
      <c r="F16" s="100">
        <f aca="true" t="shared" si="0" ref="F16:F79">ROUND(12*1.37*(1/B16*D16)+H16,0)</f>
        <v>3602938</v>
      </c>
      <c r="G16" s="96">
        <f aca="true" t="shared" si="1" ref="G16:G79">ROUND(12*(1/B16*D16),0)</f>
        <v>2629407</v>
      </c>
      <c r="H16" s="95">
        <v>650</v>
      </c>
    </row>
    <row r="17" spans="1:8" ht="12.75">
      <c r="A17" s="91">
        <v>2</v>
      </c>
      <c r="B17" s="116">
        <f aca="true" t="shared" si="2" ref="B17:B80">-0.00000887*POWER(A17,3)+0.0011*POWER(A17,2)+0.105701*A17</f>
        <v>0.21573104</v>
      </c>
      <c r="C17" s="93"/>
      <c r="D17" s="94">
        <v>23400</v>
      </c>
      <c r="E17" s="95"/>
      <c r="F17" s="100">
        <f t="shared" si="0"/>
        <v>1783870</v>
      </c>
      <c r="G17" s="96">
        <f t="shared" si="1"/>
        <v>1301621</v>
      </c>
      <c r="H17" s="95">
        <v>650</v>
      </c>
    </row>
    <row r="18" spans="1:8" ht="12.75">
      <c r="A18" s="91">
        <v>3</v>
      </c>
      <c r="B18" s="116">
        <f t="shared" si="2"/>
        <v>0.32676351000000003</v>
      </c>
      <c r="C18" s="93"/>
      <c r="D18" s="94">
        <v>23400</v>
      </c>
      <c r="E18" s="95"/>
      <c r="F18" s="100">
        <f t="shared" si="0"/>
        <v>1177942</v>
      </c>
      <c r="G18" s="96">
        <f t="shared" si="1"/>
        <v>859337</v>
      </c>
      <c r="H18" s="95">
        <v>650</v>
      </c>
    </row>
    <row r="19" spans="1:8" ht="12.75">
      <c r="A19" s="91">
        <v>4</v>
      </c>
      <c r="B19" s="116">
        <f t="shared" si="2"/>
        <v>0.43983632</v>
      </c>
      <c r="C19" s="93"/>
      <c r="D19" s="94">
        <v>23400</v>
      </c>
      <c r="E19" s="95"/>
      <c r="F19" s="100">
        <f t="shared" si="0"/>
        <v>875284</v>
      </c>
      <c r="G19" s="96">
        <f t="shared" si="1"/>
        <v>638419</v>
      </c>
      <c r="H19" s="95">
        <v>650</v>
      </c>
    </row>
    <row r="20" spans="1:8" ht="12.75">
      <c r="A20" s="91">
        <v>5</v>
      </c>
      <c r="B20" s="116">
        <f t="shared" si="2"/>
        <v>0.55489625</v>
      </c>
      <c r="C20" s="93"/>
      <c r="D20" s="94">
        <v>23400</v>
      </c>
      <c r="E20" s="95"/>
      <c r="F20" s="100">
        <f t="shared" si="0"/>
        <v>693926</v>
      </c>
      <c r="G20" s="96">
        <f t="shared" si="1"/>
        <v>506041</v>
      </c>
      <c r="H20" s="95">
        <v>650</v>
      </c>
    </row>
    <row r="21" spans="1:8" ht="12.75">
      <c r="A21" s="91">
        <v>6</v>
      </c>
      <c r="B21" s="116">
        <f t="shared" si="2"/>
        <v>0.6718900800000001</v>
      </c>
      <c r="C21" s="93"/>
      <c r="D21" s="94">
        <v>23400</v>
      </c>
      <c r="E21" s="95"/>
      <c r="F21" s="100">
        <f t="shared" si="0"/>
        <v>573208</v>
      </c>
      <c r="G21" s="96">
        <f t="shared" si="1"/>
        <v>417926</v>
      </c>
      <c r="H21" s="95">
        <v>650</v>
      </c>
    </row>
    <row r="22" spans="1:8" ht="12.75">
      <c r="A22" s="91">
        <v>7</v>
      </c>
      <c r="B22" s="116">
        <f t="shared" si="2"/>
        <v>0.79076459</v>
      </c>
      <c r="C22" s="93"/>
      <c r="D22" s="94">
        <v>23400</v>
      </c>
      <c r="E22" s="95"/>
      <c r="F22" s="100">
        <f t="shared" si="0"/>
        <v>487136</v>
      </c>
      <c r="G22" s="96">
        <f t="shared" si="1"/>
        <v>355099</v>
      </c>
      <c r="H22" s="95">
        <v>650</v>
      </c>
    </row>
    <row r="23" spans="1:8" ht="12.75">
      <c r="A23" s="91">
        <v>8</v>
      </c>
      <c r="B23" s="116">
        <f t="shared" si="2"/>
        <v>0.91146656</v>
      </c>
      <c r="C23" s="93"/>
      <c r="D23" s="94">
        <v>23400</v>
      </c>
      <c r="E23" s="95"/>
      <c r="F23" s="100">
        <f t="shared" si="0"/>
        <v>422713</v>
      </c>
      <c r="G23" s="96">
        <f t="shared" si="1"/>
        <v>308075</v>
      </c>
      <c r="H23" s="95">
        <v>650</v>
      </c>
    </row>
    <row r="24" spans="1:8" ht="12.75">
      <c r="A24" s="91">
        <v>9</v>
      </c>
      <c r="B24" s="116">
        <f t="shared" si="2"/>
        <v>1.0339427700000001</v>
      </c>
      <c r="C24" s="93"/>
      <c r="D24" s="94">
        <v>23400</v>
      </c>
      <c r="E24" s="95"/>
      <c r="F24" s="100">
        <f t="shared" si="0"/>
        <v>372717</v>
      </c>
      <c r="G24" s="96">
        <f t="shared" si="1"/>
        <v>271582</v>
      </c>
      <c r="H24" s="95">
        <v>650</v>
      </c>
    </row>
    <row r="25" spans="1:8" ht="12.75">
      <c r="A25" s="91">
        <v>10</v>
      </c>
      <c r="B25" s="116">
        <f t="shared" si="2"/>
        <v>1.15814</v>
      </c>
      <c r="C25" s="93"/>
      <c r="D25" s="94">
        <v>23400</v>
      </c>
      <c r="E25" s="95"/>
      <c r="F25" s="100">
        <f t="shared" si="0"/>
        <v>332817</v>
      </c>
      <c r="G25" s="96">
        <f t="shared" si="1"/>
        <v>242458</v>
      </c>
      <c r="H25" s="95">
        <v>650</v>
      </c>
    </row>
    <row r="26" spans="1:8" ht="12.75">
      <c r="A26" s="91">
        <v>11</v>
      </c>
      <c r="B26" s="116">
        <f t="shared" si="2"/>
        <v>1.28400503</v>
      </c>
      <c r="C26" s="93"/>
      <c r="D26" s="94">
        <v>23400</v>
      </c>
      <c r="E26" s="95"/>
      <c r="F26" s="100">
        <f t="shared" si="0"/>
        <v>300256</v>
      </c>
      <c r="G26" s="96">
        <f t="shared" si="1"/>
        <v>218691</v>
      </c>
      <c r="H26" s="95">
        <v>650</v>
      </c>
    </row>
    <row r="27" spans="1:8" ht="12.75">
      <c r="A27" s="91">
        <v>12</v>
      </c>
      <c r="B27" s="116">
        <f t="shared" si="2"/>
        <v>1.41148464</v>
      </c>
      <c r="C27" s="93"/>
      <c r="D27" s="94">
        <v>23400</v>
      </c>
      <c r="E27" s="95"/>
      <c r="F27" s="100">
        <f t="shared" si="0"/>
        <v>273197</v>
      </c>
      <c r="G27" s="96">
        <f t="shared" si="1"/>
        <v>198939</v>
      </c>
      <c r="H27" s="95">
        <v>650</v>
      </c>
    </row>
    <row r="28" spans="1:8" ht="12.75">
      <c r="A28" s="91">
        <v>13</v>
      </c>
      <c r="B28" s="116">
        <f t="shared" si="2"/>
        <v>1.5405256100000002</v>
      </c>
      <c r="C28" s="93"/>
      <c r="D28" s="94">
        <v>23400</v>
      </c>
      <c r="E28" s="95"/>
      <c r="F28" s="100">
        <f t="shared" si="0"/>
        <v>250367</v>
      </c>
      <c r="G28" s="96">
        <f t="shared" si="1"/>
        <v>182275</v>
      </c>
      <c r="H28" s="95">
        <v>650</v>
      </c>
    </row>
    <row r="29" spans="1:8" ht="12.75">
      <c r="A29" s="91">
        <v>14</v>
      </c>
      <c r="B29" s="116">
        <f t="shared" si="2"/>
        <v>1.67107472</v>
      </c>
      <c r="C29" s="93"/>
      <c r="D29" s="94">
        <v>23400</v>
      </c>
      <c r="E29" s="95"/>
      <c r="F29" s="100">
        <f t="shared" si="0"/>
        <v>230859</v>
      </c>
      <c r="G29" s="96">
        <f t="shared" si="1"/>
        <v>168036</v>
      </c>
      <c r="H29" s="95">
        <v>650</v>
      </c>
    </row>
    <row r="30" spans="1:8" ht="12.75">
      <c r="A30" s="91">
        <v>15</v>
      </c>
      <c r="B30" s="116">
        <f t="shared" si="2"/>
        <v>1.80307875</v>
      </c>
      <c r="C30" s="93"/>
      <c r="D30" s="94">
        <v>23400</v>
      </c>
      <c r="E30" s="95"/>
      <c r="F30" s="100">
        <f t="shared" si="0"/>
        <v>214005</v>
      </c>
      <c r="G30" s="96">
        <f t="shared" si="1"/>
        <v>155734</v>
      </c>
      <c r="H30" s="95">
        <v>650</v>
      </c>
    </row>
    <row r="31" spans="1:8" ht="12.75">
      <c r="A31" s="91">
        <v>16</v>
      </c>
      <c r="B31" s="116">
        <f t="shared" si="2"/>
        <v>1.93648448</v>
      </c>
      <c r="C31" s="93"/>
      <c r="D31" s="94">
        <v>23400</v>
      </c>
      <c r="E31" s="95"/>
      <c r="F31" s="100">
        <f t="shared" si="0"/>
        <v>199307</v>
      </c>
      <c r="G31" s="96">
        <f t="shared" si="1"/>
        <v>145005</v>
      </c>
      <c r="H31" s="95">
        <v>650</v>
      </c>
    </row>
    <row r="32" spans="1:8" ht="12.75">
      <c r="A32" s="91">
        <v>17</v>
      </c>
      <c r="B32" s="116">
        <f t="shared" si="2"/>
        <v>2.07123869</v>
      </c>
      <c r="C32" s="93"/>
      <c r="D32" s="94">
        <v>23400</v>
      </c>
      <c r="E32" s="95"/>
      <c r="F32" s="100">
        <f t="shared" si="0"/>
        <v>186382</v>
      </c>
      <c r="G32" s="96">
        <f t="shared" si="1"/>
        <v>135571</v>
      </c>
      <c r="H32" s="95">
        <v>650</v>
      </c>
    </row>
    <row r="33" spans="1:8" ht="12.75">
      <c r="A33" s="91">
        <v>18</v>
      </c>
      <c r="B33" s="116">
        <f t="shared" si="2"/>
        <v>2.20728816</v>
      </c>
      <c r="C33" s="93"/>
      <c r="D33" s="94">
        <v>23400</v>
      </c>
      <c r="E33" s="95"/>
      <c r="F33" s="100">
        <f t="shared" si="0"/>
        <v>174934</v>
      </c>
      <c r="G33" s="96">
        <f t="shared" si="1"/>
        <v>127215</v>
      </c>
      <c r="H33" s="95">
        <v>650</v>
      </c>
    </row>
    <row r="34" spans="1:8" ht="12.75">
      <c r="A34" s="91">
        <v>19</v>
      </c>
      <c r="B34" s="116">
        <f t="shared" si="2"/>
        <v>2.3445796700000003</v>
      </c>
      <c r="C34" s="93"/>
      <c r="D34" s="94">
        <v>23400</v>
      </c>
      <c r="E34" s="95"/>
      <c r="F34" s="100">
        <f t="shared" si="0"/>
        <v>164729</v>
      </c>
      <c r="G34" s="96">
        <f t="shared" si="1"/>
        <v>119766</v>
      </c>
      <c r="H34" s="95">
        <v>650</v>
      </c>
    </row>
    <row r="35" spans="1:8" ht="12.75">
      <c r="A35" s="91">
        <v>20</v>
      </c>
      <c r="B35" s="116">
        <f t="shared" si="2"/>
        <v>2.48306</v>
      </c>
      <c r="C35" s="93"/>
      <c r="D35" s="94">
        <v>23400</v>
      </c>
      <c r="E35" s="95"/>
      <c r="F35" s="100">
        <f t="shared" si="0"/>
        <v>155578</v>
      </c>
      <c r="G35" s="96">
        <f t="shared" si="1"/>
        <v>113086</v>
      </c>
      <c r="H35" s="95">
        <v>650</v>
      </c>
    </row>
    <row r="36" spans="1:8" ht="12.75">
      <c r="A36" s="91">
        <v>21</v>
      </c>
      <c r="B36" s="116">
        <f t="shared" si="2"/>
        <v>2.62267593</v>
      </c>
      <c r="C36" s="93"/>
      <c r="D36" s="94">
        <v>23400</v>
      </c>
      <c r="E36" s="95"/>
      <c r="F36" s="100">
        <f t="shared" si="0"/>
        <v>147331</v>
      </c>
      <c r="G36" s="96">
        <f t="shared" si="1"/>
        <v>107066</v>
      </c>
      <c r="H36" s="95">
        <v>650</v>
      </c>
    </row>
    <row r="37" spans="1:8" ht="12.75">
      <c r="A37" s="91">
        <v>22</v>
      </c>
      <c r="B37" s="116">
        <f t="shared" si="2"/>
        <v>2.76337424</v>
      </c>
      <c r="C37" s="93"/>
      <c r="D37" s="94">
        <v>23400</v>
      </c>
      <c r="E37" s="95"/>
      <c r="F37" s="100">
        <f t="shared" si="0"/>
        <v>139862</v>
      </c>
      <c r="G37" s="96">
        <f t="shared" si="1"/>
        <v>101615</v>
      </c>
      <c r="H37" s="95">
        <v>650</v>
      </c>
    </row>
    <row r="38" spans="1:8" ht="12.75">
      <c r="A38" s="91">
        <v>23</v>
      </c>
      <c r="B38" s="116">
        <f t="shared" si="2"/>
        <v>2.90510171</v>
      </c>
      <c r="C38" s="93"/>
      <c r="D38" s="94">
        <v>23400</v>
      </c>
      <c r="E38" s="95"/>
      <c r="F38" s="100">
        <f t="shared" si="0"/>
        <v>133071</v>
      </c>
      <c r="G38" s="96">
        <f t="shared" si="1"/>
        <v>96658</v>
      </c>
      <c r="H38" s="95">
        <v>650</v>
      </c>
    </row>
    <row r="39" spans="1:8" ht="12.75">
      <c r="A39" s="91">
        <v>24</v>
      </c>
      <c r="B39" s="116">
        <f t="shared" si="2"/>
        <v>3.0478051200000005</v>
      </c>
      <c r="C39" s="93"/>
      <c r="D39" s="94">
        <v>23400</v>
      </c>
      <c r="E39" s="95"/>
      <c r="F39" s="100">
        <f t="shared" si="0"/>
        <v>126871</v>
      </c>
      <c r="G39" s="96">
        <f t="shared" si="1"/>
        <v>92132</v>
      </c>
      <c r="H39" s="95">
        <v>650</v>
      </c>
    </row>
    <row r="40" spans="1:8" ht="12.75">
      <c r="A40" s="91">
        <v>25</v>
      </c>
      <c r="B40" s="116">
        <f t="shared" si="2"/>
        <v>3.19143125</v>
      </c>
      <c r="C40" s="93"/>
      <c r="D40" s="94">
        <v>23400</v>
      </c>
      <c r="E40" s="95"/>
      <c r="F40" s="100">
        <f t="shared" si="0"/>
        <v>121190</v>
      </c>
      <c r="G40" s="96">
        <f t="shared" si="1"/>
        <v>87986</v>
      </c>
      <c r="H40" s="95">
        <v>650</v>
      </c>
    </row>
    <row r="41" spans="1:8" ht="12.75">
      <c r="A41" s="91">
        <v>26</v>
      </c>
      <c r="B41" s="116">
        <f t="shared" si="2"/>
        <v>3.3359268800000006</v>
      </c>
      <c r="C41" s="93"/>
      <c r="D41" s="94">
        <v>23400</v>
      </c>
      <c r="E41" s="95"/>
      <c r="F41" s="100">
        <f t="shared" si="0"/>
        <v>115969</v>
      </c>
      <c r="G41" s="96">
        <f t="shared" si="1"/>
        <v>84175</v>
      </c>
      <c r="H41" s="95">
        <v>650</v>
      </c>
    </row>
    <row r="42" spans="1:8" ht="12.75">
      <c r="A42" s="91">
        <v>27</v>
      </c>
      <c r="B42" s="116">
        <f t="shared" si="2"/>
        <v>3.48123879</v>
      </c>
      <c r="C42" s="93"/>
      <c r="D42" s="94">
        <v>23400</v>
      </c>
      <c r="E42" s="95"/>
      <c r="F42" s="100">
        <f t="shared" si="0"/>
        <v>111155</v>
      </c>
      <c r="G42" s="96">
        <f t="shared" si="1"/>
        <v>80661</v>
      </c>
      <c r="H42" s="95">
        <v>650</v>
      </c>
    </row>
    <row r="43" spans="1:8" ht="12.75">
      <c r="A43" s="91">
        <v>28</v>
      </c>
      <c r="B43" s="116">
        <f t="shared" si="2"/>
        <v>3.62731376</v>
      </c>
      <c r="C43" s="93"/>
      <c r="D43" s="94">
        <v>23400</v>
      </c>
      <c r="E43" s="95"/>
      <c r="F43" s="100">
        <f t="shared" si="0"/>
        <v>106705</v>
      </c>
      <c r="G43" s="96">
        <f t="shared" si="1"/>
        <v>77413</v>
      </c>
      <c r="H43" s="95">
        <v>650</v>
      </c>
    </row>
    <row r="44" spans="1:8" ht="12.75">
      <c r="A44" s="91">
        <v>29</v>
      </c>
      <c r="B44" s="116">
        <f t="shared" si="2"/>
        <v>3.7740985700000005</v>
      </c>
      <c r="C44" s="93"/>
      <c r="D44" s="94">
        <v>23400</v>
      </c>
      <c r="E44" s="95"/>
      <c r="F44" s="100">
        <f t="shared" si="0"/>
        <v>102581</v>
      </c>
      <c r="G44" s="96">
        <f t="shared" si="1"/>
        <v>74402</v>
      </c>
      <c r="H44" s="95">
        <v>650</v>
      </c>
    </row>
    <row r="45" spans="1:8" ht="12.75">
      <c r="A45" s="91">
        <v>30</v>
      </c>
      <c r="B45" s="116">
        <f t="shared" si="2"/>
        <v>3.9215400000000002</v>
      </c>
      <c r="C45" s="93"/>
      <c r="D45" s="94">
        <v>23400</v>
      </c>
      <c r="E45" s="95"/>
      <c r="F45" s="100">
        <f t="shared" si="0"/>
        <v>98748</v>
      </c>
      <c r="G45" s="96">
        <f t="shared" si="1"/>
        <v>71605</v>
      </c>
      <c r="H45" s="95">
        <v>650</v>
      </c>
    </row>
    <row r="46" spans="1:8" ht="12.75">
      <c r="A46" s="91">
        <v>31</v>
      </c>
      <c r="B46" s="116">
        <f t="shared" si="2"/>
        <v>4.06958483</v>
      </c>
      <c r="C46" s="93"/>
      <c r="D46" s="94">
        <v>23400</v>
      </c>
      <c r="E46" s="95"/>
      <c r="F46" s="100">
        <f t="shared" si="0"/>
        <v>95180</v>
      </c>
      <c r="G46" s="96">
        <f t="shared" si="1"/>
        <v>69000</v>
      </c>
      <c r="H46" s="95">
        <v>650</v>
      </c>
    </row>
    <row r="47" spans="1:8" ht="12.75">
      <c r="A47" s="91">
        <v>32</v>
      </c>
      <c r="B47" s="116">
        <f t="shared" si="2"/>
        <v>4.21817984</v>
      </c>
      <c r="C47" s="93"/>
      <c r="D47" s="94">
        <v>23400</v>
      </c>
      <c r="E47" s="95"/>
      <c r="F47" s="100">
        <f t="shared" si="0"/>
        <v>91850</v>
      </c>
      <c r="G47" s="96">
        <f t="shared" si="1"/>
        <v>66569</v>
      </c>
      <c r="H47" s="95">
        <v>650</v>
      </c>
    </row>
    <row r="48" spans="1:8" ht="12.75">
      <c r="A48" s="91">
        <v>33</v>
      </c>
      <c r="B48" s="116">
        <f t="shared" si="2"/>
        <v>4.36727181</v>
      </c>
      <c r="C48" s="93"/>
      <c r="D48" s="94">
        <v>23400</v>
      </c>
      <c r="E48" s="95"/>
      <c r="F48" s="100">
        <f t="shared" si="0"/>
        <v>88736</v>
      </c>
      <c r="G48" s="96">
        <f t="shared" si="1"/>
        <v>64296</v>
      </c>
      <c r="H48" s="95">
        <v>650</v>
      </c>
    </row>
    <row r="49" spans="1:8" ht="12.75">
      <c r="A49" s="91">
        <v>34</v>
      </c>
      <c r="B49" s="116">
        <f t="shared" si="2"/>
        <v>4.51680752</v>
      </c>
      <c r="C49" s="93"/>
      <c r="D49" s="94">
        <v>23400</v>
      </c>
      <c r="E49" s="95"/>
      <c r="F49" s="100">
        <f t="shared" si="0"/>
        <v>85820</v>
      </c>
      <c r="G49" s="96">
        <f t="shared" si="1"/>
        <v>62168</v>
      </c>
      <c r="H49" s="95">
        <v>650</v>
      </c>
    </row>
    <row r="50" spans="1:8" ht="12.75">
      <c r="A50" s="91">
        <v>35</v>
      </c>
      <c r="B50" s="116">
        <f t="shared" si="2"/>
        <v>4.666733750000001</v>
      </c>
      <c r="C50" s="93"/>
      <c r="D50" s="94">
        <v>23400</v>
      </c>
      <c r="E50" s="95"/>
      <c r="F50" s="100">
        <f t="shared" si="0"/>
        <v>83084</v>
      </c>
      <c r="G50" s="96">
        <f t="shared" si="1"/>
        <v>60171</v>
      </c>
      <c r="H50" s="95">
        <v>650</v>
      </c>
    </row>
    <row r="51" spans="1:8" ht="12.75">
      <c r="A51" s="91">
        <v>36</v>
      </c>
      <c r="B51" s="116">
        <f t="shared" si="2"/>
        <v>4.816997280000001</v>
      </c>
      <c r="C51" s="93"/>
      <c r="D51" s="94">
        <v>23400</v>
      </c>
      <c r="E51" s="95"/>
      <c r="F51" s="100">
        <f t="shared" si="0"/>
        <v>80512</v>
      </c>
      <c r="G51" s="96">
        <f t="shared" si="1"/>
        <v>58294</v>
      </c>
      <c r="H51" s="95">
        <v>650</v>
      </c>
    </row>
    <row r="52" spans="1:8" ht="12.75">
      <c r="A52" s="91">
        <v>37</v>
      </c>
      <c r="B52" s="116">
        <f t="shared" si="2"/>
        <v>4.96754489</v>
      </c>
      <c r="C52" s="93"/>
      <c r="D52" s="94">
        <v>23400</v>
      </c>
      <c r="E52" s="95"/>
      <c r="F52" s="100">
        <f t="shared" si="0"/>
        <v>78092</v>
      </c>
      <c r="G52" s="96">
        <f t="shared" si="1"/>
        <v>56527</v>
      </c>
      <c r="H52" s="95">
        <v>650</v>
      </c>
    </row>
    <row r="53" spans="1:8" ht="12.75">
      <c r="A53" s="91">
        <v>38</v>
      </c>
      <c r="B53" s="116">
        <f t="shared" si="2"/>
        <v>5.118323360000001</v>
      </c>
      <c r="C53" s="93"/>
      <c r="D53" s="94">
        <v>23400</v>
      </c>
      <c r="E53" s="95"/>
      <c r="F53" s="100">
        <f t="shared" si="0"/>
        <v>75811</v>
      </c>
      <c r="G53" s="96">
        <f t="shared" si="1"/>
        <v>54862</v>
      </c>
      <c r="H53" s="95">
        <v>650</v>
      </c>
    </row>
    <row r="54" spans="1:8" ht="12.75">
      <c r="A54" s="91">
        <v>39</v>
      </c>
      <c r="B54" s="116">
        <f t="shared" si="2"/>
        <v>5.269279470000001</v>
      </c>
      <c r="C54" s="93"/>
      <c r="D54" s="94">
        <v>23400</v>
      </c>
      <c r="E54" s="95"/>
      <c r="F54" s="100">
        <f t="shared" si="0"/>
        <v>73657</v>
      </c>
      <c r="G54" s="96">
        <f t="shared" si="1"/>
        <v>53290</v>
      </c>
      <c r="H54" s="95">
        <v>650</v>
      </c>
    </row>
    <row r="55" spans="1:8" ht="12.75">
      <c r="A55" s="91">
        <v>40</v>
      </c>
      <c r="B55" s="116">
        <f t="shared" si="2"/>
        <v>5.4203600000000005</v>
      </c>
      <c r="C55" s="93"/>
      <c r="D55" s="94">
        <v>23400</v>
      </c>
      <c r="E55" s="95"/>
      <c r="F55" s="100">
        <f t="shared" si="0"/>
        <v>71622</v>
      </c>
      <c r="G55" s="96">
        <f t="shared" si="1"/>
        <v>51805</v>
      </c>
      <c r="H55" s="95">
        <v>650</v>
      </c>
    </row>
    <row r="56" spans="1:8" ht="12.75">
      <c r="A56" s="91">
        <v>41</v>
      </c>
      <c r="B56" s="116">
        <f t="shared" si="2"/>
        <v>5.57151173</v>
      </c>
      <c r="C56" s="93"/>
      <c r="D56" s="94">
        <v>23400</v>
      </c>
      <c r="E56" s="95"/>
      <c r="F56" s="100">
        <f t="shared" si="0"/>
        <v>69697</v>
      </c>
      <c r="G56" s="96">
        <f t="shared" si="1"/>
        <v>50399</v>
      </c>
      <c r="H56" s="95">
        <v>650</v>
      </c>
    </row>
    <row r="57" spans="1:8" ht="12.75">
      <c r="A57" s="91">
        <v>42</v>
      </c>
      <c r="B57" s="116">
        <f t="shared" si="2"/>
        <v>5.722681440000001</v>
      </c>
      <c r="C57" s="93"/>
      <c r="D57" s="94">
        <v>23400</v>
      </c>
      <c r="E57" s="95"/>
      <c r="F57" s="100">
        <f t="shared" si="0"/>
        <v>67873</v>
      </c>
      <c r="G57" s="96">
        <f t="shared" si="1"/>
        <v>49068</v>
      </c>
      <c r="H57" s="95">
        <v>650</v>
      </c>
    </row>
    <row r="58" spans="1:8" ht="12.75">
      <c r="A58" s="91">
        <v>43</v>
      </c>
      <c r="B58" s="116">
        <f t="shared" si="2"/>
        <v>5.87381591</v>
      </c>
      <c r="C58" s="93"/>
      <c r="D58" s="94">
        <v>23400</v>
      </c>
      <c r="E58" s="95"/>
      <c r="F58" s="100">
        <f t="shared" si="0"/>
        <v>66143</v>
      </c>
      <c r="G58" s="96">
        <f t="shared" si="1"/>
        <v>47805</v>
      </c>
      <c r="H58" s="95">
        <v>650</v>
      </c>
    </row>
    <row r="59" spans="1:8" ht="12.75">
      <c r="A59" s="91">
        <v>44</v>
      </c>
      <c r="B59" s="116">
        <f t="shared" si="2"/>
        <v>6.02486192</v>
      </c>
      <c r="C59" s="93"/>
      <c r="D59" s="94">
        <v>23400</v>
      </c>
      <c r="E59" s="95"/>
      <c r="F59" s="100">
        <f t="shared" si="0"/>
        <v>64501</v>
      </c>
      <c r="G59" s="96">
        <f t="shared" si="1"/>
        <v>46607</v>
      </c>
      <c r="H59" s="95">
        <v>650</v>
      </c>
    </row>
    <row r="60" spans="1:8" ht="12.75">
      <c r="A60" s="91">
        <v>45</v>
      </c>
      <c r="B60" s="116">
        <f t="shared" si="2"/>
        <v>6.175766250000001</v>
      </c>
      <c r="C60" s="93"/>
      <c r="D60" s="94">
        <v>23400</v>
      </c>
      <c r="E60" s="95"/>
      <c r="F60" s="100">
        <f t="shared" si="0"/>
        <v>62941</v>
      </c>
      <c r="G60" s="96">
        <f t="shared" si="1"/>
        <v>45468</v>
      </c>
      <c r="H60" s="95">
        <v>650</v>
      </c>
    </row>
    <row r="61" spans="1:8" ht="12.75">
      <c r="A61" s="91">
        <v>46</v>
      </c>
      <c r="B61" s="116">
        <f t="shared" si="2"/>
        <v>6.32647568</v>
      </c>
      <c r="C61" s="93"/>
      <c r="D61" s="94">
        <v>23400</v>
      </c>
      <c r="E61" s="95"/>
      <c r="F61" s="100">
        <f t="shared" si="0"/>
        <v>61457</v>
      </c>
      <c r="G61" s="96">
        <f t="shared" si="1"/>
        <v>44385</v>
      </c>
      <c r="H61" s="95">
        <v>650</v>
      </c>
    </row>
    <row r="62" spans="1:8" ht="12.75">
      <c r="A62" s="91">
        <v>47</v>
      </c>
      <c r="B62" s="116">
        <f t="shared" si="2"/>
        <v>6.4769369900000004</v>
      </c>
      <c r="C62" s="93"/>
      <c r="D62" s="94">
        <v>23400</v>
      </c>
      <c r="E62" s="95"/>
      <c r="F62" s="100">
        <f t="shared" si="0"/>
        <v>60045</v>
      </c>
      <c r="G62" s="96">
        <f t="shared" si="1"/>
        <v>43354</v>
      </c>
      <c r="H62" s="95">
        <v>650</v>
      </c>
    </row>
    <row r="63" spans="1:8" ht="12.75">
      <c r="A63" s="91">
        <v>48</v>
      </c>
      <c r="B63" s="116">
        <f t="shared" si="2"/>
        <v>6.627096960000001</v>
      </c>
      <c r="C63" s="93"/>
      <c r="D63" s="94">
        <v>23400</v>
      </c>
      <c r="E63" s="95"/>
      <c r="F63" s="100">
        <f t="shared" si="0"/>
        <v>58699</v>
      </c>
      <c r="G63" s="96">
        <f t="shared" si="1"/>
        <v>42371</v>
      </c>
      <c r="H63" s="95">
        <v>650</v>
      </c>
    </row>
    <row r="64" spans="1:8" ht="12.75">
      <c r="A64" s="91">
        <v>49</v>
      </c>
      <c r="B64" s="116">
        <f t="shared" si="2"/>
        <v>6.77690237</v>
      </c>
      <c r="C64" s="93"/>
      <c r="D64" s="94">
        <v>23400</v>
      </c>
      <c r="E64" s="95"/>
      <c r="F64" s="100">
        <f t="shared" si="0"/>
        <v>57416</v>
      </c>
      <c r="G64" s="96">
        <f t="shared" si="1"/>
        <v>41435</v>
      </c>
      <c r="H64" s="95">
        <v>650</v>
      </c>
    </row>
    <row r="65" spans="1:8" ht="12.75">
      <c r="A65" s="91">
        <v>50</v>
      </c>
      <c r="B65" s="116">
        <f t="shared" si="2"/>
        <v>6.9263</v>
      </c>
      <c r="C65" s="93"/>
      <c r="D65" s="94">
        <v>23400</v>
      </c>
      <c r="E65" s="95"/>
      <c r="F65" s="100">
        <f t="shared" si="0"/>
        <v>56191</v>
      </c>
      <c r="G65" s="96">
        <f t="shared" si="1"/>
        <v>40541</v>
      </c>
      <c r="H65" s="95">
        <v>650</v>
      </c>
    </row>
    <row r="66" spans="1:8" ht="12.75">
      <c r="A66" s="91">
        <v>51</v>
      </c>
      <c r="B66" s="116">
        <f t="shared" si="2"/>
        <v>7.07523663</v>
      </c>
      <c r="C66" s="93"/>
      <c r="D66" s="94">
        <v>23400</v>
      </c>
      <c r="E66" s="95"/>
      <c r="F66" s="100">
        <f t="shared" si="0"/>
        <v>55022</v>
      </c>
      <c r="G66" s="96">
        <f t="shared" si="1"/>
        <v>39688</v>
      </c>
      <c r="H66" s="95">
        <v>650</v>
      </c>
    </row>
    <row r="67" spans="1:8" ht="12.75">
      <c r="A67" s="91">
        <v>52</v>
      </c>
      <c r="B67" s="116">
        <f t="shared" si="2"/>
        <v>7.223659040000001</v>
      </c>
      <c r="C67" s="93"/>
      <c r="D67" s="94">
        <v>23400</v>
      </c>
      <c r="E67" s="95"/>
      <c r="F67" s="100">
        <f t="shared" si="0"/>
        <v>53905</v>
      </c>
      <c r="G67" s="96">
        <f t="shared" si="1"/>
        <v>38872</v>
      </c>
      <c r="H67" s="95">
        <v>650</v>
      </c>
    </row>
    <row r="68" spans="1:8" ht="12.75">
      <c r="A68" s="91">
        <v>53</v>
      </c>
      <c r="B68" s="116">
        <f t="shared" si="2"/>
        <v>7.37151401</v>
      </c>
      <c r="C68" s="93"/>
      <c r="D68" s="94">
        <v>23400</v>
      </c>
      <c r="E68" s="95"/>
      <c r="F68" s="100">
        <f t="shared" si="0"/>
        <v>52837</v>
      </c>
      <c r="G68" s="96">
        <f t="shared" si="1"/>
        <v>38093</v>
      </c>
      <c r="H68" s="95">
        <v>650</v>
      </c>
    </row>
    <row r="69" spans="1:8" ht="12.75">
      <c r="A69" s="91">
        <v>54</v>
      </c>
      <c r="B69" s="116">
        <f t="shared" si="2"/>
        <v>7.51874832</v>
      </c>
      <c r="C69" s="93"/>
      <c r="D69" s="94">
        <v>23400</v>
      </c>
      <c r="E69" s="95"/>
      <c r="F69" s="100">
        <f t="shared" si="0"/>
        <v>51815</v>
      </c>
      <c r="G69" s="96">
        <f t="shared" si="1"/>
        <v>37347</v>
      </c>
      <c r="H69" s="95">
        <v>650</v>
      </c>
    </row>
    <row r="70" spans="1:8" ht="12.75">
      <c r="A70" s="91">
        <v>55</v>
      </c>
      <c r="B70" s="116">
        <f t="shared" si="2"/>
        <v>7.66530875</v>
      </c>
      <c r="C70" s="93"/>
      <c r="D70" s="94">
        <v>23400</v>
      </c>
      <c r="E70" s="95"/>
      <c r="F70" s="100">
        <f t="shared" si="0"/>
        <v>50837</v>
      </c>
      <c r="G70" s="96">
        <f t="shared" si="1"/>
        <v>36633</v>
      </c>
      <c r="H70" s="95">
        <v>650</v>
      </c>
    </row>
    <row r="71" spans="1:8" ht="12.75">
      <c r="A71" s="91">
        <v>56</v>
      </c>
      <c r="B71" s="116">
        <f t="shared" si="2"/>
        <v>7.81114208</v>
      </c>
      <c r="C71" s="93"/>
      <c r="D71" s="94">
        <v>23400</v>
      </c>
      <c r="E71" s="95"/>
      <c r="F71" s="100">
        <f t="shared" si="0"/>
        <v>49900</v>
      </c>
      <c r="G71" s="96">
        <f t="shared" si="1"/>
        <v>35949</v>
      </c>
      <c r="H71" s="95">
        <v>650</v>
      </c>
    </row>
    <row r="72" spans="1:8" ht="12.75">
      <c r="A72" s="91">
        <v>57</v>
      </c>
      <c r="B72" s="116">
        <f t="shared" si="2"/>
        <v>7.9561950900000005</v>
      </c>
      <c r="C72" s="93"/>
      <c r="D72" s="94">
        <v>23400</v>
      </c>
      <c r="E72" s="95"/>
      <c r="F72" s="100">
        <f t="shared" si="0"/>
        <v>49002</v>
      </c>
      <c r="G72" s="96">
        <f t="shared" si="1"/>
        <v>35293</v>
      </c>
      <c r="H72" s="95">
        <v>650</v>
      </c>
    </row>
    <row r="73" spans="1:8" ht="12.75">
      <c r="A73" s="91">
        <v>58</v>
      </c>
      <c r="B73" s="116">
        <f t="shared" si="2"/>
        <v>8.10041456</v>
      </c>
      <c r="C73" s="93"/>
      <c r="D73" s="94">
        <v>23400</v>
      </c>
      <c r="E73" s="95"/>
      <c r="F73" s="100">
        <f t="shared" si="0"/>
        <v>48141</v>
      </c>
      <c r="G73" s="96">
        <f t="shared" si="1"/>
        <v>34665</v>
      </c>
      <c r="H73" s="95">
        <v>650</v>
      </c>
    </row>
    <row r="74" spans="1:8" ht="12.75">
      <c r="A74" s="91">
        <v>59</v>
      </c>
      <c r="B74" s="116">
        <f t="shared" si="2"/>
        <v>8.24374727</v>
      </c>
      <c r="C74" s="93"/>
      <c r="D74" s="94">
        <v>23400</v>
      </c>
      <c r="E74" s="95"/>
      <c r="F74" s="100">
        <f t="shared" si="0"/>
        <v>47315</v>
      </c>
      <c r="G74" s="96">
        <f t="shared" si="1"/>
        <v>34062</v>
      </c>
      <c r="H74" s="95">
        <v>650</v>
      </c>
    </row>
    <row r="75" spans="1:8" ht="12.75">
      <c r="A75" s="91">
        <v>60</v>
      </c>
      <c r="B75" s="116">
        <f t="shared" si="2"/>
        <v>8.386140000000001</v>
      </c>
      <c r="C75" s="93"/>
      <c r="D75" s="94">
        <v>23400</v>
      </c>
      <c r="E75" s="95"/>
      <c r="F75" s="100">
        <f t="shared" si="0"/>
        <v>46523</v>
      </c>
      <c r="G75" s="96">
        <f t="shared" si="1"/>
        <v>33484</v>
      </c>
      <c r="H75" s="95">
        <v>650</v>
      </c>
    </row>
    <row r="76" spans="1:8" ht="12.75">
      <c r="A76" s="91">
        <v>61</v>
      </c>
      <c r="B76" s="116">
        <f t="shared" si="2"/>
        <v>8.52753953</v>
      </c>
      <c r="C76" s="93"/>
      <c r="D76" s="94">
        <v>23400</v>
      </c>
      <c r="E76" s="95"/>
      <c r="F76" s="100">
        <f t="shared" si="0"/>
        <v>45762</v>
      </c>
      <c r="G76" s="96">
        <f t="shared" si="1"/>
        <v>32929</v>
      </c>
      <c r="H76" s="95">
        <v>650</v>
      </c>
    </row>
    <row r="77" spans="1:8" ht="12.75">
      <c r="A77" s="91">
        <v>62</v>
      </c>
      <c r="B77" s="116">
        <f t="shared" si="2"/>
        <v>8.667892640000002</v>
      </c>
      <c r="C77" s="93"/>
      <c r="D77" s="94">
        <v>23400</v>
      </c>
      <c r="E77" s="95"/>
      <c r="F77" s="100">
        <f t="shared" si="0"/>
        <v>45032</v>
      </c>
      <c r="G77" s="96">
        <f t="shared" si="1"/>
        <v>32395</v>
      </c>
      <c r="H77" s="95">
        <v>650</v>
      </c>
    </row>
    <row r="78" spans="1:8" ht="12.75">
      <c r="A78" s="91">
        <v>63</v>
      </c>
      <c r="B78" s="116">
        <f t="shared" si="2"/>
        <v>8.80714611</v>
      </c>
      <c r="C78" s="93"/>
      <c r="D78" s="94">
        <v>23400</v>
      </c>
      <c r="E78" s="95"/>
      <c r="F78" s="100">
        <f t="shared" si="0"/>
        <v>44330</v>
      </c>
      <c r="G78" s="96">
        <f t="shared" si="1"/>
        <v>31883</v>
      </c>
      <c r="H78" s="95">
        <v>650</v>
      </c>
    </row>
    <row r="79" spans="1:8" ht="12.75">
      <c r="A79" s="91">
        <v>64</v>
      </c>
      <c r="B79" s="116">
        <f t="shared" si="2"/>
        <v>8.94524672</v>
      </c>
      <c r="C79" s="93"/>
      <c r="D79" s="94">
        <v>23400</v>
      </c>
      <c r="E79" s="95"/>
      <c r="F79" s="100">
        <f t="shared" si="0"/>
        <v>43656</v>
      </c>
      <c r="G79" s="96">
        <f t="shared" si="1"/>
        <v>31391</v>
      </c>
      <c r="H79" s="95">
        <v>650</v>
      </c>
    </row>
    <row r="80" spans="1:8" ht="12.75">
      <c r="A80" s="91">
        <v>65</v>
      </c>
      <c r="B80" s="116">
        <f t="shared" si="2"/>
        <v>9.08214125</v>
      </c>
      <c r="C80" s="93"/>
      <c r="D80" s="94">
        <v>23400</v>
      </c>
      <c r="E80" s="95"/>
      <c r="F80" s="100">
        <f aca="true" t="shared" si="3" ref="F80:F143">ROUND(12*1.37*(1/B80*D80)+H80,0)</f>
        <v>43007</v>
      </c>
      <c r="G80" s="96">
        <f aca="true" t="shared" si="4" ref="G80:G143">ROUND(12*(1/B80*D80),0)</f>
        <v>30918</v>
      </c>
      <c r="H80" s="95">
        <v>650</v>
      </c>
    </row>
    <row r="81" spans="1:8" ht="12.75">
      <c r="A81" s="91">
        <v>66</v>
      </c>
      <c r="B81" s="116">
        <f aca="true" t="shared" si="5" ref="B81:B130">-0.00000887*POWER(A81,3)+0.0011*POWER(A81,2)+0.105701*A81</f>
        <v>9.21777648</v>
      </c>
      <c r="C81" s="93"/>
      <c r="D81" s="94">
        <v>23400</v>
      </c>
      <c r="E81" s="95"/>
      <c r="F81" s="100">
        <f t="shared" si="3"/>
        <v>42384</v>
      </c>
      <c r="G81" s="96">
        <f t="shared" si="4"/>
        <v>30463</v>
      </c>
      <c r="H81" s="95">
        <v>650</v>
      </c>
    </row>
    <row r="82" spans="1:8" ht="12.75">
      <c r="A82" s="91">
        <v>67</v>
      </c>
      <c r="B82" s="116">
        <f t="shared" si="5"/>
        <v>9.35209919</v>
      </c>
      <c r="C82" s="93"/>
      <c r="D82" s="94">
        <v>23400</v>
      </c>
      <c r="E82" s="95"/>
      <c r="F82" s="100">
        <f t="shared" si="3"/>
        <v>41785</v>
      </c>
      <c r="G82" s="96">
        <f t="shared" si="4"/>
        <v>30025</v>
      </c>
      <c r="H82" s="95">
        <v>650</v>
      </c>
    </row>
    <row r="83" spans="1:8" ht="12.75">
      <c r="A83" s="91">
        <v>68</v>
      </c>
      <c r="B83" s="116">
        <f t="shared" si="5"/>
        <v>9.485056160000001</v>
      </c>
      <c r="C83" s="93"/>
      <c r="D83" s="94">
        <v>23400</v>
      </c>
      <c r="E83" s="95"/>
      <c r="F83" s="100">
        <f t="shared" si="3"/>
        <v>41208</v>
      </c>
      <c r="G83" s="96">
        <f t="shared" si="4"/>
        <v>29604</v>
      </c>
      <c r="H83" s="95">
        <v>650</v>
      </c>
    </row>
    <row r="84" spans="1:8" ht="12.75">
      <c r="A84" s="91">
        <v>69</v>
      </c>
      <c r="B84" s="116">
        <f t="shared" si="5"/>
        <v>9.61659417</v>
      </c>
      <c r="C84" s="93"/>
      <c r="D84" s="94">
        <v>23400</v>
      </c>
      <c r="E84" s="95"/>
      <c r="F84" s="100">
        <f t="shared" si="3"/>
        <v>40653</v>
      </c>
      <c r="G84" s="96">
        <f t="shared" si="4"/>
        <v>29200</v>
      </c>
      <c r="H84" s="95">
        <v>650</v>
      </c>
    </row>
    <row r="85" spans="1:8" ht="12.75">
      <c r="A85" s="91">
        <v>70</v>
      </c>
      <c r="B85" s="116">
        <f t="shared" si="5"/>
        <v>9.74666</v>
      </c>
      <c r="C85" s="93"/>
      <c r="D85" s="94">
        <v>23400</v>
      </c>
      <c r="E85" s="95"/>
      <c r="F85" s="100">
        <f t="shared" si="3"/>
        <v>40120</v>
      </c>
      <c r="G85" s="96">
        <f t="shared" si="4"/>
        <v>28810</v>
      </c>
      <c r="H85" s="95">
        <v>650</v>
      </c>
    </row>
    <row r="86" spans="1:8" ht="12.75">
      <c r="A86" s="91">
        <v>71</v>
      </c>
      <c r="B86" s="116">
        <f t="shared" si="5"/>
        <v>9.87520043</v>
      </c>
      <c r="C86" s="93"/>
      <c r="D86" s="94">
        <v>23400</v>
      </c>
      <c r="E86" s="95"/>
      <c r="F86" s="100">
        <f t="shared" si="3"/>
        <v>39606</v>
      </c>
      <c r="G86" s="96">
        <f t="shared" si="4"/>
        <v>28435</v>
      </c>
      <c r="H86" s="95">
        <v>650</v>
      </c>
    </row>
    <row r="87" spans="1:8" ht="12.75">
      <c r="A87" s="91">
        <v>72</v>
      </c>
      <c r="B87" s="116">
        <f t="shared" si="5"/>
        <v>10.00216224</v>
      </c>
      <c r="C87" s="93"/>
      <c r="D87" s="94">
        <v>23400</v>
      </c>
      <c r="E87" s="95"/>
      <c r="F87" s="100">
        <f t="shared" si="3"/>
        <v>39111</v>
      </c>
      <c r="G87" s="96">
        <f t="shared" si="4"/>
        <v>28074</v>
      </c>
      <c r="H87" s="95">
        <v>650</v>
      </c>
    </row>
    <row r="88" spans="1:8" ht="12.75">
      <c r="A88" s="91">
        <v>73</v>
      </c>
      <c r="B88" s="116">
        <f t="shared" si="5"/>
        <v>10.12749221</v>
      </c>
      <c r="C88" s="93"/>
      <c r="D88" s="94">
        <v>23400</v>
      </c>
      <c r="E88" s="95"/>
      <c r="F88" s="100">
        <f t="shared" si="3"/>
        <v>38635</v>
      </c>
      <c r="G88" s="96">
        <f t="shared" si="4"/>
        <v>27727</v>
      </c>
      <c r="H88" s="95">
        <v>650</v>
      </c>
    </row>
    <row r="89" spans="1:8" ht="12.75">
      <c r="A89" s="91">
        <v>74</v>
      </c>
      <c r="B89" s="116">
        <f t="shared" si="5"/>
        <v>10.251137120000001</v>
      </c>
      <c r="C89" s="93"/>
      <c r="D89" s="94">
        <v>23400</v>
      </c>
      <c r="E89" s="95"/>
      <c r="F89" s="100">
        <f t="shared" si="3"/>
        <v>38177</v>
      </c>
      <c r="G89" s="96">
        <f t="shared" si="4"/>
        <v>27392</v>
      </c>
      <c r="H89" s="95">
        <v>650</v>
      </c>
    </row>
    <row r="90" spans="1:8" ht="12.75">
      <c r="A90" s="91">
        <v>75</v>
      </c>
      <c r="B90" s="116">
        <f t="shared" si="5"/>
        <v>10.37304375</v>
      </c>
      <c r="C90" s="93"/>
      <c r="D90" s="94">
        <v>23400</v>
      </c>
      <c r="E90" s="95"/>
      <c r="F90" s="100">
        <f t="shared" si="3"/>
        <v>37736</v>
      </c>
      <c r="G90" s="96">
        <f t="shared" si="4"/>
        <v>27070</v>
      </c>
      <c r="H90" s="95">
        <v>650</v>
      </c>
    </row>
    <row r="91" spans="1:8" ht="12.75">
      <c r="A91" s="91">
        <v>76</v>
      </c>
      <c r="B91" s="116">
        <f t="shared" si="5"/>
        <v>10.493158880000001</v>
      </c>
      <c r="C91" s="93"/>
      <c r="D91" s="94">
        <v>23400</v>
      </c>
      <c r="E91" s="95"/>
      <c r="F91" s="100">
        <f t="shared" si="3"/>
        <v>37312</v>
      </c>
      <c r="G91" s="96">
        <f t="shared" si="4"/>
        <v>26760</v>
      </c>
      <c r="H91" s="95">
        <v>650</v>
      </c>
    </row>
    <row r="92" spans="1:8" ht="12.75">
      <c r="A92" s="91">
        <v>77</v>
      </c>
      <c r="B92" s="116">
        <f t="shared" si="5"/>
        <v>10.61142929</v>
      </c>
      <c r="C92" s="93"/>
      <c r="D92" s="94">
        <v>23400</v>
      </c>
      <c r="E92" s="95"/>
      <c r="F92" s="100">
        <f t="shared" si="3"/>
        <v>36903</v>
      </c>
      <c r="G92" s="96">
        <f t="shared" si="4"/>
        <v>26462</v>
      </c>
      <c r="H92" s="95">
        <v>650</v>
      </c>
    </row>
    <row r="93" spans="1:8" ht="12.75">
      <c r="A93" s="91">
        <v>78</v>
      </c>
      <c r="B93" s="116">
        <f t="shared" si="5"/>
        <v>10.72780176</v>
      </c>
      <c r="C93" s="93"/>
      <c r="D93" s="94">
        <v>23400</v>
      </c>
      <c r="E93" s="95"/>
      <c r="F93" s="100">
        <f t="shared" si="3"/>
        <v>36510</v>
      </c>
      <c r="G93" s="96">
        <f t="shared" si="4"/>
        <v>26175</v>
      </c>
      <c r="H93" s="95">
        <v>650</v>
      </c>
    </row>
    <row r="94" spans="1:8" ht="12.75">
      <c r="A94" s="91">
        <v>79</v>
      </c>
      <c r="B94" s="116">
        <f t="shared" si="5"/>
        <v>10.84222307</v>
      </c>
      <c r="C94" s="93"/>
      <c r="D94" s="94">
        <v>23400</v>
      </c>
      <c r="E94" s="95"/>
      <c r="F94" s="100">
        <f t="shared" si="3"/>
        <v>36131</v>
      </c>
      <c r="G94" s="96">
        <f t="shared" si="4"/>
        <v>25899</v>
      </c>
      <c r="H94" s="95">
        <v>650</v>
      </c>
    </row>
    <row r="95" spans="1:8" ht="12.75">
      <c r="A95" s="91">
        <v>80</v>
      </c>
      <c r="B95" s="116">
        <f t="shared" si="5"/>
        <v>10.954640000000001</v>
      </c>
      <c r="C95" s="93"/>
      <c r="D95" s="94">
        <v>23400</v>
      </c>
      <c r="E95" s="95"/>
      <c r="F95" s="100">
        <f t="shared" si="3"/>
        <v>35767</v>
      </c>
      <c r="G95" s="96">
        <f t="shared" si="4"/>
        <v>25633</v>
      </c>
      <c r="H95" s="95">
        <v>650</v>
      </c>
    </row>
    <row r="96" spans="1:8" ht="12.75">
      <c r="A96" s="91">
        <v>81</v>
      </c>
      <c r="B96" s="116">
        <f t="shared" si="5"/>
        <v>11.06499933</v>
      </c>
      <c r="C96" s="93"/>
      <c r="D96" s="94">
        <v>23400</v>
      </c>
      <c r="E96" s="95"/>
      <c r="F96" s="100">
        <f t="shared" si="3"/>
        <v>35417</v>
      </c>
      <c r="G96" s="96">
        <f t="shared" si="4"/>
        <v>25377</v>
      </c>
      <c r="H96" s="95">
        <v>650</v>
      </c>
    </row>
    <row r="97" spans="1:8" ht="12.75">
      <c r="A97" s="91">
        <v>82</v>
      </c>
      <c r="B97" s="116">
        <f t="shared" si="5"/>
        <v>11.17324784</v>
      </c>
      <c r="C97" s="93"/>
      <c r="D97" s="94">
        <v>23400</v>
      </c>
      <c r="E97" s="95"/>
      <c r="F97" s="100">
        <f t="shared" si="3"/>
        <v>35080</v>
      </c>
      <c r="G97" s="96">
        <f t="shared" si="4"/>
        <v>25131</v>
      </c>
      <c r="H97" s="95">
        <v>650</v>
      </c>
    </row>
    <row r="98" spans="1:8" ht="12.75">
      <c r="A98" s="91">
        <v>83</v>
      </c>
      <c r="B98" s="116">
        <f t="shared" si="5"/>
        <v>11.279332310000001</v>
      </c>
      <c r="C98" s="93"/>
      <c r="D98" s="94">
        <v>23400</v>
      </c>
      <c r="E98" s="95"/>
      <c r="F98" s="100">
        <f t="shared" si="3"/>
        <v>34756</v>
      </c>
      <c r="G98" s="96">
        <f t="shared" si="4"/>
        <v>24895</v>
      </c>
      <c r="H98" s="95">
        <v>650</v>
      </c>
    </row>
    <row r="99" spans="1:8" ht="12.75">
      <c r="A99" s="91">
        <v>84</v>
      </c>
      <c r="B99" s="116">
        <f t="shared" si="5"/>
        <v>11.383199520000002</v>
      </c>
      <c r="C99" s="93"/>
      <c r="D99" s="94">
        <v>23400</v>
      </c>
      <c r="E99" s="95"/>
      <c r="F99" s="100">
        <f t="shared" si="3"/>
        <v>34445</v>
      </c>
      <c r="G99" s="96">
        <f t="shared" si="4"/>
        <v>24668</v>
      </c>
      <c r="H99" s="95">
        <v>650</v>
      </c>
    </row>
    <row r="100" spans="1:8" ht="12.75">
      <c r="A100" s="91">
        <v>85</v>
      </c>
      <c r="B100" s="116">
        <f t="shared" si="5"/>
        <v>11.484796250000002</v>
      </c>
      <c r="C100" s="93"/>
      <c r="D100" s="94">
        <v>23400</v>
      </c>
      <c r="E100" s="95"/>
      <c r="F100" s="100">
        <f t="shared" si="3"/>
        <v>34146</v>
      </c>
      <c r="G100" s="96">
        <f t="shared" si="4"/>
        <v>24450</v>
      </c>
      <c r="H100" s="95">
        <v>650</v>
      </c>
    </row>
    <row r="101" spans="1:8" ht="12.75">
      <c r="A101" s="91">
        <v>86</v>
      </c>
      <c r="B101" s="116">
        <f t="shared" si="5"/>
        <v>11.584069280000001</v>
      </c>
      <c r="C101" s="93"/>
      <c r="D101" s="94">
        <v>23400</v>
      </c>
      <c r="E101" s="95"/>
      <c r="F101" s="100">
        <f t="shared" si="3"/>
        <v>33859</v>
      </c>
      <c r="G101" s="96">
        <f t="shared" si="4"/>
        <v>24240</v>
      </c>
      <c r="H101" s="95">
        <v>650</v>
      </c>
    </row>
    <row r="102" spans="1:8" ht="12.75">
      <c r="A102" s="91">
        <v>87</v>
      </c>
      <c r="B102" s="116">
        <f t="shared" si="5"/>
        <v>11.68096539</v>
      </c>
      <c r="C102" s="93"/>
      <c r="D102" s="94">
        <v>23400</v>
      </c>
      <c r="E102" s="95"/>
      <c r="F102" s="100">
        <f t="shared" si="3"/>
        <v>33584</v>
      </c>
      <c r="G102" s="96">
        <f t="shared" si="4"/>
        <v>24039</v>
      </c>
      <c r="H102" s="95">
        <v>650</v>
      </c>
    </row>
    <row r="103" spans="1:8" ht="12.75">
      <c r="A103" s="91">
        <v>88</v>
      </c>
      <c r="B103" s="116">
        <f t="shared" si="5"/>
        <v>11.77543136</v>
      </c>
      <c r="C103" s="93"/>
      <c r="D103" s="94">
        <v>23400</v>
      </c>
      <c r="E103" s="95"/>
      <c r="F103" s="100">
        <f t="shared" si="3"/>
        <v>33319</v>
      </c>
      <c r="G103" s="96">
        <f t="shared" si="4"/>
        <v>23846</v>
      </c>
      <c r="H103" s="95">
        <v>650</v>
      </c>
    </row>
    <row r="104" spans="1:8" ht="12.75">
      <c r="A104" s="91">
        <v>89</v>
      </c>
      <c r="B104" s="116">
        <f t="shared" si="5"/>
        <v>11.867413970000001</v>
      </c>
      <c r="C104" s="93"/>
      <c r="D104" s="94">
        <v>23400</v>
      </c>
      <c r="E104" s="95"/>
      <c r="F104" s="100">
        <f t="shared" si="3"/>
        <v>33066</v>
      </c>
      <c r="G104" s="96">
        <f t="shared" si="4"/>
        <v>23661</v>
      </c>
      <c r="H104" s="95">
        <v>650</v>
      </c>
    </row>
    <row r="105" spans="1:8" ht="12.75">
      <c r="A105" s="91">
        <v>90</v>
      </c>
      <c r="B105" s="116">
        <f t="shared" si="5"/>
        <v>11.95686</v>
      </c>
      <c r="C105" s="93"/>
      <c r="D105" s="94">
        <v>23400</v>
      </c>
      <c r="E105" s="95"/>
      <c r="F105" s="100">
        <f t="shared" si="3"/>
        <v>32824</v>
      </c>
      <c r="G105" s="96">
        <f t="shared" si="4"/>
        <v>23484</v>
      </c>
      <c r="H105" s="95">
        <v>650</v>
      </c>
    </row>
    <row r="106" spans="1:8" ht="12.75">
      <c r="A106" s="91">
        <v>91</v>
      </c>
      <c r="B106" s="116">
        <f t="shared" si="5"/>
        <v>12.04371623</v>
      </c>
      <c r="C106" s="93"/>
      <c r="D106" s="94">
        <v>23400</v>
      </c>
      <c r="E106" s="95"/>
      <c r="F106" s="100">
        <f t="shared" si="3"/>
        <v>32592</v>
      </c>
      <c r="G106" s="96">
        <f t="shared" si="4"/>
        <v>23315</v>
      </c>
      <c r="H106" s="95">
        <v>650</v>
      </c>
    </row>
    <row r="107" spans="1:8" ht="12.75">
      <c r="A107" s="91">
        <v>92</v>
      </c>
      <c r="B107" s="116">
        <f t="shared" si="5"/>
        <v>12.12792944</v>
      </c>
      <c r="C107" s="93"/>
      <c r="D107" s="94">
        <v>23400</v>
      </c>
      <c r="E107" s="95"/>
      <c r="F107" s="100">
        <f t="shared" si="3"/>
        <v>32370</v>
      </c>
      <c r="G107" s="96">
        <f t="shared" si="4"/>
        <v>23153</v>
      </c>
      <c r="H107" s="95">
        <v>650</v>
      </c>
    </row>
    <row r="108" spans="1:8" ht="12.75">
      <c r="A108" s="91">
        <v>93</v>
      </c>
      <c r="B108" s="116">
        <f t="shared" si="5"/>
        <v>12.209446410000002</v>
      </c>
      <c r="C108" s="93"/>
      <c r="D108" s="94">
        <v>23400</v>
      </c>
      <c r="E108" s="95"/>
      <c r="F108" s="100">
        <f t="shared" si="3"/>
        <v>32158</v>
      </c>
      <c r="G108" s="96">
        <f t="shared" si="4"/>
        <v>22999</v>
      </c>
      <c r="H108" s="95">
        <v>650</v>
      </c>
    </row>
    <row r="109" spans="1:8" ht="12.75">
      <c r="A109" s="91">
        <v>94</v>
      </c>
      <c r="B109" s="116">
        <f t="shared" si="5"/>
        <v>12.28821392</v>
      </c>
      <c r="C109" s="93"/>
      <c r="D109" s="94">
        <v>23400</v>
      </c>
      <c r="E109" s="95"/>
      <c r="F109" s="100">
        <f t="shared" si="3"/>
        <v>31956</v>
      </c>
      <c r="G109" s="96">
        <f t="shared" si="4"/>
        <v>22851</v>
      </c>
      <c r="H109" s="95">
        <v>650</v>
      </c>
    </row>
    <row r="110" spans="1:8" ht="12.75">
      <c r="A110" s="91">
        <v>95</v>
      </c>
      <c r="B110" s="116">
        <f t="shared" si="5"/>
        <v>12.36417875</v>
      </c>
      <c r="C110" s="93"/>
      <c r="D110" s="94">
        <v>23400</v>
      </c>
      <c r="E110" s="95"/>
      <c r="F110" s="100">
        <f t="shared" si="3"/>
        <v>31764</v>
      </c>
      <c r="G110" s="96">
        <f t="shared" si="4"/>
        <v>22711</v>
      </c>
      <c r="H110" s="95">
        <v>650</v>
      </c>
    </row>
    <row r="111" spans="1:8" ht="12.75">
      <c r="A111" s="91">
        <v>96</v>
      </c>
      <c r="B111" s="116">
        <f t="shared" si="5"/>
        <v>12.43728768</v>
      </c>
      <c r="C111" s="93"/>
      <c r="D111" s="94">
        <v>23400</v>
      </c>
      <c r="E111" s="95"/>
      <c r="F111" s="100">
        <f t="shared" si="3"/>
        <v>31581</v>
      </c>
      <c r="G111" s="96">
        <f t="shared" si="4"/>
        <v>22577</v>
      </c>
      <c r="H111" s="95">
        <v>650</v>
      </c>
    </row>
    <row r="112" spans="1:8" ht="12.75">
      <c r="A112" s="91">
        <v>97</v>
      </c>
      <c r="B112" s="116">
        <f t="shared" si="5"/>
        <v>12.50748749</v>
      </c>
      <c r="C112" s="93"/>
      <c r="D112" s="94">
        <v>23400</v>
      </c>
      <c r="E112" s="95"/>
      <c r="F112" s="100">
        <f t="shared" si="3"/>
        <v>31407</v>
      </c>
      <c r="G112" s="96">
        <f t="shared" si="4"/>
        <v>22451</v>
      </c>
      <c r="H112" s="95">
        <v>650</v>
      </c>
    </row>
    <row r="113" spans="1:8" ht="12.75">
      <c r="A113" s="91">
        <v>98</v>
      </c>
      <c r="B113" s="116">
        <f t="shared" si="5"/>
        <v>12.574724960000001</v>
      </c>
      <c r="C113" s="93"/>
      <c r="D113" s="94">
        <v>23400</v>
      </c>
      <c r="E113" s="95"/>
      <c r="F113" s="100">
        <f t="shared" si="3"/>
        <v>31243</v>
      </c>
      <c r="G113" s="96">
        <f t="shared" si="4"/>
        <v>22331</v>
      </c>
      <c r="H113" s="95">
        <v>650</v>
      </c>
    </row>
    <row r="114" spans="1:8" ht="12.75">
      <c r="A114" s="91">
        <v>99</v>
      </c>
      <c r="B114" s="116">
        <f t="shared" si="5"/>
        <v>12.638946870000002</v>
      </c>
      <c r="C114" s="93"/>
      <c r="D114" s="94">
        <v>23400</v>
      </c>
      <c r="E114" s="95"/>
      <c r="F114" s="100">
        <f t="shared" si="3"/>
        <v>31087</v>
      </c>
      <c r="G114" s="96">
        <f t="shared" si="4"/>
        <v>22217</v>
      </c>
      <c r="H114" s="95">
        <v>650</v>
      </c>
    </row>
    <row r="115" spans="1:8" ht="12.75">
      <c r="A115" s="91">
        <v>100</v>
      </c>
      <c r="B115" s="116">
        <f t="shared" si="5"/>
        <v>12.7001</v>
      </c>
      <c r="C115" s="93"/>
      <c r="D115" s="94">
        <v>23400</v>
      </c>
      <c r="E115" s="95"/>
      <c r="F115" s="100">
        <f t="shared" si="3"/>
        <v>30941</v>
      </c>
      <c r="G115" s="96">
        <f t="shared" si="4"/>
        <v>22110</v>
      </c>
      <c r="H115" s="95">
        <v>650</v>
      </c>
    </row>
    <row r="116" spans="1:8" ht="12.75">
      <c r="A116" s="91">
        <v>101</v>
      </c>
      <c r="B116" s="116">
        <f t="shared" si="5"/>
        <v>12.75813113</v>
      </c>
      <c r="C116" s="93"/>
      <c r="D116" s="94">
        <v>23400</v>
      </c>
      <c r="E116" s="95"/>
      <c r="F116" s="100">
        <f t="shared" si="3"/>
        <v>30803</v>
      </c>
      <c r="G116" s="96">
        <f t="shared" si="4"/>
        <v>22009</v>
      </c>
      <c r="H116" s="95">
        <v>650</v>
      </c>
    </row>
    <row r="117" spans="1:8" ht="12.75">
      <c r="A117" s="91">
        <v>102</v>
      </c>
      <c r="B117" s="116">
        <f t="shared" si="5"/>
        <v>12.81298704</v>
      </c>
      <c r="C117" s="93"/>
      <c r="D117" s="94">
        <v>23400</v>
      </c>
      <c r="E117" s="95"/>
      <c r="F117" s="100">
        <f t="shared" si="3"/>
        <v>30674</v>
      </c>
      <c r="G117" s="96">
        <f t="shared" si="4"/>
        <v>21915</v>
      </c>
      <c r="H117" s="95">
        <v>650</v>
      </c>
    </row>
    <row r="118" spans="1:8" ht="12.75">
      <c r="A118" s="91">
        <v>103</v>
      </c>
      <c r="B118" s="116">
        <f t="shared" si="5"/>
        <v>12.86461451</v>
      </c>
      <c r="C118" s="93"/>
      <c r="D118" s="94">
        <v>23400</v>
      </c>
      <c r="E118" s="95"/>
      <c r="F118" s="100">
        <f t="shared" si="3"/>
        <v>30553</v>
      </c>
      <c r="G118" s="96">
        <f t="shared" si="4"/>
        <v>21827</v>
      </c>
      <c r="H118" s="95">
        <v>650</v>
      </c>
    </row>
    <row r="119" spans="1:8" ht="12.75">
      <c r="A119" s="91">
        <v>104</v>
      </c>
      <c r="B119" s="116">
        <f t="shared" si="5"/>
        <v>12.912960320000002</v>
      </c>
      <c r="C119" s="93"/>
      <c r="D119" s="94">
        <v>23400</v>
      </c>
      <c r="E119" s="95"/>
      <c r="F119" s="100">
        <f t="shared" si="3"/>
        <v>30441</v>
      </c>
      <c r="G119" s="96">
        <f t="shared" si="4"/>
        <v>21746</v>
      </c>
      <c r="H119" s="95">
        <v>650</v>
      </c>
    </row>
    <row r="120" spans="1:8" ht="12.75">
      <c r="A120" s="91">
        <v>105</v>
      </c>
      <c r="B120" s="116">
        <f t="shared" si="5"/>
        <v>12.957971250000002</v>
      </c>
      <c r="C120" s="93"/>
      <c r="D120" s="94">
        <v>23400</v>
      </c>
      <c r="E120" s="95"/>
      <c r="F120" s="100">
        <f t="shared" si="3"/>
        <v>30338</v>
      </c>
      <c r="G120" s="96">
        <f t="shared" si="4"/>
        <v>21670</v>
      </c>
      <c r="H120" s="95">
        <v>650</v>
      </c>
    </row>
    <row r="121" spans="1:8" ht="12.75">
      <c r="A121" s="91">
        <v>106</v>
      </c>
      <c r="B121" s="116">
        <f t="shared" si="5"/>
        <v>12.999594080000001</v>
      </c>
      <c r="C121" s="93"/>
      <c r="D121" s="94">
        <v>23400</v>
      </c>
      <c r="E121" s="95"/>
      <c r="F121" s="100">
        <f t="shared" si="3"/>
        <v>30243</v>
      </c>
      <c r="G121" s="96">
        <f t="shared" si="4"/>
        <v>21601</v>
      </c>
      <c r="H121" s="95">
        <v>650</v>
      </c>
    </row>
    <row r="122" spans="1:8" ht="12.75">
      <c r="A122" s="91">
        <v>107</v>
      </c>
      <c r="B122" s="116">
        <f t="shared" si="5"/>
        <v>13.037775590000003</v>
      </c>
      <c r="C122" s="93"/>
      <c r="D122" s="94">
        <v>23400</v>
      </c>
      <c r="E122" s="95"/>
      <c r="F122" s="100">
        <f t="shared" si="3"/>
        <v>30156</v>
      </c>
      <c r="G122" s="96">
        <f t="shared" si="4"/>
        <v>21537</v>
      </c>
      <c r="H122" s="95">
        <v>650</v>
      </c>
    </row>
    <row r="123" spans="1:8" ht="12.75">
      <c r="A123" s="91">
        <v>108</v>
      </c>
      <c r="B123" s="116">
        <f t="shared" si="5"/>
        <v>13.072462560000002</v>
      </c>
      <c r="C123" s="93"/>
      <c r="D123" s="94">
        <v>23400</v>
      </c>
      <c r="E123" s="95"/>
      <c r="F123" s="100">
        <f t="shared" si="3"/>
        <v>30078</v>
      </c>
      <c r="G123" s="96">
        <f t="shared" si="4"/>
        <v>21480</v>
      </c>
      <c r="H123" s="95">
        <v>650</v>
      </c>
    </row>
    <row r="124" spans="1:8" ht="12.75">
      <c r="A124" s="91">
        <v>109</v>
      </c>
      <c r="B124" s="116">
        <f t="shared" si="5"/>
        <v>13.103601770000001</v>
      </c>
      <c r="C124" s="93"/>
      <c r="D124" s="94">
        <v>23400</v>
      </c>
      <c r="E124" s="95"/>
      <c r="F124" s="100">
        <f t="shared" si="3"/>
        <v>30008</v>
      </c>
      <c r="G124" s="96">
        <f t="shared" si="4"/>
        <v>21429</v>
      </c>
      <c r="H124" s="95">
        <v>650</v>
      </c>
    </row>
    <row r="125" spans="1:8" ht="12.75">
      <c r="A125" s="91">
        <v>110</v>
      </c>
      <c r="B125" s="116">
        <f t="shared" si="5"/>
        <v>13.13114</v>
      </c>
      <c r="C125" s="93"/>
      <c r="D125" s="94">
        <v>23400</v>
      </c>
      <c r="E125" s="95"/>
      <c r="F125" s="100">
        <f t="shared" si="3"/>
        <v>29946</v>
      </c>
      <c r="G125" s="96">
        <f t="shared" si="4"/>
        <v>21384</v>
      </c>
      <c r="H125" s="95">
        <v>650</v>
      </c>
    </row>
    <row r="126" spans="1:8" ht="12.75">
      <c r="A126" s="91">
        <v>111</v>
      </c>
      <c r="B126" s="116">
        <f t="shared" si="5"/>
        <v>13.155024030000002</v>
      </c>
      <c r="C126" s="93"/>
      <c r="D126" s="94">
        <v>23400</v>
      </c>
      <c r="E126" s="95"/>
      <c r="F126" s="100">
        <f t="shared" si="3"/>
        <v>29893</v>
      </c>
      <c r="G126" s="96">
        <f t="shared" si="4"/>
        <v>21345</v>
      </c>
      <c r="H126" s="95">
        <v>650</v>
      </c>
    </row>
    <row r="127" spans="1:8" ht="12.75">
      <c r="A127" s="91">
        <v>112</v>
      </c>
      <c r="B127" s="116">
        <f t="shared" si="5"/>
        <v>13.175200640000002</v>
      </c>
      <c r="C127" s="93"/>
      <c r="D127" s="94">
        <v>23400</v>
      </c>
      <c r="E127" s="95"/>
      <c r="F127" s="100">
        <f t="shared" si="3"/>
        <v>29848</v>
      </c>
      <c r="G127" s="96">
        <f t="shared" si="4"/>
        <v>21313</v>
      </c>
      <c r="H127" s="95">
        <v>650</v>
      </c>
    </row>
    <row r="128" spans="1:8" ht="12.75">
      <c r="A128" s="91">
        <v>113</v>
      </c>
      <c r="B128" s="116">
        <f t="shared" si="5"/>
        <v>13.19161661</v>
      </c>
      <c r="C128" s="93"/>
      <c r="D128" s="94">
        <v>23400</v>
      </c>
      <c r="E128" s="95"/>
      <c r="F128" s="100">
        <f t="shared" si="3"/>
        <v>29812</v>
      </c>
      <c r="G128" s="96">
        <f t="shared" si="4"/>
        <v>21286</v>
      </c>
      <c r="H128" s="95">
        <v>650</v>
      </c>
    </row>
    <row r="129" spans="1:8" ht="12.75">
      <c r="A129" s="91">
        <v>114</v>
      </c>
      <c r="B129" s="116">
        <f t="shared" si="5"/>
        <v>13.204218720000002</v>
      </c>
      <c r="C129" s="93"/>
      <c r="D129" s="94">
        <v>23400</v>
      </c>
      <c r="E129" s="95"/>
      <c r="F129" s="100">
        <f t="shared" si="3"/>
        <v>29784</v>
      </c>
      <c r="G129" s="96">
        <f t="shared" si="4"/>
        <v>21266</v>
      </c>
      <c r="H129" s="95">
        <v>650</v>
      </c>
    </row>
    <row r="130" spans="1:8" ht="13.5" thickBot="1">
      <c r="A130" s="110">
        <v>115</v>
      </c>
      <c r="B130" s="111">
        <f t="shared" si="5"/>
        <v>13.212953750000002</v>
      </c>
      <c r="C130" s="117"/>
      <c r="D130" s="113">
        <v>23400</v>
      </c>
      <c r="E130" s="114"/>
      <c r="F130" s="113">
        <f t="shared" si="3"/>
        <v>29765</v>
      </c>
      <c r="G130" s="121">
        <f t="shared" si="4"/>
        <v>21252</v>
      </c>
      <c r="H130" s="114">
        <v>650</v>
      </c>
    </row>
    <row r="131" spans="1:8" ht="12.75">
      <c r="A131" s="91">
        <v>116</v>
      </c>
      <c r="B131" s="122">
        <f>0.006*A131+12.5</f>
        <v>13.196</v>
      </c>
      <c r="C131" s="93"/>
      <c r="D131" s="94">
        <v>23400</v>
      </c>
      <c r="E131" s="95"/>
      <c r="F131" s="94">
        <f t="shared" si="3"/>
        <v>29802</v>
      </c>
      <c r="G131" s="96">
        <f t="shared" si="4"/>
        <v>21279</v>
      </c>
      <c r="H131" s="95">
        <v>650</v>
      </c>
    </row>
    <row r="132" spans="1:8" ht="12.75">
      <c r="A132" s="91">
        <v>117</v>
      </c>
      <c r="B132" s="102">
        <f aca="true" t="shared" si="6" ref="B132:B175">0.006*A132+12.5</f>
        <v>13.202</v>
      </c>
      <c r="C132" s="93"/>
      <c r="D132" s="94">
        <v>23400</v>
      </c>
      <c r="E132" s="95"/>
      <c r="F132" s="100">
        <f t="shared" si="3"/>
        <v>29789</v>
      </c>
      <c r="G132" s="96">
        <f t="shared" si="4"/>
        <v>21270</v>
      </c>
      <c r="H132" s="95">
        <v>650</v>
      </c>
    </row>
    <row r="133" spans="1:8" ht="12.75">
      <c r="A133" s="91">
        <v>118</v>
      </c>
      <c r="B133" s="102">
        <f t="shared" si="6"/>
        <v>13.208</v>
      </c>
      <c r="C133" s="93"/>
      <c r="D133" s="94">
        <v>23400</v>
      </c>
      <c r="E133" s="95"/>
      <c r="F133" s="100">
        <f t="shared" si="3"/>
        <v>29776</v>
      </c>
      <c r="G133" s="96">
        <f t="shared" si="4"/>
        <v>21260</v>
      </c>
      <c r="H133" s="95">
        <v>650</v>
      </c>
    </row>
    <row r="134" spans="1:8" ht="12.75">
      <c r="A134" s="91">
        <v>119</v>
      </c>
      <c r="B134" s="102">
        <f t="shared" si="6"/>
        <v>13.214</v>
      </c>
      <c r="C134" s="93"/>
      <c r="D134" s="94">
        <v>23400</v>
      </c>
      <c r="E134" s="95"/>
      <c r="F134" s="100">
        <f t="shared" si="3"/>
        <v>29763</v>
      </c>
      <c r="G134" s="96">
        <f t="shared" si="4"/>
        <v>21250</v>
      </c>
      <c r="H134" s="95">
        <v>650</v>
      </c>
    </row>
    <row r="135" spans="1:8" ht="12.75">
      <c r="A135" s="91">
        <v>120</v>
      </c>
      <c r="B135" s="102">
        <f t="shared" si="6"/>
        <v>13.22</v>
      </c>
      <c r="C135" s="93"/>
      <c r="D135" s="94">
        <v>23400</v>
      </c>
      <c r="E135" s="95"/>
      <c r="F135" s="100">
        <f t="shared" si="3"/>
        <v>29750</v>
      </c>
      <c r="G135" s="96">
        <f t="shared" si="4"/>
        <v>21241</v>
      </c>
      <c r="H135" s="95">
        <v>650</v>
      </c>
    </row>
    <row r="136" spans="1:8" ht="12.75">
      <c r="A136" s="91">
        <v>121</v>
      </c>
      <c r="B136" s="102">
        <f t="shared" si="6"/>
        <v>13.225999999999999</v>
      </c>
      <c r="C136" s="93"/>
      <c r="D136" s="94">
        <v>23400</v>
      </c>
      <c r="E136" s="95"/>
      <c r="F136" s="100">
        <f t="shared" si="3"/>
        <v>29736</v>
      </c>
      <c r="G136" s="96">
        <f t="shared" si="4"/>
        <v>21231</v>
      </c>
      <c r="H136" s="95">
        <v>650</v>
      </c>
    </row>
    <row r="137" spans="1:8" ht="12.75">
      <c r="A137" s="91">
        <v>122</v>
      </c>
      <c r="B137" s="102">
        <f t="shared" si="6"/>
        <v>13.232</v>
      </c>
      <c r="C137" s="93"/>
      <c r="D137" s="94">
        <v>23400</v>
      </c>
      <c r="E137" s="95"/>
      <c r="F137" s="100">
        <f t="shared" si="3"/>
        <v>29723</v>
      </c>
      <c r="G137" s="96">
        <f t="shared" si="4"/>
        <v>21221</v>
      </c>
      <c r="H137" s="95">
        <v>650</v>
      </c>
    </row>
    <row r="138" spans="1:8" ht="12.75">
      <c r="A138" s="91">
        <v>123</v>
      </c>
      <c r="B138" s="102">
        <f t="shared" si="6"/>
        <v>13.238</v>
      </c>
      <c r="C138" s="93"/>
      <c r="D138" s="94">
        <v>23400</v>
      </c>
      <c r="E138" s="95"/>
      <c r="F138" s="100">
        <f t="shared" si="3"/>
        <v>29710</v>
      </c>
      <c r="G138" s="96">
        <f t="shared" si="4"/>
        <v>21212</v>
      </c>
      <c r="H138" s="95">
        <v>650</v>
      </c>
    </row>
    <row r="139" spans="1:8" ht="12.75">
      <c r="A139" s="91">
        <v>124</v>
      </c>
      <c r="B139" s="102">
        <f t="shared" si="6"/>
        <v>13.244</v>
      </c>
      <c r="C139" s="93"/>
      <c r="D139" s="94">
        <v>23400</v>
      </c>
      <c r="E139" s="95"/>
      <c r="F139" s="100">
        <f t="shared" si="3"/>
        <v>29697</v>
      </c>
      <c r="G139" s="96">
        <f t="shared" si="4"/>
        <v>21202</v>
      </c>
      <c r="H139" s="95">
        <v>650</v>
      </c>
    </row>
    <row r="140" spans="1:8" ht="12.75">
      <c r="A140" s="91">
        <v>125</v>
      </c>
      <c r="B140" s="102">
        <f t="shared" si="6"/>
        <v>13.25</v>
      </c>
      <c r="C140" s="93"/>
      <c r="D140" s="94">
        <v>23400</v>
      </c>
      <c r="E140" s="95"/>
      <c r="F140" s="100">
        <f t="shared" si="3"/>
        <v>29684</v>
      </c>
      <c r="G140" s="96">
        <f t="shared" si="4"/>
        <v>21192</v>
      </c>
      <c r="H140" s="95">
        <v>650</v>
      </c>
    </row>
    <row r="141" spans="1:8" ht="12.75">
      <c r="A141" s="91">
        <v>126</v>
      </c>
      <c r="B141" s="102">
        <f t="shared" si="6"/>
        <v>13.256</v>
      </c>
      <c r="C141" s="93"/>
      <c r="D141" s="94">
        <v>23400</v>
      </c>
      <c r="E141" s="95"/>
      <c r="F141" s="100">
        <f t="shared" si="3"/>
        <v>29671</v>
      </c>
      <c r="G141" s="96">
        <f t="shared" si="4"/>
        <v>21183</v>
      </c>
      <c r="H141" s="95">
        <v>650</v>
      </c>
    </row>
    <row r="142" spans="1:8" ht="12.75">
      <c r="A142" s="91">
        <v>127</v>
      </c>
      <c r="B142" s="102">
        <f t="shared" si="6"/>
        <v>13.262</v>
      </c>
      <c r="C142" s="93"/>
      <c r="D142" s="94">
        <v>23400</v>
      </c>
      <c r="E142" s="95"/>
      <c r="F142" s="100">
        <f t="shared" si="3"/>
        <v>29657</v>
      </c>
      <c r="G142" s="96">
        <f t="shared" si="4"/>
        <v>21173</v>
      </c>
      <c r="H142" s="95">
        <v>650</v>
      </c>
    </row>
    <row r="143" spans="1:8" ht="12.75">
      <c r="A143" s="91">
        <v>128</v>
      </c>
      <c r="B143" s="102">
        <f t="shared" si="6"/>
        <v>13.268</v>
      </c>
      <c r="C143" s="93"/>
      <c r="D143" s="94">
        <v>23400</v>
      </c>
      <c r="E143" s="95"/>
      <c r="F143" s="100">
        <f t="shared" si="3"/>
        <v>29644</v>
      </c>
      <c r="G143" s="96">
        <f t="shared" si="4"/>
        <v>21164</v>
      </c>
      <c r="H143" s="95">
        <v>650</v>
      </c>
    </row>
    <row r="144" spans="1:8" ht="12.75">
      <c r="A144" s="91">
        <v>129</v>
      </c>
      <c r="B144" s="102">
        <f t="shared" si="6"/>
        <v>13.274000000000001</v>
      </c>
      <c r="C144" s="93"/>
      <c r="D144" s="94">
        <v>23400</v>
      </c>
      <c r="E144" s="95"/>
      <c r="F144" s="100">
        <f aca="true" t="shared" si="7" ref="F144:F207">ROUND(12*1.37*(1/B144*D144)+H144,0)</f>
        <v>29631</v>
      </c>
      <c r="G144" s="96">
        <f aca="true" t="shared" si="8" ref="G144:G207">ROUND(12*(1/B144*D144),0)</f>
        <v>21154</v>
      </c>
      <c r="H144" s="95">
        <v>650</v>
      </c>
    </row>
    <row r="145" spans="1:8" ht="12.75">
      <c r="A145" s="91">
        <v>130</v>
      </c>
      <c r="B145" s="102">
        <f t="shared" si="6"/>
        <v>13.28</v>
      </c>
      <c r="C145" s="93"/>
      <c r="D145" s="94">
        <v>23400</v>
      </c>
      <c r="E145" s="95"/>
      <c r="F145" s="100">
        <f t="shared" si="7"/>
        <v>29618</v>
      </c>
      <c r="G145" s="96">
        <f t="shared" si="8"/>
        <v>21145</v>
      </c>
      <c r="H145" s="95">
        <v>650</v>
      </c>
    </row>
    <row r="146" spans="1:8" ht="12.75">
      <c r="A146" s="91">
        <v>131</v>
      </c>
      <c r="B146" s="102">
        <f t="shared" si="6"/>
        <v>13.286</v>
      </c>
      <c r="C146" s="93"/>
      <c r="D146" s="94">
        <v>23400</v>
      </c>
      <c r="E146" s="95"/>
      <c r="F146" s="100">
        <f t="shared" si="7"/>
        <v>29605</v>
      </c>
      <c r="G146" s="96">
        <f t="shared" si="8"/>
        <v>21135</v>
      </c>
      <c r="H146" s="95">
        <v>650</v>
      </c>
    </row>
    <row r="147" spans="1:8" ht="12.75">
      <c r="A147" s="91">
        <v>132</v>
      </c>
      <c r="B147" s="102">
        <f t="shared" si="6"/>
        <v>13.292</v>
      </c>
      <c r="C147" s="93"/>
      <c r="D147" s="94">
        <v>23400</v>
      </c>
      <c r="E147" s="95"/>
      <c r="F147" s="100">
        <f t="shared" si="7"/>
        <v>29592</v>
      </c>
      <c r="G147" s="96">
        <f t="shared" si="8"/>
        <v>21125</v>
      </c>
      <c r="H147" s="95">
        <v>650</v>
      </c>
    </row>
    <row r="148" spans="1:8" ht="12.75">
      <c r="A148" s="91">
        <v>133</v>
      </c>
      <c r="B148" s="102">
        <f t="shared" si="6"/>
        <v>13.298</v>
      </c>
      <c r="C148" s="93"/>
      <c r="D148" s="94">
        <v>23400</v>
      </c>
      <c r="E148" s="95"/>
      <c r="F148" s="100">
        <f t="shared" si="7"/>
        <v>29579</v>
      </c>
      <c r="G148" s="96">
        <f t="shared" si="8"/>
        <v>21116</v>
      </c>
      <c r="H148" s="95">
        <v>650</v>
      </c>
    </row>
    <row r="149" spans="1:8" ht="12.75">
      <c r="A149" s="91">
        <v>134</v>
      </c>
      <c r="B149" s="102">
        <f t="shared" si="6"/>
        <v>13.304</v>
      </c>
      <c r="C149" s="93"/>
      <c r="D149" s="94">
        <v>23400</v>
      </c>
      <c r="E149" s="95"/>
      <c r="F149" s="100">
        <f t="shared" si="7"/>
        <v>29566</v>
      </c>
      <c r="G149" s="96">
        <f t="shared" si="8"/>
        <v>21106</v>
      </c>
      <c r="H149" s="95">
        <v>650</v>
      </c>
    </row>
    <row r="150" spans="1:8" ht="12.75">
      <c r="A150" s="91">
        <v>135</v>
      </c>
      <c r="B150" s="102">
        <f t="shared" si="6"/>
        <v>13.31</v>
      </c>
      <c r="C150" s="93"/>
      <c r="D150" s="94">
        <v>23400</v>
      </c>
      <c r="E150" s="95"/>
      <c r="F150" s="100">
        <f t="shared" si="7"/>
        <v>29553</v>
      </c>
      <c r="G150" s="96">
        <f t="shared" si="8"/>
        <v>21097</v>
      </c>
      <c r="H150" s="95">
        <v>650</v>
      </c>
    </row>
    <row r="151" spans="1:8" ht="12.75">
      <c r="A151" s="91">
        <v>136</v>
      </c>
      <c r="B151" s="102">
        <f t="shared" si="6"/>
        <v>13.316</v>
      </c>
      <c r="C151" s="93"/>
      <c r="D151" s="94">
        <v>23400</v>
      </c>
      <c r="E151" s="95"/>
      <c r="F151" s="100">
        <f t="shared" si="7"/>
        <v>29540</v>
      </c>
      <c r="G151" s="96">
        <f t="shared" si="8"/>
        <v>21087</v>
      </c>
      <c r="H151" s="95">
        <v>650</v>
      </c>
    </row>
    <row r="152" spans="1:8" ht="12.75">
      <c r="A152" s="91">
        <v>137</v>
      </c>
      <c r="B152" s="102">
        <f t="shared" si="6"/>
        <v>13.322</v>
      </c>
      <c r="C152" s="93"/>
      <c r="D152" s="94">
        <v>23400</v>
      </c>
      <c r="E152" s="95"/>
      <c r="F152" s="100">
        <f t="shared" si="7"/>
        <v>29527</v>
      </c>
      <c r="G152" s="96">
        <f t="shared" si="8"/>
        <v>21078</v>
      </c>
      <c r="H152" s="95">
        <v>650</v>
      </c>
    </row>
    <row r="153" spans="1:8" ht="12.75">
      <c r="A153" s="91">
        <v>138</v>
      </c>
      <c r="B153" s="102">
        <f t="shared" si="6"/>
        <v>13.328</v>
      </c>
      <c r="C153" s="93"/>
      <c r="D153" s="94">
        <v>23400</v>
      </c>
      <c r="E153" s="95"/>
      <c r="F153" s="100">
        <f t="shared" si="7"/>
        <v>29514</v>
      </c>
      <c r="G153" s="96">
        <f t="shared" si="8"/>
        <v>21068</v>
      </c>
      <c r="H153" s="95">
        <v>650</v>
      </c>
    </row>
    <row r="154" spans="1:8" ht="12.75">
      <c r="A154" s="91">
        <v>139</v>
      </c>
      <c r="B154" s="102">
        <f t="shared" si="6"/>
        <v>13.334</v>
      </c>
      <c r="C154" s="93"/>
      <c r="D154" s="94">
        <v>23400</v>
      </c>
      <c r="E154" s="95"/>
      <c r="F154" s="100">
        <f t="shared" si="7"/>
        <v>29501</v>
      </c>
      <c r="G154" s="96">
        <f t="shared" si="8"/>
        <v>21059</v>
      </c>
      <c r="H154" s="95">
        <v>650</v>
      </c>
    </row>
    <row r="155" spans="1:8" ht="12.75">
      <c r="A155" s="91">
        <v>140</v>
      </c>
      <c r="B155" s="102">
        <f t="shared" si="6"/>
        <v>13.34</v>
      </c>
      <c r="C155" s="93"/>
      <c r="D155" s="94">
        <v>23400</v>
      </c>
      <c r="E155" s="95"/>
      <c r="F155" s="100">
        <f t="shared" si="7"/>
        <v>29488</v>
      </c>
      <c r="G155" s="96">
        <f t="shared" si="8"/>
        <v>21049</v>
      </c>
      <c r="H155" s="95">
        <v>650</v>
      </c>
    </row>
    <row r="156" spans="1:8" ht="12.75">
      <c r="A156" s="91">
        <v>141</v>
      </c>
      <c r="B156" s="102">
        <f t="shared" si="6"/>
        <v>13.346</v>
      </c>
      <c r="C156" s="93"/>
      <c r="D156" s="94">
        <v>23400</v>
      </c>
      <c r="E156" s="95"/>
      <c r="F156" s="100">
        <f t="shared" si="7"/>
        <v>29475</v>
      </c>
      <c r="G156" s="96">
        <f t="shared" si="8"/>
        <v>21040</v>
      </c>
      <c r="H156" s="95">
        <v>650</v>
      </c>
    </row>
    <row r="157" spans="1:8" ht="12.75">
      <c r="A157" s="91">
        <v>142</v>
      </c>
      <c r="B157" s="102">
        <f t="shared" si="6"/>
        <v>13.352</v>
      </c>
      <c r="C157" s="93"/>
      <c r="D157" s="94">
        <v>23400</v>
      </c>
      <c r="E157" s="95"/>
      <c r="F157" s="100">
        <f t="shared" si="7"/>
        <v>29462</v>
      </c>
      <c r="G157" s="96">
        <f t="shared" si="8"/>
        <v>21031</v>
      </c>
      <c r="H157" s="95">
        <v>650</v>
      </c>
    </row>
    <row r="158" spans="1:8" ht="12.75">
      <c r="A158" s="91">
        <v>143</v>
      </c>
      <c r="B158" s="102">
        <f t="shared" si="6"/>
        <v>13.358</v>
      </c>
      <c r="C158" s="93"/>
      <c r="D158" s="94">
        <v>23400</v>
      </c>
      <c r="E158" s="95"/>
      <c r="F158" s="100">
        <f t="shared" si="7"/>
        <v>29449</v>
      </c>
      <c r="G158" s="96">
        <f t="shared" si="8"/>
        <v>21021</v>
      </c>
      <c r="H158" s="95">
        <v>650</v>
      </c>
    </row>
    <row r="159" spans="1:8" ht="12.75">
      <c r="A159" s="91">
        <v>144</v>
      </c>
      <c r="B159" s="102">
        <f t="shared" si="6"/>
        <v>13.364</v>
      </c>
      <c r="C159" s="93"/>
      <c r="D159" s="94">
        <v>23400</v>
      </c>
      <c r="E159" s="95"/>
      <c r="F159" s="100">
        <f t="shared" si="7"/>
        <v>29436</v>
      </c>
      <c r="G159" s="96">
        <f t="shared" si="8"/>
        <v>21012</v>
      </c>
      <c r="H159" s="95">
        <v>650</v>
      </c>
    </row>
    <row r="160" spans="1:8" ht="12.75">
      <c r="A160" s="91">
        <v>145</v>
      </c>
      <c r="B160" s="102">
        <f t="shared" si="6"/>
        <v>13.37</v>
      </c>
      <c r="C160" s="93"/>
      <c r="D160" s="94">
        <v>23400</v>
      </c>
      <c r="E160" s="95"/>
      <c r="F160" s="100">
        <f t="shared" si="7"/>
        <v>29423</v>
      </c>
      <c r="G160" s="96">
        <f t="shared" si="8"/>
        <v>21002</v>
      </c>
      <c r="H160" s="95">
        <v>650</v>
      </c>
    </row>
    <row r="161" spans="1:8" ht="12.75">
      <c r="A161" s="91">
        <v>146</v>
      </c>
      <c r="B161" s="102">
        <f t="shared" si="6"/>
        <v>13.376</v>
      </c>
      <c r="C161" s="93"/>
      <c r="D161" s="94">
        <v>23400</v>
      </c>
      <c r="E161" s="95"/>
      <c r="F161" s="100">
        <f t="shared" si="7"/>
        <v>29410</v>
      </c>
      <c r="G161" s="96">
        <f t="shared" si="8"/>
        <v>20993</v>
      </c>
      <c r="H161" s="95">
        <v>650</v>
      </c>
    </row>
    <row r="162" spans="1:8" ht="12.75">
      <c r="A162" s="91">
        <v>147</v>
      </c>
      <c r="B162" s="102">
        <f t="shared" si="6"/>
        <v>13.382</v>
      </c>
      <c r="C162" s="93"/>
      <c r="D162" s="94">
        <v>23400</v>
      </c>
      <c r="E162" s="95"/>
      <c r="F162" s="100">
        <f t="shared" si="7"/>
        <v>29397</v>
      </c>
      <c r="G162" s="96">
        <f t="shared" si="8"/>
        <v>20983</v>
      </c>
      <c r="H162" s="95">
        <v>650</v>
      </c>
    </row>
    <row r="163" spans="1:8" ht="12.75">
      <c r="A163" s="91">
        <v>148</v>
      </c>
      <c r="B163" s="102">
        <f t="shared" si="6"/>
        <v>13.388</v>
      </c>
      <c r="C163" s="93"/>
      <c r="D163" s="94">
        <v>23400</v>
      </c>
      <c r="E163" s="95"/>
      <c r="F163" s="100">
        <f t="shared" si="7"/>
        <v>29384</v>
      </c>
      <c r="G163" s="96">
        <f t="shared" si="8"/>
        <v>20974</v>
      </c>
      <c r="H163" s="95">
        <v>650</v>
      </c>
    </row>
    <row r="164" spans="1:8" ht="12.75">
      <c r="A164" s="91">
        <v>149</v>
      </c>
      <c r="B164" s="102">
        <f t="shared" si="6"/>
        <v>13.394</v>
      </c>
      <c r="C164" s="93"/>
      <c r="D164" s="94">
        <v>23400</v>
      </c>
      <c r="E164" s="95"/>
      <c r="F164" s="100">
        <f t="shared" si="7"/>
        <v>29372</v>
      </c>
      <c r="G164" s="96">
        <f t="shared" si="8"/>
        <v>20965</v>
      </c>
      <c r="H164" s="95">
        <v>650</v>
      </c>
    </row>
    <row r="165" spans="1:8" ht="12.75">
      <c r="A165" s="91">
        <v>150</v>
      </c>
      <c r="B165" s="102">
        <f t="shared" si="6"/>
        <v>13.4</v>
      </c>
      <c r="C165" s="93"/>
      <c r="D165" s="94">
        <v>23400</v>
      </c>
      <c r="E165" s="95"/>
      <c r="F165" s="100">
        <f t="shared" si="7"/>
        <v>29359</v>
      </c>
      <c r="G165" s="96">
        <f t="shared" si="8"/>
        <v>20955</v>
      </c>
      <c r="H165" s="95">
        <v>650</v>
      </c>
    </row>
    <row r="166" spans="1:8" ht="12.75">
      <c r="A166" s="91">
        <v>151</v>
      </c>
      <c r="B166" s="102">
        <f t="shared" si="6"/>
        <v>13.406</v>
      </c>
      <c r="C166" s="93"/>
      <c r="D166" s="94">
        <v>23400</v>
      </c>
      <c r="E166" s="95"/>
      <c r="F166" s="100">
        <f t="shared" si="7"/>
        <v>29346</v>
      </c>
      <c r="G166" s="96">
        <f t="shared" si="8"/>
        <v>20946</v>
      </c>
      <c r="H166" s="95">
        <v>650</v>
      </c>
    </row>
    <row r="167" spans="1:8" ht="12.75">
      <c r="A167" s="91">
        <v>152</v>
      </c>
      <c r="B167" s="102">
        <f t="shared" si="6"/>
        <v>13.412</v>
      </c>
      <c r="C167" s="93"/>
      <c r="D167" s="94">
        <v>23400</v>
      </c>
      <c r="E167" s="95"/>
      <c r="F167" s="100">
        <f t="shared" si="7"/>
        <v>29333</v>
      </c>
      <c r="G167" s="96">
        <f t="shared" si="8"/>
        <v>20936</v>
      </c>
      <c r="H167" s="95">
        <v>650</v>
      </c>
    </row>
    <row r="168" spans="1:8" ht="12.75">
      <c r="A168" s="91">
        <v>153</v>
      </c>
      <c r="B168" s="102">
        <f t="shared" si="6"/>
        <v>13.418</v>
      </c>
      <c r="C168" s="93"/>
      <c r="D168" s="94">
        <v>23400</v>
      </c>
      <c r="E168" s="95"/>
      <c r="F168" s="100">
        <f t="shared" si="7"/>
        <v>29320</v>
      </c>
      <c r="G168" s="96">
        <f t="shared" si="8"/>
        <v>20927</v>
      </c>
      <c r="H168" s="95">
        <v>650</v>
      </c>
    </row>
    <row r="169" spans="1:8" ht="12.75">
      <c r="A169" s="91">
        <v>154</v>
      </c>
      <c r="B169" s="102">
        <f t="shared" si="6"/>
        <v>13.424</v>
      </c>
      <c r="C169" s="93"/>
      <c r="D169" s="94">
        <v>23400</v>
      </c>
      <c r="E169" s="95"/>
      <c r="F169" s="100">
        <f t="shared" si="7"/>
        <v>29307</v>
      </c>
      <c r="G169" s="96">
        <f t="shared" si="8"/>
        <v>20918</v>
      </c>
      <c r="H169" s="95">
        <v>650</v>
      </c>
    </row>
    <row r="170" spans="1:8" ht="12.75">
      <c r="A170" s="91">
        <v>155</v>
      </c>
      <c r="B170" s="102">
        <f t="shared" si="6"/>
        <v>13.43</v>
      </c>
      <c r="C170" s="93"/>
      <c r="D170" s="94">
        <v>23400</v>
      </c>
      <c r="E170" s="95"/>
      <c r="F170" s="100">
        <f t="shared" si="7"/>
        <v>29295</v>
      </c>
      <c r="G170" s="96">
        <f t="shared" si="8"/>
        <v>20908</v>
      </c>
      <c r="H170" s="95">
        <v>650</v>
      </c>
    </row>
    <row r="171" spans="1:8" ht="12.75">
      <c r="A171" s="91">
        <v>156</v>
      </c>
      <c r="B171" s="102">
        <f t="shared" si="6"/>
        <v>13.436</v>
      </c>
      <c r="C171" s="93"/>
      <c r="D171" s="94">
        <v>23400</v>
      </c>
      <c r="E171" s="95"/>
      <c r="F171" s="100">
        <f t="shared" si="7"/>
        <v>29282</v>
      </c>
      <c r="G171" s="96">
        <f t="shared" si="8"/>
        <v>20899</v>
      </c>
      <c r="H171" s="95">
        <v>650</v>
      </c>
    </row>
    <row r="172" spans="1:8" ht="12.75">
      <c r="A172" s="91">
        <v>157</v>
      </c>
      <c r="B172" s="102">
        <f t="shared" si="6"/>
        <v>13.442</v>
      </c>
      <c r="C172" s="93"/>
      <c r="D172" s="94">
        <v>23400</v>
      </c>
      <c r="E172" s="95"/>
      <c r="F172" s="100">
        <f t="shared" si="7"/>
        <v>29269</v>
      </c>
      <c r="G172" s="96">
        <f t="shared" si="8"/>
        <v>20890</v>
      </c>
      <c r="H172" s="95">
        <v>650</v>
      </c>
    </row>
    <row r="173" spans="1:8" ht="12.75">
      <c r="A173" s="91">
        <v>158</v>
      </c>
      <c r="B173" s="102">
        <f t="shared" si="6"/>
        <v>13.448</v>
      </c>
      <c r="C173" s="93"/>
      <c r="D173" s="94">
        <v>23400</v>
      </c>
      <c r="E173" s="95"/>
      <c r="F173" s="100">
        <f t="shared" si="7"/>
        <v>29256</v>
      </c>
      <c r="G173" s="96">
        <f t="shared" si="8"/>
        <v>20880</v>
      </c>
      <c r="H173" s="95">
        <v>650</v>
      </c>
    </row>
    <row r="174" spans="1:8" ht="12.75">
      <c r="A174" s="91">
        <v>159</v>
      </c>
      <c r="B174" s="102">
        <f t="shared" si="6"/>
        <v>13.454</v>
      </c>
      <c r="C174" s="93"/>
      <c r="D174" s="94">
        <v>23400</v>
      </c>
      <c r="E174" s="95"/>
      <c r="F174" s="100">
        <f t="shared" si="7"/>
        <v>29243</v>
      </c>
      <c r="G174" s="96">
        <f t="shared" si="8"/>
        <v>20871</v>
      </c>
      <c r="H174" s="95">
        <v>650</v>
      </c>
    </row>
    <row r="175" spans="1:8" ht="13.5" thickBot="1">
      <c r="A175" s="110">
        <v>160</v>
      </c>
      <c r="B175" s="111">
        <f t="shared" si="6"/>
        <v>13.46</v>
      </c>
      <c r="C175" s="117"/>
      <c r="D175" s="113">
        <v>23400</v>
      </c>
      <c r="E175" s="114"/>
      <c r="F175" s="113">
        <f t="shared" si="7"/>
        <v>29231</v>
      </c>
      <c r="G175" s="121">
        <f t="shared" si="8"/>
        <v>20862</v>
      </c>
      <c r="H175" s="114">
        <v>650</v>
      </c>
    </row>
    <row r="176" spans="1:8" ht="12.75">
      <c r="A176" s="91">
        <v>161</v>
      </c>
      <c r="B176" s="116">
        <v>13.46</v>
      </c>
      <c r="C176" s="93"/>
      <c r="D176" s="94">
        <v>23400</v>
      </c>
      <c r="E176" s="95"/>
      <c r="F176" s="94">
        <f t="shared" si="7"/>
        <v>29231</v>
      </c>
      <c r="G176" s="96">
        <f t="shared" si="8"/>
        <v>20862</v>
      </c>
      <c r="H176" s="95">
        <v>650</v>
      </c>
    </row>
    <row r="177" spans="1:8" ht="12.75">
      <c r="A177" s="91">
        <v>162</v>
      </c>
      <c r="B177" s="102">
        <v>13.46</v>
      </c>
      <c r="C177" s="93"/>
      <c r="D177" s="94">
        <v>23400</v>
      </c>
      <c r="E177" s="95"/>
      <c r="F177" s="100">
        <f t="shared" si="7"/>
        <v>29231</v>
      </c>
      <c r="G177" s="96">
        <f t="shared" si="8"/>
        <v>20862</v>
      </c>
      <c r="H177" s="95">
        <v>650</v>
      </c>
    </row>
    <row r="178" spans="1:8" ht="12.75">
      <c r="A178" s="91">
        <v>163</v>
      </c>
      <c r="B178" s="102">
        <v>13.46</v>
      </c>
      <c r="C178" s="93"/>
      <c r="D178" s="94">
        <v>23400</v>
      </c>
      <c r="E178" s="95"/>
      <c r="F178" s="100">
        <f t="shared" si="7"/>
        <v>29231</v>
      </c>
      <c r="G178" s="96">
        <f t="shared" si="8"/>
        <v>20862</v>
      </c>
      <c r="H178" s="95">
        <v>650</v>
      </c>
    </row>
    <row r="179" spans="1:8" ht="12.75">
      <c r="A179" s="91">
        <v>164</v>
      </c>
      <c r="B179" s="102">
        <v>13.46</v>
      </c>
      <c r="C179" s="93"/>
      <c r="D179" s="94">
        <v>23400</v>
      </c>
      <c r="E179" s="95"/>
      <c r="F179" s="100">
        <f t="shared" si="7"/>
        <v>29231</v>
      </c>
      <c r="G179" s="96">
        <f t="shared" si="8"/>
        <v>20862</v>
      </c>
      <c r="H179" s="95">
        <v>650</v>
      </c>
    </row>
    <row r="180" spans="1:8" ht="12.75">
      <c r="A180" s="91">
        <v>165</v>
      </c>
      <c r="B180" s="102">
        <v>13.46</v>
      </c>
      <c r="C180" s="93"/>
      <c r="D180" s="94">
        <v>23400</v>
      </c>
      <c r="E180" s="95"/>
      <c r="F180" s="100">
        <f t="shared" si="7"/>
        <v>29231</v>
      </c>
      <c r="G180" s="96">
        <f t="shared" si="8"/>
        <v>20862</v>
      </c>
      <c r="H180" s="95">
        <v>650</v>
      </c>
    </row>
    <row r="181" spans="1:8" ht="12.75">
      <c r="A181" s="91">
        <v>166</v>
      </c>
      <c r="B181" s="102">
        <v>13.46</v>
      </c>
      <c r="C181" s="93"/>
      <c r="D181" s="94">
        <v>23400</v>
      </c>
      <c r="E181" s="95"/>
      <c r="F181" s="100">
        <f t="shared" si="7"/>
        <v>29231</v>
      </c>
      <c r="G181" s="96">
        <f t="shared" si="8"/>
        <v>20862</v>
      </c>
      <c r="H181" s="95">
        <v>650</v>
      </c>
    </row>
    <row r="182" spans="1:8" ht="12.75">
      <c r="A182" s="91">
        <v>167</v>
      </c>
      <c r="B182" s="102">
        <v>13.46</v>
      </c>
      <c r="C182" s="93"/>
      <c r="D182" s="94">
        <v>23400</v>
      </c>
      <c r="E182" s="95"/>
      <c r="F182" s="100">
        <f t="shared" si="7"/>
        <v>29231</v>
      </c>
      <c r="G182" s="96">
        <f t="shared" si="8"/>
        <v>20862</v>
      </c>
      <c r="H182" s="95">
        <v>650</v>
      </c>
    </row>
    <row r="183" spans="1:8" ht="12.75">
      <c r="A183" s="91">
        <v>168</v>
      </c>
      <c r="B183" s="102">
        <v>13.46</v>
      </c>
      <c r="C183" s="93"/>
      <c r="D183" s="94">
        <v>23400</v>
      </c>
      <c r="E183" s="95"/>
      <c r="F183" s="100">
        <f t="shared" si="7"/>
        <v>29231</v>
      </c>
      <c r="G183" s="96">
        <f t="shared" si="8"/>
        <v>20862</v>
      </c>
      <c r="H183" s="95">
        <v>650</v>
      </c>
    </row>
    <row r="184" spans="1:8" ht="12.75">
      <c r="A184" s="91">
        <v>169</v>
      </c>
      <c r="B184" s="102">
        <v>13.46</v>
      </c>
      <c r="C184" s="93"/>
      <c r="D184" s="94">
        <v>23400</v>
      </c>
      <c r="E184" s="95"/>
      <c r="F184" s="100">
        <f t="shared" si="7"/>
        <v>29231</v>
      </c>
      <c r="G184" s="96">
        <f t="shared" si="8"/>
        <v>20862</v>
      </c>
      <c r="H184" s="95">
        <v>650</v>
      </c>
    </row>
    <row r="185" spans="1:8" ht="12.75">
      <c r="A185" s="91">
        <v>170</v>
      </c>
      <c r="B185" s="102">
        <v>13.46</v>
      </c>
      <c r="C185" s="93"/>
      <c r="D185" s="94">
        <v>23400</v>
      </c>
      <c r="E185" s="95"/>
      <c r="F185" s="100">
        <f t="shared" si="7"/>
        <v>29231</v>
      </c>
      <c r="G185" s="96">
        <f t="shared" si="8"/>
        <v>20862</v>
      </c>
      <c r="H185" s="95">
        <v>650</v>
      </c>
    </row>
    <row r="186" spans="1:8" ht="12.75">
      <c r="A186" s="91">
        <v>171</v>
      </c>
      <c r="B186" s="102">
        <v>13.46</v>
      </c>
      <c r="C186" s="93"/>
      <c r="D186" s="94">
        <v>23400</v>
      </c>
      <c r="E186" s="95"/>
      <c r="F186" s="100">
        <f t="shared" si="7"/>
        <v>29231</v>
      </c>
      <c r="G186" s="96">
        <f t="shared" si="8"/>
        <v>20862</v>
      </c>
      <c r="H186" s="95">
        <v>650</v>
      </c>
    </row>
    <row r="187" spans="1:8" ht="12.75">
      <c r="A187" s="91">
        <v>172</v>
      </c>
      <c r="B187" s="102">
        <v>13.46</v>
      </c>
      <c r="C187" s="93"/>
      <c r="D187" s="94">
        <v>23400</v>
      </c>
      <c r="E187" s="95"/>
      <c r="F187" s="100">
        <f t="shared" si="7"/>
        <v>29231</v>
      </c>
      <c r="G187" s="96">
        <f t="shared" si="8"/>
        <v>20862</v>
      </c>
      <c r="H187" s="95">
        <v>650</v>
      </c>
    </row>
    <row r="188" spans="1:8" ht="12.75">
      <c r="A188" s="91">
        <v>173</v>
      </c>
      <c r="B188" s="102">
        <v>13.46</v>
      </c>
      <c r="C188" s="93"/>
      <c r="D188" s="94">
        <v>23400</v>
      </c>
      <c r="E188" s="95"/>
      <c r="F188" s="100">
        <f t="shared" si="7"/>
        <v>29231</v>
      </c>
      <c r="G188" s="96">
        <f t="shared" si="8"/>
        <v>20862</v>
      </c>
      <c r="H188" s="95">
        <v>650</v>
      </c>
    </row>
    <row r="189" spans="1:8" ht="12.75">
      <c r="A189" s="91">
        <v>174</v>
      </c>
      <c r="B189" s="102">
        <v>13.46</v>
      </c>
      <c r="C189" s="93"/>
      <c r="D189" s="94">
        <v>23400</v>
      </c>
      <c r="E189" s="95"/>
      <c r="F189" s="100">
        <f t="shared" si="7"/>
        <v>29231</v>
      </c>
      <c r="G189" s="96">
        <f t="shared" si="8"/>
        <v>20862</v>
      </c>
      <c r="H189" s="95">
        <v>650</v>
      </c>
    </row>
    <row r="190" spans="1:8" ht="12.75">
      <c r="A190" s="91">
        <v>175</v>
      </c>
      <c r="B190" s="102">
        <v>13.46</v>
      </c>
      <c r="C190" s="93"/>
      <c r="D190" s="94">
        <v>23400</v>
      </c>
      <c r="E190" s="95"/>
      <c r="F190" s="100">
        <f t="shared" si="7"/>
        <v>29231</v>
      </c>
      <c r="G190" s="96">
        <f t="shared" si="8"/>
        <v>20862</v>
      </c>
      <c r="H190" s="95">
        <v>650</v>
      </c>
    </row>
    <row r="191" spans="1:8" ht="12.75">
      <c r="A191" s="91">
        <v>176</v>
      </c>
      <c r="B191" s="102">
        <v>13.46</v>
      </c>
      <c r="C191" s="93"/>
      <c r="D191" s="94">
        <v>23400</v>
      </c>
      <c r="E191" s="95"/>
      <c r="F191" s="100">
        <f t="shared" si="7"/>
        <v>29231</v>
      </c>
      <c r="G191" s="96">
        <f t="shared" si="8"/>
        <v>20862</v>
      </c>
      <c r="H191" s="95">
        <v>650</v>
      </c>
    </row>
    <row r="192" spans="1:8" ht="12.75">
      <c r="A192" s="91">
        <v>177</v>
      </c>
      <c r="B192" s="102">
        <v>13.46</v>
      </c>
      <c r="C192" s="93"/>
      <c r="D192" s="94">
        <v>23400</v>
      </c>
      <c r="E192" s="95"/>
      <c r="F192" s="100">
        <f t="shared" si="7"/>
        <v>29231</v>
      </c>
      <c r="G192" s="96">
        <f t="shared" si="8"/>
        <v>20862</v>
      </c>
      <c r="H192" s="95">
        <v>650</v>
      </c>
    </row>
    <row r="193" spans="1:8" ht="12.75">
      <c r="A193" s="91">
        <v>178</v>
      </c>
      <c r="B193" s="102">
        <v>13.46</v>
      </c>
      <c r="C193" s="93"/>
      <c r="D193" s="94">
        <v>23400</v>
      </c>
      <c r="E193" s="95"/>
      <c r="F193" s="100">
        <f t="shared" si="7"/>
        <v>29231</v>
      </c>
      <c r="G193" s="96">
        <f t="shared" si="8"/>
        <v>20862</v>
      </c>
      <c r="H193" s="95">
        <v>650</v>
      </c>
    </row>
    <row r="194" spans="1:8" ht="12.75">
      <c r="A194" s="91">
        <v>179</v>
      </c>
      <c r="B194" s="102">
        <v>13.46</v>
      </c>
      <c r="C194" s="93"/>
      <c r="D194" s="94">
        <v>23400</v>
      </c>
      <c r="E194" s="95"/>
      <c r="F194" s="100">
        <f t="shared" si="7"/>
        <v>29231</v>
      </c>
      <c r="G194" s="96">
        <f t="shared" si="8"/>
        <v>20862</v>
      </c>
      <c r="H194" s="95">
        <v>650</v>
      </c>
    </row>
    <row r="195" spans="1:8" ht="12.75">
      <c r="A195" s="91">
        <v>180</v>
      </c>
      <c r="B195" s="102">
        <v>13.46</v>
      </c>
      <c r="C195" s="93"/>
      <c r="D195" s="94">
        <v>23400</v>
      </c>
      <c r="E195" s="95"/>
      <c r="F195" s="100">
        <f t="shared" si="7"/>
        <v>29231</v>
      </c>
      <c r="G195" s="96">
        <f t="shared" si="8"/>
        <v>20862</v>
      </c>
      <c r="H195" s="95">
        <v>650</v>
      </c>
    </row>
    <row r="196" spans="1:8" ht="12.75">
      <c r="A196" s="91">
        <v>181</v>
      </c>
      <c r="B196" s="102">
        <v>13.46</v>
      </c>
      <c r="C196" s="93"/>
      <c r="D196" s="94">
        <v>23400</v>
      </c>
      <c r="E196" s="95"/>
      <c r="F196" s="100">
        <f t="shared" si="7"/>
        <v>29231</v>
      </c>
      <c r="G196" s="96">
        <f t="shared" si="8"/>
        <v>20862</v>
      </c>
      <c r="H196" s="95">
        <v>650</v>
      </c>
    </row>
    <row r="197" spans="1:8" ht="12.75">
      <c r="A197" s="91">
        <v>182</v>
      </c>
      <c r="B197" s="102">
        <v>13.46</v>
      </c>
      <c r="C197" s="93"/>
      <c r="D197" s="94">
        <v>23400</v>
      </c>
      <c r="E197" s="95"/>
      <c r="F197" s="100">
        <f t="shared" si="7"/>
        <v>29231</v>
      </c>
      <c r="G197" s="96">
        <f t="shared" si="8"/>
        <v>20862</v>
      </c>
      <c r="H197" s="95">
        <v>650</v>
      </c>
    </row>
    <row r="198" spans="1:8" ht="12.75">
      <c r="A198" s="91">
        <v>183</v>
      </c>
      <c r="B198" s="102">
        <v>13.46</v>
      </c>
      <c r="C198" s="93"/>
      <c r="D198" s="94">
        <v>23400</v>
      </c>
      <c r="E198" s="95"/>
      <c r="F198" s="100">
        <f t="shared" si="7"/>
        <v>29231</v>
      </c>
      <c r="G198" s="96">
        <f t="shared" si="8"/>
        <v>20862</v>
      </c>
      <c r="H198" s="95">
        <v>650</v>
      </c>
    </row>
    <row r="199" spans="1:8" ht="12.75">
      <c r="A199" s="91">
        <v>184</v>
      </c>
      <c r="B199" s="102">
        <v>13.46</v>
      </c>
      <c r="C199" s="93"/>
      <c r="D199" s="94">
        <v>23400</v>
      </c>
      <c r="E199" s="95"/>
      <c r="F199" s="100">
        <f t="shared" si="7"/>
        <v>29231</v>
      </c>
      <c r="G199" s="96">
        <f t="shared" si="8"/>
        <v>20862</v>
      </c>
      <c r="H199" s="95">
        <v>650</v>
      </c>
    </row>
    <row r="200" spans="1:8" ht="12.75">
      <c r="A200" s="91">
        <v>185</v>
      </c>
      <c r="B200" s="102">
        <v>13.46</v>
      </c>
      <c r="C200" s="93"/>
      <c r="D200" s="94">
        <v>23400</v>
      </c>
      <c r="E200" s="95"/>
      <c r="F200" s="100">
        <f t="shared" si="7"/>
        <v>29231</v>
      </c>
      <c r="G200" s="96">
        <f t="shared" si="8"/>
        <v>20862</v>
      </c>
      <c r="H200" s="95">
        <v>650</v>
      </c>
    </row>
    <row r="201" spans="1:8" ht="12.75">
      <c r="A201" s="91">
        <v>186</v>
      </c>
      <c r="B201" s="102">
        <v>13.46</v>
      </c>
      <c r="C201" s="93"/>
      <c r="D201" s="94">
        <v>23400</v>
      </c>
      <c r="E201" s="95"/>
      <c r="F201" s="100">
        <f t="shared" si="7"/>
        <v>29231</v>
      </c>
      <c r="G201" s="96">
        <f t="shared" si="8"/>
        <v>20862</v>
      </c>
      <c r="H201" s="95">
        <v>650</v>
      </c>
    </row>
    <row r="202" spans="1:8" ht="12.75">
      <c r="A202" s="91">
        <v>187</v>
      </c>
      <c r="B202" s="102">
        <v>13.46</v>
      </c>
      <c r="C202" s="93"/>
      <c r="D202" s="94">
        <v>23400</v>
      </c>
      <c r="E202" s="95"/>
      <c r="F202" s="100">
        <f t="shared" si="7"/>
        <v>29231</v>
      </c>
      <c r="G202" s="96">
        <f t="shared" si="8"/>
        <v>20862</v>
      </c>
      <c r="H202" s="95">
        <v>650</v>
      </c>
    </row>
    <row r="203" spans="1:8" ht="12.75">
      <c r="A203" s="91">
        <v>188</v>
      </c>
      <c r="B203" s="102">
        <v>13.46</v>
      </c>
      <c r="C203" s="93"/>
      <c r="D203" s="94">
        <v>23400</v>
      </c>
      <c r="E203" s="95"/>
      <c r="F203" s="100">
        <f t="shared" si="7"/>
        <v>29231</v>
      </c>
      <c r="G203" s="96">
        <f t="shared" si="8"/>
        <v>20862</v>
      </c>
      <c r="H203" s="95">
        <v>650</v>
      </c>
    </row>
    <row r="204" spans="1:8" ht="12.75">
      <c r="A204" s="91">
        <v>189</v>
      </c>
      <c r="B204" s="102">
        <v>13.46</v>
      </c>
      <c r="C204" s="93"/>
      <c r="D204" s="94">
        <v>23400</v>
      </c>
      <c r="E204" s="95"/>
      <c r="F204" s="100">
        <f t="shared" si="7"/>
        <v>29231</v>
      </c>
      <c r="G204" s="96">
        <f t="shared" si="8"/>
        <v>20862</v>
      </c>
      <c r="H204" s="95">
        <v>650</v>
      </c>
    </row>
    <row r="205" spans="1:8" ht="12.75">
      <c r="A205" s="91">
        <v>190</v>
      </c>
      <c r="B205" s="102">
        <v>13.46</v>
      </c>
      <c r="C205" s="93"/>
      <c r="D205" s="94">
        <v>23400</v>
      </c>
      <c r="E205" s="95"/>
      <c r="F205" s="100">
        <f t="shared" si="7"/>
        <v>29231</v>
      </c>
      <c r="G205" s="96">
        <f t="shared" si="8"/>
        <v>20862</v>
      </c>
      <c r="H205" s="95">
        <v>650</v>
      </c>
    </row>
    <row r="206" spans="1:8" ht="12.75">
      <c r="A206" s="91">
        <v>191</v>
      </c>
      <c r="B206" s="102">
        <v>13.46</v>
      </c>
      <c r="C206" s="93"/>
      <c r="D206" s="94">
        <v>23400</v>
      </c>
      <c r="E206" s="95"/>
      <c r="F206" s="100">
        <f t="shared" si="7"/>
        <v>29231</v>
      </c>
      <c r="G206" s="96">
        <f t="shared" si="8"/>
        <v>20862</v>
      </c>
      <c r="H206" s="95">
        <v>650</v>
      </c>
    </row>
    <row r="207" spans="1:8" ht="12.75">
      <c r="A207" s="91">
        <v>192</v>
      </c>
      <c r="B207" s="102">
        <v>13.46</v>
      </c>
      <c r="C207" s="93"/>
      <c r="D207" s="94">
        <v>23400</v>
      </c>
      <c r="E207" s="95"/>
      <c r="F207" s="100">
        <f t="shared" si="7"/>
        <v>29231</v>
      </c>
      <c r="G207" s="96">
        <f t="shared" si="8"/>
        <v>20862</v>
      </c>
      <c r="H207" s="95">
        <v>650</v>
      </c>
    </row>
    <row r="208" spans="1:8" ht="12.75">
      <c r="A208" s="91">
        <v>193</v>
      </c>
      <c r="B208" s="102">
        <v>13.46</v>
      </c>
      <c r="C208" s="93"/>
      <c r="D208" s="94">
        <v>23400</v>
      </c>
      <c r="E208" s="95"/>
      <c r="F208" s="100">
        <f aca="true" t="shared" si="9" ref="F208:F271">ROUND(12*1.37*(1/B208*D208)+H208,0)</f>
        <v>29231</v>
      </c>
      <c r="G208" s="96">
        <f aca="true" t="shared" si="10" ref="G208:G271">ROUND(12*(1/B208*D208),0)</f>
        <v>20862</v>
      </c>
      <c r="H208" s="95">
        <v>650</v>
      </c>
    </row>
    <row r="209" spans="1:8" ht="12.75">
      <c r="A209" s="91">
        <v>194</v>
      </c>
      <c r="B209" s="102">
        <v>13.46</v>
      </c>
      <c r="C209" s="93"/>
      <c r="D209" s="94">
        <v>23400</v>
      </c>
      <c r="E209" s="95"/>
      <c r="F209" s="100">
        <f t="shared" si="9"/>
        <v>29231</v>
      </c>
      <c r="G209" s="96">
        <f t="shared" si="10"/>
        <v>20862</v>
      </c>
      <c r="H209" s="95">
        <v>650</v>
      </c>
    </row>
    <row r="210" spans="1:8" ht="12.75">
      <c r="A210" s="91">
        <v>195</v>
      </c>
      <c r="B210" s="102">
        <v>13.46</v>
      </c>
      <c r="C210" s="93"/>
      <c r="D210" s="94">
        <v>23400</v>
      </c>
      <c r="E210" s="95"/>
      <c r="F210" s="100">
        <f t="shared" si="9"/>
        <v>29231</v>
      </c>
      <c r="G210" s="96">
        <f t="shared" si="10"/>
        <v>20862</v>
      </c>
      <c r="H210" s="95">
        <v>650</v>
      </c>
    </row>
    <row r="211" spans="1:8" ht="12.75">
      <c r="A211" s="91">
        <v>196</v>
      </c>
      <c r="B211" s="102">
        <v>13.46</v>
      </c>
      <c r="C211" s="93"/>
      <c r="D211" s="94">
        <v>23400</v>
      </c>
      <c r="E211" s="95"/>
      <c r="F211" s="100">
        <f t="shared" si="9"/>
        <v>29231</v>
      </c>
      <c r="G211" s="96">
        <f t="shared" si="10"/>
        <v>20862</v>
      </c>
      <c r="H211" s="95">
        <v>650</v>
      </c>
    </row>
    <row r="212" spans="1:8" ht="12.75">
      <c r="A212" s="91">
        <v>197</v>
      </c>
      <c r="B212" s="102">
        <v>13.46</v>
      </c>
      <c r="C212" s="93"/>
      <c r="D212" s="94">
        <v>23400</v>
      </c>
      <c r="E212" s="95"/>
      <c r="F212" s="100">
        <f t="shared" si="9"/>
        <v>29231</v>
      </c>
      <c r="G212" s="96">
        <f t="shared" si="10"/>
        <v>20862</v>
      </c>
      <c r="H212" s="95">
        <v>650</v>
      </c>
    </row>
    <row r="213" spans="1:8" ht="12.75">
      <c r="A213" s="91">
        <v>198</v>
      </c>
      <c r="B213" s="102">
        <v>13.46</v>
      </c>
      <c r="C213" s="93"/>
      <c r="D213" s="94">
        <v>23400</v>
      </c>
      <c r="E213" s="95"/>
      <c r="F213" s="100">
        <f t="shared" si="9"/>
        <v>29231</v>
      </c>
      <c r="G213" s="96">
        <f t="shared" si="10"/>
        <v>20862</v>
      </c>
      <c r="H213" s="95">
        <v>650</v>
      </c>
    </row>
    <row r="214" spans="1:8" ht="12.75">
      <c r="A214" s="91">
        <v>199</v>
      </c>
      <c r="B214" s="102">
        <v>13.46</v>
      </c>
      <c r="C214" s="93"/>
      <c r="D214" s="94">
        <v>23400</v>
      </c>
      <c r="E214" s="95"/>
      <c r="F214" s="100">
        <f t="shared" si="9"/>
        <v>29231</v>
      </c>
      <c r="G214" s="96">
        <f t="shared" si="10"/>
        <v>20862</v>
      </c>
      <c r="H214" s="95">
        <v>650</v>
      </c>
    </row>
    <row r="215" spans="1:8" ht="12.75">
      <c r="A215" s="91">
        <v>200</v>
      </c>
      <c r="B215" s="102">
        <v>13.46</v>
      </c>
      <c r="C215" s="93"/>
      <c r="D215" s="94">
        <v>23400</v>
      </c>
      <c r="E215" s="95"/>
      <c r="F215" s="100">
        <f t="shared" si="9"/>
        <v>29231</v>
      </c>
      <c r="G215" s="96">
        <f t="shared" si="10"/>
        <v>20862</v>
      </c>
      <c r="H215" s="95">
        <v>650</v>
      </c>
    </row>
    <row r="216" spans="1:8" ht="12.75">
      <c r="A216" s="91">
        <v>201</v>
      </c>
      <c r="B216" s="102">
        <v>13.46</v>
      </c>
      <c r="C216" s="93"/>
      <c r="D216" s="94">
        <v>23400</v>
      </c>
      <c r="E216" s="95"/>
      <c r="F216" s="100">
        <f t="shared" si="9"/>
        <v>29231</v>
      </c>
      <c r="G216" s="96">
        <f t="shared" si="10"/>
        <v>20862</v>
      </c>
      <c r="H216" s="95">
        <v>650</v>
      </c>
    </row>
    <row r="217" spans="1:8" ht="12.75">
      <c r="A217" s="91">
        <v>202</v>
      </c>
      <c r="B217" s="102">
        <v>13.46</v>
      </c>
      <c r="C217" s="93"/>
      <c r="D217" s="94">
        <v>23400</v>
      </c>
      <c r="E217" s="95"/>
      <c r="F217" s="100">
        <f t="shared" si="9"/>
        <v>29231</v>
      </c>
      <c r="G217" s="96">
        <f t="shared" si="10"/>
        <v>20862</v>
      </c>
      <c r="H217" s="95">
        <v>650</v>
      </c>
    </row>
    <row r="218" spans="1:8" ht="12.75">
      <c r="A218" s="91">
        <v>203</v>
      </c>
      <c r="B218" s="102">
        <v>13.46</v>
      </c>
      <c r="C218" s="93"/>
      <c r="D218" s="94">
        <v>23400</v>
      </c>
      <c r="E218" s="95"/>
      <c r="F218" s="100">
        <f t="shared" si="9"/>
        <v>29231</v>
      </c>
      <c r="G218" s="96">
        <f t="shared" si="10"/>
        <v>20862</v>
      </c>
      <c r="H218" s="95">
        <v>650</v>
      </c>
    </row>
    <row r="219" spans="1:8" ht="12.75">
      <c r="A219" s="91">
        <v>204</v>
      </c>
      <c r="B219" s="102">
        <v>13.46</v>
      </c>
      <c r="C219" s="93"/>
      <c r="D219" s="94">
        <v>23400</v>
      </c>
      <c r="E219" s="95"/>
      <c r="F219" s="100">
        <f t="shared" si="9"/>
        <v>29231</v>
      </c>
      <c r="G219" s="96">
        <f t="shared" si="10"/>
        <v>20862</v>
      </c>
      <c r="H219" s="95">
        <v>650</v>
      </c>
    </row>
    <row r="220" spans="1:8" ht="12.75">
      <c r="A220" s="91">
        <v>205</v>
      </c>
      <c r="B220" s="102">
        <v>13.46</v>
      </c>
      <c r="C220" s="93"/>
      <c r="D220" s="94">
        <v>23400</v>
      </c>
      <c r="E220" s="95"/>
      <c r="F220" s="100">
        <f t="shared" si="9"/>
        <v>29231</v>
      </c>
      <c r="G220" s="96">
        <f t="shared" si="10"/>
        <v>20862</v>
      </c>
      <c r="H220" s="95">
        <v>650</v>
      </c>
    </row>
    <row r="221" spans="1:8" ht="12.75">
      <c r="A221" s="91">
        <v>206</v>
      </c>
      <c r="B221" s="102">
        <v>13.46</v>
      </c>
      <c r="C221" s="93"/>
      <c r="D221" s="94">
        <v>23400</v>
      </c>
      <c r="E221" s="95"/>
      <c r="F221" s="100">
        <f t="shared" si="9"/>
        <v>29231</v>
      </c>
      <c r="G221" s="96">
        <f t="shared" si="10"/>
        <v>20862</v>
      </c>
      <c r="H221" s="95">
        <v>650</v>
      </c>
    </row>
    <row r="222" spans="1:8" ht="12.75">
      <c r="A222" s="91">
        <v>207</v>
      </c>
      <c r="B222" s="102">
        <v>13.46</v>
      </c>
      <c r="C222" s="93"/>
      <c r="D222" s="94">
        <v>23400</v>
      </c>
      <c r="E222" s="95"/>
      <c r="F222" s="100">
        <f t="shared" si="9"/>
        <v>29231</v>
      </c>
      <c r="G222" s="96">
        <f t="shared" si="10"/>
        <v>20862</v>
      </c>
      <c r="H222" s="95">
        <v>650</v>
      </c>
    </row>
    <row r="223" spans="1:8" ht="12.75">
      <c r="A223" s="91">
        <v>208</v>
      </c>
      <c r="B223" s="102">
        <v>13.46</v>
      </c>
      <c r="C223" s="93"/>
      <c r="D223" s="94">
        <v>23400</v>
      </c>
      <c r="E223" s="95"/>
      <c r="F223" s="100">
        <f t="shared" si="9"/>
        <v>29231</v>
      </c>
      <c r="G223" s="96">
        <f t="shared" si="10"/>
        <v>20862</v>
      </c>
      <c r="H223" s="95">
        <v>650</v>
      </c>
    </row>
    <row r="224" spans="1:8" ht="12.75">
      <c r="A224" s="91">
        <v>209</v>
      </c>
      <c r="B224" s="102">
        <v>13.46</v>
      </c>
      <c r="C224" s="93"/>
      <c r="D224" s="94">
        <v>23400</v>
      </c>
      <c r="E224" s="95"/>
      <c r="F224" s="100">
        <f t="shared" si="9"/>
        <v>29231</v>
      </c>
      <c r="G224" s="96">
        <f t="shared" si="10"/>
        <v>20862</v>
      </c>
      <c r="H224" s="95">
        <v>650</v>
      </c>
    </row>
    <row r="225" spans="1:8" ht="13.5" thickBot="1">
      <c r="A225" s="110">
        <v>210</v>
      </c>
      <c r="B225" s="111">
        <v>13.46</v>
      </c>
      <c r="C225" s="117"/>
      <c r="D225" s="113">
        <v>23400</v>
      </c>
      <c r="E225" s="114"/>
      <c r="F225" s="113">
        <f t="shared" si="9"/>
        <v>29231</v>
      </c>
      <c r="G225" s="121">
        <f t="shared" si="10"/>
        <v>20862</v>
      </c>
      <c r="H225" s="114">
        <v>650</v>
      </c>
    </row>
    <row r="226" spans="1:8" ht="12.75">
      <c r="A226" s="91">
        <v>211</v>
      </c>
      <c r="B226" s="122">
        <f>0.006*A226+12.27</f>
        <v>13.536</v>
      </c>
      <c r="C226" s="93"/>
      <c r="D226" s="94">
        <v>23400</v>
      </c>
      <c r="E226" s="95"/>
      <c r="F226" s="94">
        <f t="shared" si="9"/>
        <v>29070</v>
      </c>
      <c r="G226" s="96">
        <f t="shared" si="10"/>
        <v>20745</v>
      </c>
      <c r="H226" s="95">
        <v>650</v>
      </c>
    </row>
    <row r="227" spans="1:8" ht="12.75">
      <c r="A227" s="91">
        <v>212</v>
      </c>
      <c r="B227" s="102">
        <f aca="true" t="shared" si="11" ref="B227:B290">0.006*A227+12.27</f>
        <v>13.542</v>
      </c>
      <c r="C227" s="93"/>
      <c r="D227" s="94">
        <v>23400</v>
      </c>
      <c r="E227" s="95"/>
      <c r="F227" s="100">
        <f t="shared" si="9"/>
        <v>29058</v>
      </c>
      <c r="G227" s="96">
        <f t="shared" si="10"/>
        <v>20735</v>
      </c>
      <c r="H227" s="95">
        <v>650</v>
      </c>
    </row>
    <row r="228" spans="1:8" ht="12.75">
      <c r="A228" s="91">
        <v>213</v>
      </c>
      <c r="B228" s="102">
        <f t="shared" si="11"/>
        <v>13.548</v>
      </c>
      <c r="C228" s="93"/>
      <c r="D228" s="94">
        <v>23400</v>
      </c>
      <c r="E228" s="95"/>
      <c r="F228" s="100">
        <f t="shared" si="9"/>
        <v>29045</v>
      </c>
      <c r="G228" s="96">
        <f t="shared" si="10"/>
        <v>20726</v>
      </c>
      <c r="H228" s="95">
        <v>650</v>
      </c>
    </row>
    <row r="229" spans="1:8" ht="12.75">
      <c r="A229" s="91">
        <v>214</v>
      </c>
      <c r="B229" s="102">
        <f t="shared" si="11"/>
        <v>13.554</v>
      </c>
      <c r="C229" s="93"/>
      <c r="D229" s="94">
        <v>23400</v>
      </c>
      <c r="E229" s="95"/>
      <c r="F229" s="100">
        <f t="shared" si="9"/>
        <v>29032</v>
      </c>
      <c r="G229" s="96">
        <f t="shared" si="10"/>
        <v>20717</v>
      </c>
      <c r="H229" s="95">
        <v>650</v>
      </c>
    </row>
    <row r="230" spans="1:8" ht="12.75">
      <c r="A230" s="91">
        <v>215</v>
      </c>
      <c r="B230" s="102">
        <f t="shared" si="11"/>
        <v>13.559999999999999</v>
      </c>
      <c r="C230" s="93"/>
      <c r="D230" s="94">
        <v>23400</v>
      </c>
      <c r="E230" s="95"/>
      <c r="F230" s="100">
        <f t="shared" si="9"/>
        <v>29020</v>
      </c>
      <c r="G230" s="96">
        <f t="shared" si="10"/>
        <v>20708</v>
      </c>
      <c r="H230" s="95">
        <v>650</v>
      </c>
    </row>
    <row r="231" spans="1:8" ht="12.75">
      <c r="A231" s="91">
        <v>216</v>
      </c>
      <c r="B231" s="102">
        <f t="shared" si="11"/>
        <v>13.565999999999999</v>
      </c>
      <c r="C231" s="93"/>
      <c r="D231" s="94">
        <v>23400</v>
      </c>
      <c r="E231" s="95"/>
      <c r="F231" s="100">
        <f t="shared" si="9"/>
        <v>29007</v>
      </c>
      <c r="G231" s="96">
        <f t="shared" si="10"/>
        <v>20699</v>
      </c>
      <c r="H231" s="95">
        <v>650</v>
      </c>
    </row>
    <row r="232" spans="1:8" ht="12.75">
      <c r="A232" s="91">
        <v>217</v>
      </c>
      <c r="B232" s="102">
        <f t="shared" si="11"/>
        <v>13.572</v>
      </c>
      <c r="C232" s="93"/>
      <c r="D232" s="94">
        <v>23400</v>
      </c>
      <c r="E232" s="95"/>
      <c r="F232" s="100">
        <f t="shared" si="9"/>
        <v>28995</v>
      </c>
      <c r="G232" s="96">
        <f t="shared" si="10"/>
        <v>20690</v>
      </c>
      <c r="H232" s="95">
        <v>650</v>
      </c>
    </row>
    <row r="233" spans="1:8" ht="12.75">
      <c r="A233" s="91">
        <v>218</v>
      </c>
      <c r="B233" s="102">
        <f t="shared" si="11"/>
        <v>13.578</v>
      </c>
      <c r="C233" s="93"/>
      <c r="D233" s="94">
        <v>23400</v>
      </c>
      <c r="E233" s="95"/>
      <c r="F233" s="100">
        <f t="shared" si="9"/>
        <v>28982</v>
      </c>
      <c r="G233" s="96">
        <f t="shared" si="10"/>
        <v>20681</v>
      </c>
      <c r="H233" s="95">
        <v>650</v>
      </c>
    </row>
    <row r="234" spans="1:8" ht="12.75">
      <c r="A234" s="91">
        <v>219</v>
      </c>
      <c r="B234" s="102">
        <f t="shared" si="11"/>
        <v>13.584</v>
      </c>
      <c r="C234" s="93"/>
      <c r="D234" s="94">
        <v>23400</v>
      </c>
      <c r="E234" s="95"/>
      <c r="F234" s="100">
        <f t="shared" si="9"/>
        <v>28970</v>
      </c>
      <c r="G234" s="96">
        <f t="shared" si="10"/>
        <v>20671</v>
      </c>
      <c r="H234" s="95">
        <v>650</v>
      </c>
    </row>
    <row r="235" spans="1:8" ht="12.75">
      <c r="A235" s="91">
        <v>220</v>
      </c>
      <c r="B235" s="102">
        <f t="shared" si="11"/>
        <v>13.59</v>
      </c>
      <c r="C235" s="93"/>
      <c r="D235" s="94">
        <v>23400</v>
      </c>
      <c r="E235" s="95"/>
      <c r="F235" s="100">
        <f t="shared" si="9"/>
        <v>28957</v>
      </c>
      <c r="G235" s="96">
        <f t="shared" si="10"/>
        <v>20662</v>
      </c>
      <c r="H235" s="95">
        <v>650</v>
      </c>
    </row>
    <row r="236" spans="1:8" ht="12.75">
      <c r="A236" s="91">
        <v>221</v>
      </c>
      <c r="B236" s="102">
        <f t="shared" si="11"/>
        <v>13.596</v>
      </c>
      <c r="C236" s="93"/>
      <c r="D236" s="94">
        <v>23400</v>
      </c>
      <c r="E236" s="95"/>
      <c r="F236" s="100">
        <f t="shared" si="9"/>
        <v>28945</v>
      </c>
      <c r="G236" s="96">
        <f t="shared" si="10"/>
        <v>20653</v>
      </c>
      <c r="H236" s="95">
        <v>650</v>
      </c>
    </row>
    <row r="237" spans="1:8" ht="12.75">
      <c r="A237" s="91">
        <v>222</v>
      </c>
      <c r="B237" s="102">
        <f t="shared" si="11"/>
        <v>13.602</v>
      </c>
      <c r="C237" s="93"/>
      <c r="D237" s="94">
        <v>23400</v>
      </c>
      <c r="E237" s="95"/>
      <c r="F237" s="100">
        <f t="shared" si="9"/>
        <v>28932</v>
      </c>
      <c r="G237" s="96">
        <f t="shared" si="10"/>
        <v>20644</v>
      </c>
      <c r="H237" s="95">
        <v>650</v>
      </c>
    </row>
    <row r="238" spans="1:8" ht="12.75">
      <c r="A238" s="91">
        <v>223</v>
      </c>
      <c r="B238" s="102">
        <f t="shared" si="11"/>
        <v>13.608</v>
      </c>
      <c r="C238" s="93"/>
      <c r="D238" s="94">
        <v>23400</v>
      </c>
      <c r="E238" s="95"/>
      <c r="F238" s="100">
        <f t="shared" si="9"/>
        <v>28920</v>
      </c>
      <c r="G238" s="96">
        <f t="shared" si="10"/>
        <v>20635</v>
      </c>
      <c r="H238" s="95">
        <v>650</v>
      </c>
    </row>
    <row r="239" spans="1:8" ht="12.75">
      <c r="A239" s="91">
        <v>224</v>
      </c>
      <c r="B239" s="102">
        <f t="shared" si="11"/>
        <v>13.613999999999999</v>
      </c>
      <c r="C239" s="93"/>
      <c r="D239" s="94">
        <v>23400</v>
      </c>
      <c r="E239" s="95"/>
      <c r="F239" s="100">
        <f t="shared" si="9"/>
        <v>28907</v>
      </c>
      <c r="G239" s="96">
        <f t="shared" si="10"/>
        <v>20626</v>
      </c>
      <c r="H239" s="95">
        <v>650</v>
      </c>
    </row>
    <row r="240" spans="1:8" ht="12.75">
      <c r="A240" s="91">
        <v>225</v>
      </c>
      <c r="B240" s="102">
        <f t="shared" si="11"/>
        <v>13.62</v>
      </c>
      <c r="C240" s="93"/>
      <c r="D240" s="94">
        <v>23400</v>
      </c>
      <c r="E240" s="95"/>
      <c r="F240" s="100">
        <f t="shared" si="9"/>
        <v>28895</v>
      </c>
      <c r="G240" s="96">
        <f t="shared" si="10"/>
        <v>20617</v>
      </c>
      <c r="H240" s="95">
        <v>650</v>
      </c>
    </row>
    <row r="241" spans="1:8" ht="12.75">
      <c r="A241" s="91">
        <v>226</v>
      </c>
      <c r="B241" s="102">
        <f t="shared" si="11"/>
        <v>13.626</v>
      </c>
      <c r="C241" s="93"/>
      <c r="D241" s="94">
        <v>23400</v>
      </c>
      <c r="E241" s="95"/>
      <c r="F241" s="100">
        <f t="shared" si="9"/>
        <v>28882</v>
      </c>
      <c r="G241" s="96">
        <f t="shared" si="10"/>
        <v>20608</v>
      </c>
      <c r="H241" s="95">
        <v>650</v>
      </c>
    </row>
    <row r="242" spans="1:8" ht="12.75">
      <c r="A242" s="91">
        <v>227</v>
      </c>
      <c r="B242" s="102">
        <f t="shared" si="11"/>
        <v>13.632</v>
      </c>
      <c r="C242" s="93"/>
      <c r="D242" s="94">
        <v>23400</v>
      </c>
      <c r="E242" s="95"/>
      <c r="F242" s="100">
        <f t="shared" si="9"/>
        <v>28870</v>
      </c>
      <c r="G242" s="96">
        <f t="shared" si="10"/>
        <v>20599</v>
      </c>
      <c r="H242" s="95">
        <v>650</v>
      </c>
    </row>
    <row r="243" spans="1:8" ht="12.75">
      <c r="A243" s="91">
        <v>228</v>
      </c>
      <c r="B243" s="102">
        <f t="shared" si="11"/>
        <v>13.638</v>
      </c>
      <c r="C243" s="93"/>
      <c r="D243" s="94">
        <v>23400</v>
      </c>
      <c r="E243" s="95"/>
      <c r="F243" s="100">
        <f t="shared" si="9"/>
        <v>28858</v>
      </c>
      <c r="G243" s="96">
        <f t="shared" si="10"/>
        <v>20590</v>
      </c>
      <c r="H243" s="95">
        <v>650</v>
      </c>
    </row>
    <row r="244" spans="1:8" ht="12.75">
      <c r="A244" s="91">
        <v>229</v>
      </c>
      <c r="B244" s="102">
        <f t="shared" si="11"/>
        <v>13.644</v>
      </c>
      <c r="C244" s="93"/>
      <c r="D244" s="94">
        <v>23400</v>
      </c>
      <c r="E244" s="95"/>
      <c r="F244" s="100">
        <f t="shared" si="9"/>
        <v>28845</v>
      </c>
      <c r="G244" s="96">
        <f t="shared" si="10"/>
        <v>20580</v>
      </c>
      <c r="H244" s="95">
        <v>650</v>
      </c>
    </row>
    <row r="245" spans="1:8" ht="12.75">
      <c r="A245" s="91">
        <v>230</v>
      </c>
      <c r="B245" s="102">
        <f t="shared" si="11"/>
        <v>13.65</v>
      </c>
      <c r="C245" s="93"/>
      <c r="D245" s="94">
        <v>23400</v>
      </c>
      <c r="E245" s="95"/>
      <c r="F245" s="100">
        <f t="shared" si="9"/>
        <v>28833</v>
      </c>
      <c r="G245" s="96">
        <f t="shared" si="10"/>
        <v>20571</v>
      </c>
      <c r="H245" s="95">
        <v>650</v>
      </c>
    </row>
    <row r="246" spans="1:8" ht="12.75">
      <c r="A246" s="91">
        <v>231</v>
      </c>
      <c r="B246" s="102">
        <f t="shared" si="11"/>
        <v>13.655999999999999</v>
      </c>
      <c r="C246" s="93"/>
      <c r="D246" s="94">
        <v>23400</v>
      </c>
      <c r="E246" s="95"/>
      <c r="F246" s="100">
        <f t="shared" si="9"/>
        <v>28820</v>
      </c>
      <c r="G246" s="96">
        <f t="shared" si="10"/>
        <v>20562</v>
      </c>
      <c r="H246" s="95">
        <v>650</v>
      </c>
    </row>
    <row r="247" spans="1:8" ht="12.75">
      <c r="A247" s="91">
        <v>232</v>
      </c>
      <c r="B247" s="102">
        <f t="shared" si="11"/>
        <v>13.661999999999999</v>
      </c>
      <c r="C247" s="93"/>
      <c r="D247" s="94">
        <v>23400</v>
      </c>
      <c r="E247" s="95"/>
      <c r="F247" s="100">
        <f t="shared" si="9"/>
        <v>28808</v>
      </c>
      <c r="G247" s="96">
        <f t="shared" si="10"/>
        <v>20553</v>
      </c>
      <c r="H247" s="95">
        <v>650</v>
      </c>
    </row>
    <row r="248" spans="1:8" ht="12.75">
      <c r="A248" s="91">
        <v>233</v>
      </c>
      <c r="B248" s="102">
        <f t="shared" si="11"/>
        <v>13.668</v>
      </c>
      <c r="C248" s="93"/>
      <c r="D248" s="94">
        <v>23400</v>
      </c>
      <c r="E248" s="95"/>
      <c r="F248" s="100">
        <f t="shared" si="9"/>
        <v>28796</v>
      </c>
      <c r="G248" s="96">
        <f t="shared" si="10"/>
        <v>20544</v>
      </c>
      <c r="H248" s="95">
        <v>650</v>
      </c>
    </row>
    <row r="249" spans="1:8" ht="12.75">
      <c r="A249" s="91">
        <v>234</v>
      </c>
      <c r="B249" s="102">
        <f t="shared" si="11"/>
        <v>13.674</v>
      </c>
      <c r="C249" s="93"/>
      <c r="D249" s="94">
        <v>23400</v>
      </c>
      <c r="E249" s="95"/>
      <c r="F249" s="100">
        <f t="shared" si="9"/>
        <v>28783</v>
      </c>
      <c r="G249" s="96">
        <f t="shared" si="10"/>
        <v>20535</v>
      </c>
      <c r="H249" s="95">
        <v>650</v>
      </c>
    </row>
    <row r="250" spans="1:8" ht="12.75">
      <c r="A250" s="91">
        <v>235</v>
      </c>
      <c r="B250" s="102">
        <f t="shared" si="11"/>
        <v>13.68</v>
      </c>
      <c r="C250" s="93"/>
      <c r="D250" s="94">
        <v>23400</v>
      </c>
      <c r="E250" s="95"/>
      <c r="F250" s="100">
        <f t="shared" si="9"/>
        <v>28771</v>
      </c>
      <c r="G250" s="96">
        <f t="shared" si="10"/>
        <v>20526</v>
      </c>
      <c r="H250" s="95">
        <v>650</v>
      </c>
    </row>
    <row r="251" spans="1:8" ht="12.75">
      <c r="A251" s="91">
        <v>236</v>
      </c>
      <c r="B251" s="102">
        <f t="shared" si="11"/>
        <v>13.686</v>
      </c>
      <c r="C251" s="93"/>
      <c r="D251" s="94">
        <v>23400</v>
      </c>
      <c r="E251" s="95"/>
      <c r="F251" s="100">
        <f t="shared" si="9"/>
        <v>28759</v>
      </c>
      <c r="G251" s="96">
        <f t="shared" si="10"/>
        <v>20517</v>
      </c>
      <c r="H251" s="95">
        <v>650</v>
      </c>
    </row>
    <row r="252" spans="1:8" ht="12.75">
      <c r="A252" s="91">
        <v>237</v>
      </c>
      <c r="B252" s="102">
        <f t="shared" si="11"/>
        <v>13.692</v>
      </c>
      <c r="C252" s="93"/>
      <c r="D252" s="94">
        <v>23400</v>
      </c>
      <c r="E252" s="95"/>
      <c r="F252" s="100">
        <f t="shared" si="9"/>
        <v>28746</v>
      </c>
      <c r="G252" s="96">
        <f t="shared" si="10"/>
        <v>20508</v>
      </c>
      <c r="H252" s="95">
        <v>650</v>
      </c>
    </row>
    <row r="253" spans="1:8" ht="12.75">
      <c r="A253" s="91">
        <v>238</v>
      </c>
      <c r="B253" s="102">
        <f t="shared" si="11"/>
        <v>13.698</v>
      </c>
      <c r="C253" s="93"/>
      <c r="D253" s="94">
        <v>23400</v>
      </c>
      <c r="E253" s="95"/>
      <c r="F253" s="100">
        <f t="shared" si="9"/>
        <v>28734</v>
      </c>
      <c r="G253" s="96">
        <f t="shared" si="10"/>
        <v>20499</v>
      </c>
      <c r="H253" s="95">
        <v>650</v>
      </c>
    </row>
    <row r="254" spans="1:8" ht="12.75">
      <c r="A254" s="91">
        <v>239</v>
      </c>
      <c r="B254" s="102">
        <f t="shared" si="11"/>
        <v>13.703999999999999</v>
      </c>
      <c r="C254" s="93"/>
      <c r="D254" s="94">
        <v>23400</v>
      </c>
      <c r="E254" s="95"/>
      <c r="F254" s="100">
        <f t="shared" si="9"/>
        <v>28722</v>
      </c>
      <c r="G254" s="96">
        <f t="shared" si="10"/>
        <v>20490</v>
      </c>
      <c r="H254" s="95">
        <v>650</v>
      </c>
    </row>
    <row r="255" spans="1:8" ht="12.75">
      <c r="A255" s="91">
        <v>240</v>
      </c>
      <c r="B255" s="102">
        <f t="shared" si="11"/>
        <v>13.709999999999999</v>
      </c>
      <c r="C255" s="93"/>
      <c r="D255" s="94">
        <v>23400</v>
      </c>
      <c r="E255" s="95"/>
      <c r="F255" s="100">
        <f t="shared" si="9"/>
        <v>28710</v>
      </c>
      <c r="G255" s="96">
        <f t="shared" si="10"/>
        <v>20481</v>
      </c>
      <c r="H255" s="95">
        <v>650</v>
      </c>
    </row>
    <row r="256" spans="1:8" ht="12.75">
      <c r="A256" s="91">
        <v>241</v>
      </c>
      <c r="B256" s="102">
        <f t="shared" si="11"/>
        <v>13.716</v>
      </c>
      <c r="C256" s="93"/>
      <c r="D256" s="94">
        <v>23400</v>
      </c>
      <c r="E256" s="95"/>
      <c r="F256" s="100">
        <f t="shared" si="9"/>
        <v>28697</v>
      </c>
      <c r="G256" s="96">
        <f t="shared" si="10"/>
        <v>20472</v>
      </c>
      <c r="H256" s="95">
        <v>650</v>
      </c>
    </row>
    <row r="257" spans="1:8" ht="12.75">
      <c r="A257" s="91">
        <v>242</v>
      </c>
      <c r="B257" s="102">
        <f t="shared" si="11"/>
        <v>13.722</v>
      </c>
      <c r="C257" s="93"/>
      <c r="D257" s="94">
        <v>23400</v>
      </c>
      <c r="E257" s="95"/>
      <c r="F257" s="100">
        <f t="shared" si="9"/>
        <v>28685</v>
      </c>
      <c r="G257" s="96">
        <f t="shared" si="10"/>
        <v>20463</v>
      </c>
      <c r="H257" s="95">
        <v>650</v>
      </c>
    </row>
    <row r="258" spans="1:8" ht="12.75">
      <c r="A258" s="91">
        <v>243</v>
      </c>
      <c r="B258" s="102">
        <f t="shared" si="11"/>
        <v>13.728</v>
      </c>
      <c r="C258" s="93"/>
      <c r="D258" s="94">
        <v>23400</v>
      </c>
      <c r="E258" s="95"/>
      <c r="F258" s="100">
        <f t="shared" si="9"/>
        <v>28673</v>
      </c>
      <c r="G258" s="96">
        <f t="shared" si="10"/>
        <v>20455</v>
      </c>
      <c r="H258" s="95">
        <v>650</v>
      </c>
    </row>
    <row r="259" spans="1:8" ht="12.75">
      <c r="A259" s="91">
        <v>244</v>
      </c>
      <c r="B259" s="102">
        <f t="shared" si="11"/>
        <v>13.734</v>
      </c>
      <c r="C259" s="93"/>
      <c r="D259" s="94">
        <v>23400</v>
      </c>
      <c r="E259" s="95"/>
      <c r="F259" s="100">
        <f t="shared" si="9"/>
        <v>28660</v>
      </c>
      <c r="G259" s="96">
        <f t="shared" si="10"/>
        <v>20446</v>
      </c>
      <c r="H259" s="95">
        <v>650</v>
      </c>
    </row>
    <row r="260" spans="1:8" ht="12.75">
      <c r="A260" s="91">
        <v>245</v>
      </c>
      <c r="B260" s="102">
        <f t="shared" si="11"/>
        <v>13.74</v>
      </c>
      <c r="C260" s="93"/>
      <c r="D260" s="94">
        <v>23400</v>
      </c>
      <c r="E260" s="95"/>
      <c r="F260" s="100">
        <f t="shared" si="9"/>
        <v>28648</v>
      </c>
      <c r="G260" s="96">
        <f t="shared" si="10"/>
        <v>20437</v>
      </c>
      <c r="H260" s="95">
        <v>650</v>
      </c>
    </row>
    <row r="261" spans="1:8" ht="12.75">
      <c r="A261" s="91">
        <v>246</v>
      </c>
      <c r="B261" s="102">
        <f t="shared" si="11"/>
        <v>13.745999999999999</v>
      </c>
      <c r="C261" s="93"/>
      <c r="D261" s="94">
        <v>23400</v>
      </c>
      <c r="E261" s="95"/>
      <c r="F261" s="100">
        <f t="shared" si="9"/>
        <v>28636</v>
      </c>
      <c r="G261" s="96">
        <f t="shared" si="10"/>
        <v>20428</v>
      </c>
      <c r="H261" s="95">
        <v>650</v>
      </c>
    </row>
    <row r="262" spans="1:8" ht="12.75">
      <c r="A262" s="91">
        <v>247</v>
      </c>
      <c r="B262" s="102">
        <f t="shared" si="11"/>
        <v>13.751999999999999</v>
      </c>
      <c r="C262" s="93"/>
      <c r="D262" s="94">
        <v>23400</v>
      </c>
      <c r="E262" s="95"/>
      <c r="F262" s="100">
        <f t="shared" si="9"/>
        <v>28624</v>
      </c>
      <c r="G262" s="96">
        <f t="shared" si="10"/>
        <v>20419</v>
      </c>
      <c r="H262" s="95">
        <v>650</v>
      </c>
    </row>
    <row r="263" spans="1:8" ht="12.75">
      <c r="A263" s="91">
        <v>248</v>
      </c>
      <c r="B263" s="102">
        <f t="shared" si="11"/>
        <v>13.758</v>
      </c>
      <c r="C263" s="93"/>
      <c r="D263" s="94">
        <v>23400</v>
      </c>
      <c r="E263" s="95"/>
      <c r="F263" s="100">
        <f t="shared" si="9"/>
        <v>28612</v>
      </c>
      <c r="G263" s="96">
        <f t="shared" si="10"/>
        <v>20410</v>
      </c>
      <c r="H263" s="95">
        <v>650</v>
      </c>
    </row>
    <row r="264" spans="1:8" ht="12.75">
      <c r="A264" s="91">
        <v>249</v>
      </c>
      <c r="B264" s="102">
        <f t="shared" si="11"/>
        <v>13.764</v>
      </c>
      <c r="C264" s="93"/>
      <c r="D264" s="94">
        <v>23400</v>
      </c>
      <c r="E264" s="95"/>
      <c r="F264" s="100">
        <f t="shared" si="9"/>
        <v>28599</v>
      </c>
      <c r="G264" s="96">
        <f t="shared" si="10"/>
        <v>20401</v>
      </c>
      <c r="H264" s="95">
        <v>650</v>
      </c>
    </row>
    <row r="265" spans="1:8" ht="12.75">
      <c r="A265" s="91">
        <v>250</v>
      </c>
      <c r="B265" s="102">
        <f t="shared" si="11"/>
        <v>13.77</v>
      </c>
      <c r="C265" s="93"/>
      <c r="D265" s="94">
        <v>23400</v>
      </c>
      <c r="E265" s="95"/>
      <c r="F265" s="100">
        <f t="shared" si="9"/>
        <v>28587</v>
      </c>
      <c r="G265" s="96">
        <f t="shared" si="10"/>
        <v>20392</v>
      </c>
      <c r="H265" s="95">
        <v>650</v>
      </c>
    </row>
    <row r="266" spans="1:8" ht="12.75">
      <c r="A266" s="91">
        <v>251</v>
      </c>
      <c r="B266" s="102">
        <f t="shared" si="11"/>
        <v>13.776</v>
      </c>
      <c r="C266" s="93"/>
      <c r="D266" s="94">
        <v>23400</v>
      </c>
      <c r="E266" s="95"/>
      <c r="F266" s="100">
        <f t="shared" si="9"/>
        <v>28575</v>
      </c>
      <c r="G266" s="96">
        <f t="shared" si="10"/>
        <v>20383</v>
      </c>
      <c r="H266" s="95">
        <v>650</v>
      </c>
    </row>
    <row r="267" spans="1:8" ht="12.75">
      <c r="A267" s="91">
        <v>252</v>
      </c>
      <c r="B267" s="102">
        <f t="shared" si="11"/>
        <v>13.782</v>
      </c>
      <c r="C267" s="93"/>
      <c r="D267" s="94">
        <v>23400</v>
      </c>
      <c r="E267" s="95"/>
      <c r="F267" s="100">
        <f t="shared" si="9"/>
        <v>28563</v>
      </c>
      <c r="G267" s="96">
        <f t="shared" si="10"/>
        <v>20374</v>
      </c>
      <c r="H267" s="95">
        <v>650</v>
      </c>
    </row>
    <row r="268" spans="1:8" ht="12.75">
      <c r="A268" s="91">
        <v>253</v>
      </c>
      <c r="B268" s="102">
        <f t="shared" si="11"/>
        <v>13.788</v>
      </c>
      <c r="C268" s="93"/>
      <c r="D268" s="94">
        <v>23400</v>
      </c>
      <c r="E268" s="95"/>
      <c r="F268" s="100">
        <f t="shared" si="9"/>
        <v>28551</v>
      </c>
      <c r="G268" s="96">
        <f t="shared" si="10"/>
        <v>20366</v>
      </c>
      <c r="H268" s="95">
        <v>650</v>
      </c>
    </row>
    <row r="269" spans="1:8" ht="12.75">
      <c r="A269" s="91">
        <v>254</v>
      </c>
      <c r="B269" s="102">
        <f t="shared" si="11"/>
        <v>13.794</v>
      </c>
      <c r="C269" s="93"/>
      <c r="D269" s="94">
        <v>23400</v>
      </c>
      <c r="E269" s="95"/>
      <c r="F269" s="100">
        <f t="shared" si="9"/>
        <v>28539</v>
      </c>
      <c r="G269" s="96">
        <f t="shared" si="10"/>
        <v>20357</v>
      </c>
      <c r="H269" s="95">
        <v>650</v>
      </c>
    </row>
    <row r="270" spans="1:8" ht="12.75">
      <c r="A270" s="91">
        <v>255</v>
      </c>
      <c r="B270" s="102">
        <f t="shared" si="11"/>
        <v>13.799999999999999</v>
      </c>
      <c r="C270" s="93"/>
      <c r="D270" s="94">
        <v>23400</v>
      </c>
      <c r="E270" s="95"/>
      <c r="F270" s="100">
        <f t="shared" si="9"/>
        <v>28527</v>
      </c>
      <c r="G270" s="96">
        <f t="shared" si="10"/>
        <v>20348</v>
      </c>
      <c r="H270" s="95">
        <v>650</v>
      </c>
    </row>
    <row r="271" spans="1:8" ht="12.75">
      <c r="A271" s="91">
        <v>256</v>
      </c>
      <c r="B271" s="102">
        <f t="shared" si="11"/>
        <v>13.806</v>
      </c>
      <c r="C271" s="93"/>
      <c r="D271" s="94">
        <v>23400</v>
      </c>
      <c r="E271" s="95"/>
      <c r="F271" s="100">
        <f t="shared" si="9"/>
        <v>28514</v>
      </c>
      <c r="G271" s="96">
        <f t="shared" si="10"/>
        <v>20339</v>
      </c>
      <c r="H271" s="95">
        <v>650</v>
      </c>
    </row>
    <row r="272" spans="1:8" ht="12.75">
      <c r="A272" s="91">
        <v>257</v>
      </c>
      <c r="B272" s="102">
        <f t="shared" si="11"/>
        <v>13.812</v>
      </c>
      <c r="C272" s="93"/>
      <c r="D272" s="94">
        <v>23400</v>
      </c>
      <c r="E272" s="95"/>
      <c r="F272" s="100">
        <f aca="true" t="shared" si="12" ref="F272:F335">ROUND(12*1.37*(1/B272*D272)+H272,0)</f>
        <v>28502</v>
      </c>
      <c r="G272" s="96">
        <f aca="true" t="shared" si="13" ref="G272:G335">ROUND(12*(1/B272*D272),0)</f>
        <v>20330</v>
      </c>
      <c r="H272" s="95">
        <v>650</v>
      </c>
    </row>
    <row r="273" spans="1:8" ht="12.75">
      <c r="A273" s="91">
        <v>258</v>
      </c>
      <c r="B273" s="102">
        <f t="shared" si="11"/>
        <v>13.818</v>
      </c>
      <c r="C273" s="93"/>
      <c r="D273" s="94">
        <v>23400</v>
      </c>
      <c r="E273" s="95"/>
      <c r="F273" s="100">
        <f t="shared" si="12"/>
        <v>28490</v>
      </c>
      <c r="G273" s="96">
        <f t="shared" si="13"/>
        <v>20321</v>
      </c>
      <c r="H273" s="95">
        <v>650</v>
      </c>
    </row>
    <row r="274" spans="1:8" ht="12.75">
      <c r="A274" s="91">
        <v>259</v>
      </c>
      <c r="B274" s="102">
        <f t="shared" si="11"/>
        <v>13.824</v>
      </c>
      <c r="C274" s="93"/>
      <c r="D274" s="94">
        <v>23400</v>
      </c>
      <c r="E274" s="95"/>
      <c r="F274" s="100">
        <f t="shared" si="12"/>
        <v>28478</v>
      </c>
      <c r="G274" s="96">
        <f t="shared" si="13"/>
        <v>20313</v>
      </c>
      <c r="H274" s="95">
        <v>650</v>
      </c>
    </row>
    <row r="275" spans="1:8" ht="12.75">
      <c r="A275" s="91">
        <v>260</v>
      </c>
      <c r="B275" s="102">
        <f t="shared" si="11"/>
        <v>13.83</v>
      </c>
      <c r="C275" s="93"/>
      <c r="D275" s="94">
        <v>23400</v>
      </c>
      <c r="E275" s="95"/>
      <c r="F275" s="100">
        <f t="shared" si="12"/>
        <v>28466</v>
      </c>
      <c r="G275" s="96">
        <f t="shared" si="13"/>
        <v>20304</v>
      </c>
      <c r="H275" s="95">
        <v>650</v>
      </c>
    </row>
    <row r="276" spans="1:8" ht="12.75">
      <c r="A276" s="91">
        <v>261</v>
      </c>
      <c r="B276" s="102">
        <f t="shared" si="11"/>
        <v>13.836</v>
      </c>
      <c r="C276" s="93"/>
      <c r="D276" s="94">
        <v>23400</v>
      </c>
      <c r="E276" s="95"/>
      <c r="F276" s="100">
        <f t="shared" si="12"/>
        <v>28454</v>
      </c>
      <c r="G276" s="96">
        <f t="shared" si="13"/>
        <v>20295</v>
      </c>
      <c r="H276" s="95">
        <v>650</v>
      </c>
    </row>
    <row r="277" spans="1:8" ht="12.75">
      <c r="A277" s="91">
        <v>262</v>
      </c>
      <c r="B277" s="102">
        <f t="shared" si="11"/>
        <v>13.841999999999999</v>
      </c>
      <c r="C277" s="93"/>
      <c r="D277" s="94">
        <v>23400</v>
      </c>
      <c r="E277" s="95"/>
      <c r="F277" s="100">
        <f t="shared" si="12"/>
        <v>28442</v>
      </c>
      <c r="G277" s="96">
        <f t="shared" si="13"/>
        <v>20286</v>
      </c>
      <c r="H277" s="95">
        <v>650</v>
      </c>
    </row>
    <row r="278" spans="1:8" ht="12.75">
      <c r="A278" s="91">
        <v>263</v>
      </c>
      <c r="B278" s="102">
        <f t="shared" si="11"/>
        <v>13.847999999999999</v>
      </c>
      <c r="C278" s="93"/>
      <c r="D278" s="94">
        <v>23400</v>
      </c>
      <c r="E278" s="95"/>
      <c r="F278" s="100">
        <f t="shared" si="12"/>
        <v>28430</v>
      </c>
      <c r="G278" s="96">
        <f t="shared" si="13"/>
        <v>20277</v>
      </c>
      <c r="H278" s="95">
        <v>650</v>
      </c>
    </row>
    <row r="279" spans="1:8" ht="12.75">
      <c r="A279" s="91">
        <v>264</v>
      </c>
      <c r="B279" s="102">
        <f t="shared" si="11"/>
        <v>13.854</v>
      </c>
      <c r="C279" s="93"/>
      <c r="D279" s="94">
        <v>23400</v>
      </c>
      <c r="E279" s="95"/>
      <c r="F279" s="100">
        <f t="shared" si="12"/>
        <v>28418</v>
      </c>
      <c r="G279" s="96">
        <f t="shared" si="13"/>
        <v>20269</v>
      </c>
      <c r="H279" s="95">
        <v>650</v>
      </c>
    </row>
    <row r="280" spans="1:8" ht="12.75">
      <c r="A280" s="91">
        <v>265</v>
      </c>
      <c r="B280" s="102">
        <f t="shared" si="11"/>
        <v>13.86</v>
      </c>
      <c r="C280" s="93"/>
      <c r="D280" s="94">
        <v>23400</v>
      </c>
      <c r="E280" s="95"/>
      <c r="F280" s="100">
        <f t="shared" si="12"/>
        <v>28406</v>
      </c>
      <c r="G280" s="96">
        <f t="shared" si="13"/>
        <v>20260</v>
      </c>
      <c r="H280" s="95">
        <v>650</v>
      </c>
    </row>
    <row r="281" spans="1:8" ht="12.75">
      <c r="A281" s="91">
        <v>266</v>
      </c>
      <c r="B281" s="102">
        <f t="shared" si="11"/>
        <v>13.866</v>
      </c>
      <c r="C281" s="93"/>
      <c r="D281" s="94">
        <v>23400</v>
      </c>
      <c r="E281" s="95"/>
      <c r="F281" s="100">
        <f t="shared" si="12"/>
        <v>28394</v>
      </c>
      <c r="G281" s="96">
        <f t="shared" si="13"/>
        <v>20251</v>
      </c>
      <c r="H281" s="95">
        <v>650</v>
      </c>
    </row>
    <row r="282" spans="1:8" ht="12.75">
      <c r="A282" s="91">
        <v>267</v>
      </c>
      <c r="B282" s="102">
        <f t="shared" si="11"/>
        <v>13.872</v>
      </c>
      <c r="C282" s="93"/>
      <c r="D282" s="94">
        <v>23400</v>
      </c>
      <c r="E282" s="95"/>
      <c r="F282" s="100">
        <f t="shared" si="12"/>
        <v>28382</v>
      </c>
      <c r="G282" s="96">
        <f t="shared" si="13"/>
        <v>20242</v>
      </c>
      <c r="H282" s="95">
        <v>650</v>
      </c>
    </row>
    <row r="283" spans="1:8" ht="12.75">
      <c r="A283" s="91">
        <v>268</v>
      </c>
      <c r="B283" s="102">
        <f t="shared" si="11"/>
        <v>13.878</v>
      </c>
      <c r="C283" s="93"/>
      <c r="D283" s="94">
        <v>23400</v>
      </c>
      <c r="E283" s="95"/>
      <c r="F283" s="100">
        <f t="shared" si="12"/>
        <v>28370</v>
      </c>
      <c r="G283" s="96">
        <f t="shared" si="13"/>
        <v>20233</v>
      </c>
      <c r="H283" s="95">
        <v>650</v>
      </c>
    </row>
    <row r="284" spans="1:8" ht="12.75">
      <c r="A284" s="91">
        <v>269</v>
      </c>
      <c r="B284" s="102">
        <f t="shared" si="11"/>
        <v>13.884</v>
      </c>
      <c r="C284" s="93"/>
      <c r="D284" s="94">
        <v>23400</v>
      </c>
      <c r="E284" s="95"/>
      <c r="F284" s="100">
        <f t="shared" si="12"/>
        <v>28358</v>
      </c>
      <c r="G284" s="96">
        <f t="shared" si="13"/>
        <v>20225</v>
      </c>
      <c r="H284" s="95">
        <v>650</v>
      </c>
    </row>
    <row r="285" spans="1:8" ht="12.75">
      <c r="A285" s="91">
        <v>270</v>
      </c>
      <c r="B285" s="102">
        <f t="shared" si="11"/>
        <v>13.89</v>
      </c>
      <c r="C285" s="93"/>
      <c r="D285" s="94">
        <v>23400</v>
      </c>
      <c r="E285" s="95"/>
      <c r="F285" s="100">
        <f t="shared" si="12"/>
        <v>28346</v>
      </c>
      <c r="G285" s="96">
        <f t="shared" si="13"/>
        <v>20216</v>
      </c>
      <c r="H285" s="95">
        <v>650</v>
      </c>
    </row>
    <row r="286" spans="1:8" ht="12.75">
      <c r="A286" s="91">
        <v>271</v>
      </c>
      <c r="B286" s="102">
        <f t="shared" si="11"/>
        <v>13.895999999999999</v>
      </c>
      <c r="C286" s="93"/>
      <c r="D286" s="94">
        <v>23400</v>
      </c>
      <c r="E286" s="95"/>
      <c r="F286" s="100">
        <f t="shared" si="12"/>
        <v>28334</v>
      </c>
      <c r="G286" s="96">
        <f t="shared" si="13"/>
        <v>20207</v>
      </c>
      <c r="H286" s="95">
        <v>650</v>
      </c>
    </row>
    <row r="287" spans="1:8" ht="12.75">
      <c r="A287" s="91">
        <v>272</v>
      </c>
      <c r="B287" s="102">
        <f t="shared" si="11"/>
        <v>13.902</v>
      </c>
      <c r="C287" s="93"/>
      <c r="D287" s="94">
        <v>23400</v>
      </c>
      <c r="E287" s="95"/>
      <c r="F287" s="100">
        <f t="shared" si="12"/>
        <v>28322</v>
      </c>
      <c r="G287" s="96">
        <f t="shared" si="13"/>
        <v>20199</v>
      </c>
      <c r="H287" s="95">
        <v>650</v>
      </c>
    </row>
    <row r="288" spans="1:8" ht="12.75">
      <c r="A288" s="91">
        <v>273</v>
      </c>
      <c r="B288" s="102">
        <f t="shared" si="11"/>
        <v>13.908</v>
      </c>
      <c r="C288" s="93"/>
      <c r="D288" s="94">
        <v>23400</v>
      </c>
      <c r="E288" s="95"/>
      <c r="F288" s="100">
        <f t="shared" si="12"/>
        <v>28310</v>
      </c>
      <c r="G288" s="96">
        <f t="shared" si="13"/>
        <v>20190</v>
      </c>
      <c r="H288" s="95">
        <v>650</v>
      </c>
    </row>
    <row r="289" spans="1:8" ht="12.75">
      <c r="A289" s="91">
        <v>274</v>
      </c>
      <c r="B289" s="102">
        <f t="shared" si="11"/>
        <v>13.914</v>
      </c>
      <c r="C289" s="93"/>
      <c r="D289" s="94">
        <v>23400</v>
      </c>
      <c r="E289" s="95"/>
      <c r="F289" s="100">
        <f t="shared" si="12"/>
        <v>28298</v>
      </c>
      <c r="G289" s="96">
        <f t="shared" si="13"/>
        <v>20181</v>
      </c>
      <c r="H289" s="95">
        <v>650</v>
      </c>
    </row>
    <row r="290" spans="1:8" ht="12.75">
      <c r="A290" s="91">
        <v>275</v>
      </c>
      <c r="B290" s="102">
        <f t="shared" si="11"/>
        <v>13.92</v>
      </c>
      <c r="C290" s="93"/>
      <c r="D290" s="94">
        <v>23400</v>
      </c>
      <c r="E290" s="95"/>
      <c r="F290" s="100">
        <f t="shared" si="12"/>
        <v>28286</v>
      </c>
      <c r="G290" s="96">
        <f t="shared" si="13"/>
        <v>20172</v>
      </c>
      <c r="H290" s="95">
        <v>650</v>
      </c>
    </row>
    <row r="291" spans="1:8" ht="12.75">
      <c r="A291" s="91">
        <v>276</v>
      </c>
      <c r="B291" s="102">
        <f aca="true" t="shared" si="14" ref="B291:B335">0.006*A291+12.27</f>
        <v>13.926</v>
      </c>
      <c r="C291" s="93"/>
      <c r="D291" s="94">
        <v>23400</v>
      </c>
      <c r="E291" s="95"/>
      <c r="F291" s="100">
        <f t="shared" si="12"/>
        <v>28274</v>
      </c>
      <c r="G291" s="96">
        <f t="shared" si="13"/>
        <v>20164</v>
      </c>
      <c r="H291" s="95">
        <v>650</v>
      </c>
    </row>
    <row r="292" spans="1:8" ht="12.75">
      <c r="A292" s="91">
        <v>277</v>
      </c>
      <c r="B292" s="102">
        <f t="shared" si="14"/>
        <v>13.932</v>
      </c>
      <c r="C292" s="93"/>
      <c r="D292" s="94">
        <v>23400</v>
      </c>
      <c r="E292" s="95"/>
      <c r="F292" s="100">
        <f t="shared" si="12"/>
        <v>28262</v>
      </c>
      <c r="G292" s="96">
        <f t="shared" si="13"/>
        <v>20155</v>
      </c>
      <c r="H292" s="95">
        <v>650</v>
      </c>
    </row>
    <row r="293" spans="1:8" ht="12.75">
      <c r="A293" s="91">
        <v>278</v>
      </c>
      <c r="B293" s="102">
        <f t="shared" si="14"/>
        <v>13.937999999999999</v>
      </c>
      <c r="C293" s="93"/>
      <c r="D293" s="94">
        <v>23400</v>
      </c>
      <c r="E293" s="95"/>
      <c r="F293" s="100">
        <f t="shared" si="12"/>
        <v>28251</v>
      </c>
      <c r="G293" s="96">
        <f t="shared" si="13"/>
        <v>20146</v>
      </c>
      <c r="H293" s="95">
        <v>650</v>
      </c>
    </row>
    <row r="294" spans="1:8" ht="12.75">
      <c r="A294" s="91">
        <v>279</v>
      </c>
      <c r="B294" s="102">
        <f t="shared" si="14"/>
        <v>13.943999999999999</v>
      </c>
      <c r="C294" s="93"/>
      <c r="D294" s="94">
        <v>23400</v>
      </c>
      <c r="E294" s="95"/>
      <c r="F294" s="100">
        <f t="shared" si="12"/>
        <v>28239</v>
      </c>
      <c r="G294" s="96">
        <f t="shared" si="13"/>
        <v>20138</v>
      </c>
      <c r="H294" s="95">
        <v>650</v>
      </c>
    </row>
    <row r="295" spans="1:8" ht="12.75">
      <c r="A295" s="91">
        <v>280</v>
      </c>
      <c r="B295" s="102">
        <f t="shared" si="14"/>
        <v>13.95</v>
      </c>
      <c r="C295" s="93"/>
      <c r="D295" s="94">
        <v>23400</v>
      </c>
      <c r="E295" s="95"/>
      <c r="F295" s="100">
        <f t="shared" si="12"/>
        <v>28227</v>
      </c>
      <c r="G295" s="96">
        <f t="shared" si="13"/>
        <v>20129</v>
      </c>
      <c r="H295" s="95">
        <v>650</v>
      </c>
    </row>
    <row r="296" spans="1:8" ht="12.75">
      <c r="A296" s="91">
        <v>281</v>
      </c>
      <c r="B296" s="102">
        <f t="shared" si="14"/>
        <v>13.956</v>
      </c>
      <c r="C296" s="93"/>
      <c r="D296" s="94">
        <v>23400</v>
      </c>
      <c r="E296" s="95"/>
      <c r="F296" s="100">
        <f t="shared" si="12"/>
        <v>28215</v>
      </c>
      <c r="G296" s="96">
        <f t="shared" si="13"/>
        <v>20120</v>
      </c>
      <c r="H296" s="95">
        <v>650</v>
      </c>
    </row>
    <row r="297" spans="1:8" ht="12.75">
      <c r="A297" s="91">
        <v>282</v>
      </c>
      <c r="B297" s="102">
        <f t="shared" si="14"/>
        <v>13.962</v>
      </c>
      <c r="C297" s="93"/>
      <c r="D297" s="94">
        <v>23400</v>
      </c>
      <c r="E297" s="95"/>
      <c r="F297" s="100">
        <f t="shared" si="12"/>
        <v>28203</v>
      </c>
      <c r="G297" s="96">
        <f t="shared" si="13"/>
        <v>20112</v>
      </c>
      <c r="H297" s="95">
        <v>650</v>
      </c>
    </row>
    <row r="298" spans="1:8" ht="12.75">
      <c r="A298" s="91">
        <v>283</v>
      </c>
      <c r="B298" s="102">
        <f t="shared" si="14"/>
        <v>13.968</v>
      </c>
      <c r="C298" s="93"/>
      <c r="D298" s="94">
        <v>23400</v>
      </c>
      <c r="E298" s="95"/>
      <c r="F298" s="100">
        <f t="shared" si="12"/>
        <v>28191</v>
      </c>
      <c r="G298" s="96">
        <f t="shared" si="13"/>
        <v>20103</v>
      </c>
      <c r="H298" s="95">
        <v>650</v>
      </c>
    </row>
    <row r="299" spans="1:8" ht="12.75">
      <c r="A299" s="91">
        <v>284</v>
      </c>
      <c r="B299" s="102">
        <f t="shared" si="14"/>
        <v>13.974</v>
      </c>
      <c r="C299" s="93"/>
      <c r="D299" s="94">
        <v>23400</v>
      </c>
      <c r="E299" s="95"/>
      <c r="F299" s="100">
        <f t="shared" si="12"/>
        <v>28179</v>
      </c>
      <c r="G299" s="96">
        <f t="shared" si="13"/>
        <v>20094</v>
      </c>
      <c r="H299" s="95">
        <v>650</v>
      </c>
    </row>
    <row r="300" spans="1:8" ht="12.75">
      <c r="A300" s="91">
        <v>285</v>
      </c>
      <c r="B300" s="102">
        <f t="shared" si="14"/>
        <v>13.98</v>
      </c>
      <c r="C300" s="93"/>
      <c r="D300" s="94">
        <v>23400</v>
      </c>
      <c r="E300" s="95"/>
      <c r="F300" s="100">
        <f t="shared" si="12"/>
        <v>28168</v>
      </c>
      <c r="G300" s="96">
        <f t="shared" si="13"/>
        <v>20086</v>
      </c>
      <c r="H300" s="95">
        <v>650</v>
      </c>
    </row>
    <row r="301" spans="1:8" ht="12.75">
      <c r="A301" s="91">
        <v>286</v>
      </c>
      <c r="B301" s="102">
        <f t="shared" si="14"/>
        <v>13.985999999999999</v>
      </c>
      <c r="C301" s="93"/>
      <c r="D301" s="94">
        <v>23400</v>
      </c>
      <c r="E301" s="95"/>
      <c r="F301" s="100">
        <f t="shared" si="12"/>
        <v>28156</v>
      </c>
      <c r="G301" s="96">
        <f t="shared" si="13"/>
        <v>20077</v>
      </c>
      <c r="H301" s="95">
        <v>650</v>
      </c>
    </row>
    <row r="302" spans="1:8" ht="12.75">
      <c r="A302" s="91">
        <v>287</v>
      </c>
      <c r="B302" s="102">
        <f t="shared" si="14"/>
        <v>13.991999999999999</v>
      </c>
      <c r="C302" s="93"/>
      <c r="D302" s="94">
        <v>23400</v>
      </c>
      <c r="E302" s="95"/>
      <c r="F302" s="100">
        <f t="shared" si="12"/>
        <v>28144</v>
      </c>
      <c r="G302" s="96">
        <f t="shared" si="13"/>
        <v>20069</v>
      </c>
      <c r="H302" s="95">
        <v>650</v>
      </c>
    </row>
    <row r="303" spans="1:8" ht="12.75">
      <c r="A303" s="91">
        <v>288</v>
      </c>
      <c r="B303" s="102">
        <f t="shared" si="14"/>
        <v>13.998</v>
      </c>
      <c r="C303" s="93"/>
      <c r="D303" s="94">
        <v>23400</v>
      </c>
      <c r="E303" s="95"/>
      <c r="F303" s="100">
        <f t="shared" si="12"/>
        <v>28132</v>
      </c>
      <c r="G303" s="96">
        <f t="shared" si="13"/>
        <v>20060</v>
      </c>
      <c r="H303" s="95">
        <v>650</v>
      </c>
    </row>
    <row r="304" spans="1:8" ht="12.75">
      <c r="A304" s="91">
        <v>289</v>
      </c>
      <c r="B304" s="102">
        <f t="shared" si="14"/>
        <v>14.004</v>
      </c>
      <c r="C304" s="93"/>
      <c r="D304" s="94">
        <v>23400</v>
      </c>
      <c r="E304" s="95"/>
      <c r="F304" s="100">
        <f t="shared" si="12"/>
        <v>28120</v>
      </c>
      <c r="G304" s="96">
        <f t="shared" si="13"/>
        <v>20051</v>
      </c>
      <c r="H304" s="95">
        <v>650</v>
      </c>
    </row>
    <row r="305" spans="1:8" ht="12.75">
      <c r="A305" s="91">
        <v>290</v>
      </c>
      <c r="B305" s="102">
        <f t="shared" si="14"/>
        <v>14.01</v>
      </c>
      <c r="C305" s="93"/>
      <c r="D305" s="94">
        <v>23400</v>
      </c>
      <c r="E305" s="95"/>
      <c r="F305" s="100">
        <f t="shared" si="12"/>
        <v>28109</v>
      </c>
      <c r="G305" s="96">
        <f t="shared" si="13"/>
        <v>20043</v>
      </c>
      <c r="H305" s="95">
        <v>650</v>
      </c>
    </row>
    <row r="306" spans="1:8" ht="12.75">
      <c r="A306" s="91">
        <v>291</v>
      </c>
      <c r="B306" s="102">
        <f t="shared" si="14"/>
        <v>14.016</v>
      </c>
      <c r="C306" s="93"/>
      <c r="D306" s="94">
        <v>23400</v>
      </c>
      <c r="E306" s="95"/>
      <c r="F306" s="100">
        <f t="shared" si="12"/>
        <v>28097</v>
      </c>
      <c r="G306" s="96">
        <f t="shared" si="13"/>
        <v>20034</v>
      </c>
      <c r="H306" s="95">
        <v>650</v>
      </c>
    </row>
    <row r="307" spans="1:8" ht="12.75">
      <c r="A307" s="91">
        <v>292</v>
      </c>
      <c r="B307" s="102">
        <f t="shared" si="14"/>
        <v>14.022</v>
      </c>
      <c r="C307" s="93"/>
      <c r="D307" s="94">
        <v>23400</v>
      </c>
      <c r="E307" s="95"/>
      <c r="F307" s="100">
        <f t="shared" si="12"/>
        <v>28085</v>
      </c>
      <c r="G307" s="96">
        <f t="shared" si="13"/>
        <v>20026</v>
      </c>
      <c r="H307" s="95">
        <v>650</v>
      </c>
    </row>
    <row r="308" spans="1:8" ht="12.75">
      <c r="A308" s="91">
        <v>293</v>
      </c>
      <c r="B308" s="102">
        <f t="shared" si="14"/>
        <v>14.027999999999999</v>
      </c>
      <c r="C308" s="93"/>
      <c r="D308" s="94">
        <v>23400</v>
      </c>
      <c r="E308" s="95"/>
      <c r="F308" s="100">
        <f t="shared" si="12"/>
        <v>28073</v>
      </c>
      <c r="G308" s="96">
        <f t="shared" si="13"/>
        <v>20017</v>
      </c>
      <c r="H308" s="95">
        <v>650</v>
      </c>
    </row>
    <row r="309" spans="1:8" ht="12.75">
      <c r="A309" s="91">
        <v>294</v>
      </c>
      <c r="B309" s="102">
        <f t="shared" si="14"/>
        <v>14.033999999999999</v>
      </c>
      <c r="C309" s="93"/>
      <c r="D309" s="94">
        <v>23400</v>
      </c>
      <c r="E309" s="95"/>
      <c r="F309" s="100">
        <f t="shared" si="12"/>
        <v>28062</v>
      </c>
      <c r="G309" s="96">
        <f t="shared" si="13"/>
        <v>20009</v>
      </c>
      <c r="H309" s="95">
        <v>650</v>
      </c>
    </row>
    <row r="310" spans="1:8" ht="12.75">
      <c r="A310" s="91">
        <v>295</v>
      </c>
      <c r="B310" s="102">
        <f t="shared" si="14"/>
        <v>14.04</v>
      </c>
      <c r="C310" s="93"/>
      <c r="D310" s="94">
        <v>23400</v>
      </c>
      <c r="E310" s="95"/>
      <c r="F310" s="100">
        <f t="shared" si="12"/>
        <v>28050</v>
      </c>
      <c r="G310" s="96">
        <f t="shared" si="13"/>
        <v>20000</v>
      </c>
      <c r="H310" s="95">
        <v>650</v>
      </c>
    </row>
    <row r="311" spans="1:8" ht="12.75">
      <c r="A311" s="91">
        <v>296</v>
      </c>
      <c r="B311" s="102">
        <f t="shared" si="14"/>
        <v>14.046</v>
      </c>
      <c r="C311" s="93"/>
      <c r="D311" s="94">
        <v>23400</v>
      </c>
      <c r="E311" s="95"/>
      <c r="F311" s="100">
        <f t="shared" si="12"/>
        <v>28038</v>
      </c>
      <c r="G311" s="96">
        <f t="shared" si="13"/>
        <v>19991</v>
      </c>
      <c r="H311" s="95">
        <v>650</v>
      </c>
    </row>
    <row r="312" spans="1:8" ht="12.75">
      <c r="A312" s="91">
        <v>297</v>
      </c>
      <c r="B312" s="102">
        <f t="shared" si="14"/>
        <v>14.052</v>
      </c>
      <c r="C312" s="93"/>
      <c r="D312" s="94">
        <v>23400</v>
      </c>
      <c r="E312" s="95"/>
      <c r="F312" s="100">
        <f t="shared" si="12"/>
        <v>28027</v>
      </c>
      <c r="G312" s="96">
        <f t="shared" si="13"/>
        <v>19983</v>
      </c>
      <c r="H312" s="95">
        <v>650</v>
      </c>
    </row>
    <row r="313" spans="1:8" ht="12.75">
      <c r="A313" s="91">
        <v>298</v>
      </c>
      <c r="B313" s="102">
        <f t="shared" si="14"/>
        <v>14.058</v>
      </c>
      <c r="C313" s="93"/>
      <c r="D313" s="94">
        <v>23400</v>
      </c>
      <c r="E313" s="95"/>
      <c r="F313" s="100">
        <f t="shared" si="12"/>
        <v>28015</v>
      </c>
      <c r="G313" s="96">
        <f t="shared" si="13"/>
        <v>19974</v>
      </c>
      <c r="H313" s="95">
        <v>650</v>
      </c>
    </row>
    <row r="314" spans="1:8" ht="12.75">
      <c r="A314" s="91">
        <v>299</v>
      </c>
      <c r="B314" s="102">
        <f t="shared" si="14"/>
        <v>14.064</v>
      </c>
      <c r="C314" s="93"/>
      <c r="D314" s="94">
        <v>23400</v>
      </c>
      <c r="E314" s="95"/>
      <c r="F314" s="100">
        <f t="shared" si="12"/>
        <v>28003</v>
      </c>
      <c r="G314" s="96">
        <f t="shared" si="13"/>
        <v>19966</v>
      </c>
      <c r="H314" s="95">
        <v>650</v>
      </c>
    </row>
    <row r="315" spans="1:8" ht="12.75">
      <c r="A315" s="91">
        <v>300</v>
      </c>
      <c r="B315" s="102">
        <f t="shared" si="14"/>
        <v>14.07</v>
      </c>
      <c r="C315" s="93"/>
      <c r="D315" s="94">
        <v>23400</v>
      </c>
      <c r="E315" s="95"/>
      <c r="F315" s="100">
        <f t="shared" si="12"/>
        <v>27992</v>
      </c>
      <c r="G315" s="96">
        <f t="shared" si="13"/>
        <v>19957</v>
      </c>
      <c r="H315" s="95">
        <v>650</v>
      </c>
    </row>
    <row r="316" spans="1:8" ht="12.75">
      <c r="A316" s="91">
        <v>301</v>
      </c>
      <c r="B316" s="102">
        <f t="shared" si="14"/>
        <v>14.076</v>
      </c>
      <c r="C316" s="93"/>
      <c r="D316" s="94">
        <v>23400</v>
      </c>
      <c r="E316" s="95"/>
      <c r="F316" s="100">
        <f t="shared" si="12"/>
        <v>27980</v>
      </c>
      <c r="G316" s="96">
        <f t="shared" si="13"/>
        <v>19949</v>
      </c>
      <c r="H316" s="95">
        <v>650</v>
      </c>
    </row>
    <row r="317" spans="1:8" ht="12.75">
      <c r="A317" s="91">
        <v>302</v>
      </c>
      <c r="B317" s="102">
        <f t="shared" si="14"/>
        <v>14.081999999999999</v>
      </c>
      <c r="C317" s="93"/>
      <c r="D317" s="94">
        <v>23400</v>
      </c>
      <c r="E317" s="95"/>
      <c r="F317" s="100">
        <f t="shared" si="12"/>
        <v>27968</v>
      </c>
      <c r="G317" s="96">
        <f t="shared" si="13"/>
        <v>19940</v>
      </c>
      <c r="H317" s="95">
        <v>650</v>
      </c>
    </row>
    <row r="318" spans="1:8" ht="12.75">
      <c r="A318" s="91">
        <v>303</v>
      </c>
      <c r="B318" s="102">
        <f t="shared" si="14"/>
        <v>14.088</v>
      </c>
      <c r="C318" s="93"/>
      <c r="D318" s="94">
        <v>23400</v>
      </c>
      <c r="E318" s="95"/>
      <c r="F318" s="100">
        <f t="shared" si="12"/>
        <v>27957</v>
      </c>
      <c r="G318" s="96">
        <f t="shared" si="13"/>
        <v>19932</v>
      </c>
      <c r="H318" s="95">
        <v>650</v>
      </c>
    </row>
    <row r="319" spans="1:8" ht="12.75">
      <c r="A319" s="91">
        <v>304</v>
      </c>
      <c r="B319" s="102">
        <f t="shared" si="14"/>
        <v>14.094</v>
      </c>
      <c r="C319" s="93"/>
      <c r="D319" s="94">
        <v>23400</v>
      </c>
      <c r="E319" s="95"/>
      <c r="F319" s="100">
        <f t="shared" si="12"/>
        <v>27945</v>
      </c>
      <c r="G319" s="96">
        <f t="shared" si="13"/>
        <v>19923</v>
      </c>
      <c r="H319" s="95">
        <v>650</v>
      </c>
    </row>
    <row r="320" spans="1:8" ht="12.75">
      <c r="A320" s="91">
        <v>305</v>
      </c>
      <c r="B320" s="102">
        <f t="shared" si="14"/>
        <v>14.1</v>
      </c>
      <c r="C320" s="93"/>
      <c r="D320" s="94">
        <v>23400</v>
      </c>
      <c r="E320" s="95"/>
      <c r="F320" s="100">
        <f t="shared" si="12"/>
        <v>27933</v>
      </c>
      <c r="G320" s="96">
        <f t="shared" si="13"/>
        <v>19915</v>
      </c>
      <c r="H320" s="95">
        <v>650</v>
      </c>
    </row>
    <row r="321" spans="1:8" ht="12.75">
      <c r="A321" s="91">
        <v>306</v>
      </c>
      <c r="B321" s="102">
        <f t="shared" si="14"/>
        <v>14.106</v>
      </c>
      <c r="C321" s="93"/>
      <c r="D321" s="94">
        <v>23400</v>
      </c>
      <c r="E321" s="95"/>
      <c r="F321" s="100">
        <f t="shared" si="12"/>
        <v>27922</v>
      </c>
      <c r="G321" s="96">
        <f t="shared" si="13"/>
        <v>19906</v>
      </c>
      <c r="H321" s="95">
        <v>650</v>
      </c>
    </row>
    <row r="322" spans="1:8" ht="12.75">
      <c r="A322" s="91">
        <v>307</v>
      </c>
      <c r="B322" s="102">
        <f t="shared" si="14"/>
        <v>14.112</v>
      </c>
      <c r="C322" s="93"/>
      <c r="D322" s="94">
        <v>23400</v>
      </c>
      <c r="E322" s="95"/>
      <c r="F322" s="100">
        <f t="shared" si="12"/>
        <v>27910</v>
      </c>
      <c r="G322" s="96">
        <f t="shared" si="13"/>
        <v>19898</v>
      </c>
      <c r="H322" s="95">
        <v>650</v>
      </c>
    </row>
    <row r="323" spans="1:8" ht="12.75">
      <c r="A323" s="91">
        <v>308</v>
      </c>
      <c r="B323" s="102">
        <f t="shared" si="14"/>
        <v>14.118</v>
      </c>
      <c r="C323" s="93"/>
      <c r="D323" s="94">
        <v>23400</v>
      </c>
      <c r="E323" s="95"/>
      <c r="F323" s="100">
        <f t="shared" si="12"/>
        <v>27899</v>
      </c>
      <c r="G323" s="96">
        <f t="shared" si="13"/>
        <v>19890</v>
      </c>
      <c r="H323" s="95">
        <v>650</v>
      </c>
    </row>
    <row r="324" spans="1:8" ht="12.75">
      <c r="A324" s="91">
        <v>309</v>
      </c>
      <c r="B324" s="102">
        <f t="shared" si="14"/>
        <v>14.123999999999999</v>
      </c>
      <c r="C324" s="93"/>
      <c r="D324" s="94">
        <v>23400</v>
      </c>
      <c r="E324" s="95"/>
      <c r="F324" s="100">
        <f t="shared" si="12"/>
        <v>27887</v>
      </c>
      <c r="G324" s="96">
        <f t="shared" si="13"/>
        <v>19881</v>
      </c>
      <c r="H324" s="95">
        <v>650</v>
      </c>
    </row>
    <row r="325" spans="1:8" ht="12.75">
      <c r="A325" s="91">
        <v>310</v>
      </c>
      <c r="B325" s="102">
        <f t="shared" si="14"/>
        <v>14.129999999999999</v>
      </c>
      <c r="C325" s="93"/>
      <c r="D325" s="94">
        <v>23400</v>
      </c>
      <c r="E325" s="95"/>
      <c r="F325" s="100">
        <f t="shared" si="12"/>
        <v>27875</v>
      </c>
      <c r="G325" s="96">
        <f t="shared" si="13"/>
        <v>19873</v>
      </c>
      <c r="H325" s="95">
        <v>650</v>
      </c>
    </row>
    <row r="326" spans="1:8" ht="12.75">
      <c r="A326" s="91">
        <v>311</v>
      </c>
      <c r="B326" s="102">
        <f t="shared" si="14"/>
        <v>14.136</v>
      </c>
      <c r="C326" s="93"/>
      <c r="D326" s="94">
        <v>23400</v>
      </c>
      <c r="E326" s="95"/>
      <c r="F326" s="100">
        <f t="shared" si="12"/>
        <v>27864</v>
      </c>
      <c r="G326" s="96">
        <f t="shared" si="13"/>
        <v>19864</v>
      </c>
      <c r="H326" s="95">
        <v>650</v>
      </c>
    </row>
    <row r="327" spans="1:8" ht="12.75">
      <c r="A327" s="91">
        <v>312</v>
      </c>
      <c r="B327" s="102">
        <f t="shared" si="14"/>
        <v>14.142</v>
      </c>
      <c r="C327" s="93"/>
      <c r="D327" s="94">
        <v>23400</v>
      </c>
      <c r="E327" s="95"/>
      <c r="F327" s="100">
        <f t="shared" si="12"/>
        <v>27852</v>
      </c>
      <c r="G327" s="96">
        <f t="shared" si="13"/>
        <v>19856</v>
      </c>
      <c r="H327" s="95">
        <v>650</v>
      </c>
    </row>
    <row r="328" spans="1:8" ht="12.75">
      <c r="A328" s="91">
        <v>313</v>
      </c>
      <c r="B328" s="102">
        <f t="shared" si="14"/>
        <v>14.148</v>
      </c>
      <c r="C328" s="93"/>
      <c r="D328" s="94">
        <v>23400</v>
      </c>
      <c r="E328" s="95"/>
      <c r="F328" s="100">
        <f t="shared" si="12"/>
        <v>27841</v>
      </c>
      <c r="G328" s="96">
        <f t="shared" si="13"/>
        <v>19847</v>
      </c>
      <c r="H328" s="95">
        <v>650</v>
      </c>
    </row>
    <row r="329" spans="1:8" ht="12.75">
      <c r="A329" s="91">
        <v>314</v>
      </c>
      <c r="B329" s="102">
        <f t="shared" si="14"/>
        <v>14.154</v>
      </c>
      <c r="C329" s="93"/>
      <c r="D329" s="94">
        <v>23400</v>
      </c>
      <c r="E329" s="95"/>
      <c r="F329" s="100">
        <f t="shared" si="12"/>
        <v>27829</v>
      </c>
      <c r="G329" s="96">
        <f t="shared" si="13"/>
        <v>19839</v>
      </c>
      <c r="H329" s="95">
        <v>650</v>
      </c>
    </row>
    <row r="330" spans="1:8" ht="12.75">
      <c r="A330" s="91">
        <v>315</v>
      </c>
      <c r="B330" s="102">
        <f t="shared" si="14"/>
        <v>14.16</v>
      </c>
      <c r="C330" s="93"/>
      <c r="D330" s="94">
        <v>23400</v>
      </c>
      <c r="E330" s="95"/>
      <c r="F330" s="100">
        <f t="shared" si="12"/>
        <v>27818</v>
      </c>
      <c r="G330" s="96">
        <f t="shared" si="13"/>
        <v>19831</v>
      </c>
      <c r="H330" s="95">
        <v>650</v>
      </c>
    </row>
    <row r="331" spans="1:8" ht="12.75">
      <c r="A331" s="91">
        <v>316</v>
      </c>
      <c r="B331" s="102">
        <f t="shared" si="14"/>
        <v>14.166</v>
      </c>
      <c r="C331" s="93"/>
      <c r="D331" s="94">
        <v>23400</v>
      </c>
      <c r="E331" s="95"/>
      <c r="F331" s="100">
        <f t="shared" si="12"/>
        <v>27806</v>
      </c>
      <c r="G331" s="96">
        <f t="shared" si="13"/>
        <v>19822</v>
      </c>
      <c r="H331" s="95">
        <v>650</v>
      </c>
    </row>
    <row r="332" spans="1:8" ht="12.75">
      <c r="A332" s="91">
        <v>317</v>
      </c>
      <c r="B332" s="102">
        <f t="shared" si="14"/>
        <v>14.172</v>
      </c>
      <c r="C332" s="93"/>
      <c r="D332" s="94">
        <v>23400</v>
      </c>
      <c r="E332" s="95"/>
      <c r="F332" s="100">
        <f t="shared" si="12"/>
        <v>27795</v>
      </c>
      <c r="G332" s="96">
        <f t="shared" si="13"/>
        <v>19814</v>
      </c>
      <c r="H332" s="95">
        <v>650</v>
      </c>
    </row>
    <row r="333" spans="1:8" ht="12.75">
      <c r="A333" s="91">
        <v>318</v>
      </c>
      <c r="B333" s="102">
        <f t="shared" si="14"/>
        <v>14.177999999999999</v>
      </c>
      <c r="C333" s="93"/>
      <c r="D333" s="94">
        <v>23400</v>
      </c>
      <c r="E333" s="95"/>
      <c r="F333" s="100">
        <f t="shared" si="12"/>
        <v>27783</v>
      </c>
      <c r="G333" s="96">
        <f t="shared" si="13"/>
        <v>19805</v>
      </c>
      <c r="H333" s="95">
        <v>650</v>
      </c>
    </row>
    <row r="334" spans="1:8" ht="12.75">
      <c r="A334" s="91">
        <v>319</v>
      </c>
      <c r="B334" s="102">
        <f t="shared" si="14"/>
        <v>14.184</v>
      </c>
      <c r="C334" s="93"/>
      <c r="D334" s="94">
        <v>23400</v>
      </c>
      <c r="E334" s="95"/>
      <c r="F334" s="100">
        <f t="shared" si="12"/>
        <v>27772</v>
      </c>
      <c r="G334" s="96">
        <f t="shared" si="13"/>
        <v>19797</v>
      </c>
      <c r="H334" s="95">
        <v>650</v>
      </c>
    </row>
    <row r="335" spans="1:8" ht="13.5" thickBot="1">
      <c r="A335" s="110">
        <v>320</v>
      </c>
      <c r="B335" s="111">
        <f t="shared" si="14"/>
        <v>14.19</v>
      </c>
      <c r="C335" s="117"/>
      <c r="D335" s="113">
        <v>23400</v>
      </c>
      <c r="E335" s="114"/>
      <c r="F335" s="113">
        <f t="shared" si="12"/>
        <v>27760</v>
      </c>
      <c r="G335" s="121">
        <f t="shared" si="13"/>
        <v>19789</v>
      </c>
      <c r="H335" s="114">
        <v>650</v>
      </c>
    </row>
    <row r="336" spans="1:8" ht="12.75">
      <c r="A336" s="91">
        <v>321</v>
      </c>
      <c r="B336" s="116">
        <v>14.19</v>
      </c>
      <c r="C336" s="93"/>
      <c r="D336" s="94">
        <v>23400</v>
      </c>
      <c r="E336" s="95"/>
      <c r="F336" s="94">
        <f aca="true" t="shared" si="15" ref="F336:F399">ROUND(12*1.37*(1/B336*D336)+H336,0)</f>
        <v>27760</v>
      </c>
      <c r="G336" s="96">
        <f aca="true" t="shared" si="16" ref="G336:G399">ROUND(12*(1/B336*D336),0)</f>
        <v>19789</v>
      </c>
      <c r="H336" s="95">
        <v>650</v>
      </c>
    </row>
    <row r="337" spans="1:8" ht="12.75">
      <c r="A337" s="91">
        <v>322</v>
      </c>
      <c r="B337" s="102">
        <v>14.19</v>
      </c>
      <c r="C337" s="93"/>
      <c r="D337" s="94">
        <v>23400</v>
      </c>
      <c r="E337" s="95"/>
      <c r="F337" s="100">
        <f t="shared" si="15"/>
        <v>27760</v>
      </c>
      <c r="G337" s="96">
        <f t="shared" si="16"/>
        <v>19789</v>
      </c>
      <c r="H337" s="95">
        <v>650</v>
      </c>
    </row>
    <row r="338" spans="1:8" ht="12.75">
      <c r="A338" s="91">
        <v>323</v>
      </c>
      <c r="B338" s="102">
        <v>14.19</v>
      </c>
      <c r="C338" s="93"/>
      <c r="D338" s="94">
        <v>23400</v>
      </c>
      <c r="E338" s="95"/>
      <c r="F338" s="100">
        <f t="shared" si="15"/>
        <v>27760</v>
      </c>
      <c r="G338" s="96">
        <f t="shared" si="16"/>
        <v>19789</v>
      </c>
      <c r="H338" s="95">
        <v>650</v>
      </c>
    </row>
    <row r="339" spans="1:8" ht="12.75">
      <c r="A339" s="91">
        <v>324</v>
      </c>
      <c r="B339" s="102">
        <v>14.19</v>
      </c>
      <c r="C339" s="93"/>
      <c r="D339" s="94">
        <v>23400</v>
      </c>
      <c r="E339" s="95"/>
      <c r="F339" s="100">
        <f t="shared" si="15"/>
        <v>27760</v>
      </c>
      <c r="G339" s="96">
        <f t="shared" si="16"/>
        <v>19789</v>
      </c>
      <c r="H339" s="95">
        <v>650</v>
      </c>
    </row>
    <row r="340" spans="1:8" ht="12.75">
      <c r="A340" s="91">
        <v>325</v>
      </c>
      <c r="B340" s="102">
        <v>14.19</v>
      </c>
      <c r="C340" s="93"/>
      <c r="D340" s="94">
        <v>23400</v>
      </c>
      <c r="E340" s="95"/>
      <c r="F340" s="100">
        <f t="shared" si="15"/>
        <v>27760</v>
      </c>
      <c r="G340" s="96">
        <f t="shared" si="16"/>
        <v>19789</v>
      </c>
      <c r="H340" s="95">
        <v>650</v>
      </c>
    </row>
    <row r="341" spans="1:8" ht="12.75">
      <c r="A341" s="91">
        <v>326</v>
      </c>
      <c r="B341" s="102">
        <v>14.19</v>
      </c>
      <c r="C341" s="93"/>
      <c r="D341" s="94">
        <v>23400</v>
      </c>
      <c r="E341" s="95"/>
      <c r="F341" s="100">
        <f t="shared" si="15"/>
        <v>27760</v>
      </c>
      <c r="G341" s="96">
        <f t="shared" si="16"/>
        <v>19789</v>
      </c>
      <c r="H341" s="95">
        <v>650</v>
      </c>
    </row>
    <row r="342" spans="1:8" ht="12.75">
      <c r="A342" s="91">
        <v>327</v>
      </c>
      <c r="B342" s="102">
        <v>14.19</v>
      </c>
      <c r="C342" s="93"/>
      <c r="D342" s="94">
        <v>23400</v>
      </c>
      <c r="E342" s="95"/>
      <c r="F342" s="100">
        <f t="shared" si="15"/>
        <v>27760</v>
      </c>
      <c r="G342" s="96">
        <f t="shared" si="16"/>
        <v>19789</v>
      </c>
      <c r="H342" s="95">
        <v>650</v>
      </c>
    </row>
    <row r="343" spans="1:8" ht="12.75">
      <c r="A343" s="91">
        <v>328</v>
      </c>
      <c r="B343" s="102">
        <v>14.19</v>
      </c>
      <c r="C343" s="93"/>
      <c r="D343" s="94">
        <v>23400</v>
      </c>
      <c r="E343" s="95"/>
      <c r="F343" s="100">
        <f t="shared" si="15"/>
        <v>27760</v>
      </c>
      <c r="G343" s="96">
        <f t="shared" si="16"/>
        <v>19789</v>
      </c>
      <c r="H343" s="95">
        <v>650</v>
      </c>
    </row>
    <row r="344" spans="1:8" ht="12.75">
      <c r="A344" s="91">
        <v>329</v>
      </c>
      <c r="B344" s="102">
        <v>14.19</v>
      </c>
      <c r="C344" s="93"/>
      <c r="D344" s="94">
        <v>23400</v>
      </c>
      <c r="E344" s="95"/>
      <c r="F344" s="100">
        <f t="shared" si="15"/>
        <v>27760</v>
      </c>
      <c r="G344" s="96">
        <f t="shared" si="16"/>
        <v>19789</v>
      </c>
      <c r="H344" s="95">
        <v>650</v>
      </c>
    </row>
    <row r="345" spans="1:8" ht="12.75">
      <c r="A345" s="91">
        <v>330</v>
      </c>
      <c r="B345" s="102">
        <v>14.19</v>
      </c>
      <c r="C345" s="93"/>
      <c r="D345" s="94">
        <v>23400</v>
      </c>
      <c r="E345" s="95"/>
      <c r="F345" s="100">
        <f t="shared" si="15"/>
        <v>27760</v>
      </c>
      <c r="G345" s="96">
        <f t="shared" si="16"/>
        <v>19789</v>
      </c>
      <c r="H345" s="95">
        <v>650</v>
      </c>
    </row>
    <row r="346" spans="1:8" ht="12.75">
      <c r="A346" s="91">
        <v>331</v>
      </c>
      <c r="B346" s="102">
        <v>14.19</v>
      </c>
      <c r="C346" s="93"/>
      <c r="D346" s="94">
        <v>23400</v>
      </c>
      <c r="E346" s="95"/>
      <c r="F346" s="100">
        <f t="shared" si="15"/>
        <v>27760</v>
      </c>
      <c r="G346" s="96">
        <f t="shared" si="16"/>
        <v>19789</v>
      </c>
      <c r="H346" s="95">
        <v>650</v>
      </c>
    </row>
    <row r="347" spans="1:8" ht="12.75">
      <c r="A347" s="91">
        <v>332</v>
      </c>
      <c r="B347" s="102">
        <v>14.19</v>
      </c>
      <c r="C347" s="93"/>
      <c r="D347" s="94">
        <v>23400</v>
      </c>
      <c r="E347" s="95"/>
      <c r="F347" s="100">
        <f t="shared" si="15"/>
        <v>27760</v>
      </c>
      <c r="G347" s="96">
        <f t="shared" si="16"/>
        <v>19789</v>
      </c>
      <c r="H347" s="95">
        <v>650</v>
      </c>
    </row>
    <row r="348" spans="1:8" ht="12.75">
      <c r="A348" s="91">
        <v>333</v>
      </c>
      <c r="B348" s="102">
        <v>14.19</v>
      </c>
      <c r="C348" s="93"/>
      <c r="D348" s="94">
        <v>23400</v>
      </c>
      <c r="E348" s="95"/>
      <c r="F348" s="100">
        <f t="shared" si="15"/>
        <v>27760</v>
      </c>
      <c r="G348" s="96">
        <f t="shared" si="16"/>
        <v>19789</v>
      </c>
      <c r="H348" s="95">
        <v>650</v>
      </c>
    </row>
    <row r="349" spans="1:8" ht="12.75">
      <c r="A349" s="91">
        <v>334</v>
      </c>
      <c r="B349" s="102">
        <v>14.19</v>
      </c>
      <c r="C349" s="93"/>
      <c r="D349" s="94">
        <v>23400</v>
      </c>
      <c r="E349" s="95"/>
      <c r="F349" s="100">
        <f t="shared" si="15"/>
        <v>27760</v>
      </c>
      <c r="G349" s="96">
        <f t="shared" si="16"/>
        <v>19789</v>
      </c>
      <c r="H349" s="95">
        <v>650</v>
      </c>
    </row>
    <row r="350" spans="1:8" ht="12.75">
      <c r="A350" s="91">
        <v>335</v>
      </c>
      <c r="B350" s="102">
        <v>14.19</v>
      </c>
      <c r="C350" s="93"/>
      <c r="D350" s="94">
        <v>23400</v>
      </c>
      <c r="E350" s="95"/>
      <c r="F350" s="100">
        <f t="shared" si="15"/>
        <v>27760</v>
      </c>
      <c r="G350" s="96">
        <f t="shared" si="16"/>
        <v>19789</v>
      </c>
      <c r="H350" s="95">
        <v>650</v>
      </c>
    </row>
    <row r="351" spans="1:8" ht="12.75">
      <c r="A351" s="91">
        <v>336</v>
      </c>
      <c r="B351" s="102">
        <v>14.19</v>
      </c>
      <c r="C351" s="93"/>
      <c r="D351" s="94">
        <v>23400</v>
      </c>
      <c r="E351" s="95"/>
      <c r="F351" s="100">
        <f t="shared" si="15"/>
        <v>27760</v>
      </c>
      <c r="G351" s="96">
        <f t="shared" si="16"/>
        <v>19789</v>
      </c>
      <c r="H351" s="95">
        <v>650</v>
      </c>
    </row>
    <row r="352" spans="1:8" ht="12.75">
      <c r="A352" s="91">
        <v>337</v>
      </c>
      <c r="B352" s="102">
        <v>14.19</v>
      </c>
      <c r="C352" s="93"/>
      <c r="D352" s="94">
        <v>23400</v>
      </c>
      <c r="E352" s="95"/>
      <c r="F352" s="100">
        <f t="shared" si="15"/>
        <v>27760</v>
      </c>
      <c r="G352" s="96">
        <f t="shared" si="16"/>
        <v>19789</v>
      </c>
      <c r="H352" s="95">
        <v>650</v>
      </c>
    </row>
    <row r="353" spans="1:8" ht="12.75">
      <c r="A353" s="91">
        <v>338</v>
      </c>
      <c r="B353" s="102">
        <v>14.19</v>
      </c>
      <c r="C353" s="93"/>
      <c r="D353" s="94">
        <v>23400</v>
      </c>
      <c r="E353" s="95"/>
      <c r="F353" s="100">
        <f t="shared" si="15"/>
        <v>27760</v>
      </c>
      <c r="G353" s="96">
        <f t="shared" si="16"/>
        <v>19789</v>
      </c>
      <c r="H353" s="95">
        <v>650</v>
      </c>
    </row>
    <row r="354" spans="1:8" ht="12.75">
      <c r="A354" s="91">
        <v>339</v>
      </c>
      <c r="B354" s="102">
        <v>14.19</v>
      </c>
      <c r="C354" s="93"/>
      <c r="D354" s="94">
        <v>23400</v>
      </c>
      <c r="E354" s="95"/>
      <c r="F354" s="100">
        <f t="shared" si="15"/>
        <v>27760</v>
      </c>
      <c r="G354" s="96">
        <f t="shared" si="16"/>
        <v>19789</v>
      </c>
      <c r="H354" s="95">
        <v>650</v>
      </c>
    </row>
    <row r="355" spans="1:8" ht="12.75">
      <c r="A355" s="91">
        <v>340</v>
      </c>
      <c r="B355" s="102">
        <v>14.19</v>
      </c>
      <c r="C355" s="93"/>
      <c r="D355" s="94">
        <v>23400</v>
      </c>
      <c r="E355" s="95"/>
      <c r="F355" s="100">
        <f t="shared" si="15"/>
        <v>27760</v>
      </c>
      <c r="G355" s="96">
        <f t="shared" si="16"/>
        <v>19789</v>
      </c>
      <c r="H355" s="95">
        <v>650</v>
      </c>
    </row>
    <row r="356" spans="1:8" ht="12.75">
      <c r="A356" s="91">
        <v>341</v>
      </c>
      <c r="B356" s="102">
        <v>14.19</v>
      </c>
      <c r="C356" s="93"/>
      <c r="D356" s="94">
        <v>23400</v>
      </c>
      <c r="E356" s="95"/>
      <c r="F356" s="100">
        <f t="shared" si="15"/>
        <v>27760</v>
      </c>
      <c r="G356" s="96">
        <f t="shared" si="16"/>
        <v>19789</v>
      </c>
      <c r="H356" s="95">
        <v>650</v>
      </c>
    </row>
    <row r="357" spans="1:8" ht="12.75">
      <c r="A357" s="91">
        <v>342</v>
      </c>
      <c r="B357" s="102">
        <v>14.19</v>
      </c>
      <c r="C357" s="93"/>
      <c r="D357" s="94">
        <v>23400</v>
      </c>
      <c r="E357" s="95"/>
      <c r="F357" s="100">
        <f t="shared" si="15"/>
        <v>27760</v>
      </c>
      <c r="G357" s="96">
        <f t="shared" si="16"/>
        <v>19789</v>
      </c>
      <c r="H357" s="95">
        <v>650</v>
      </c>
    </row>
    <row r="358" spans="1:8" ht="12.75">
      <c r="A358" s="91">
        <v>343</v>
      </c>
      <c r="B358" s="102">
        <v>14.19</v>
      </c>
      <c r="C358" s="93"/>
      <c r="D358" s="94">
        <v>23400</v>
      </c>
      <c r="E358" s="95"/>
      <c r="F358" s="100">
        <f t="shared" si="15"/>
        <v>27760</v>
      </c>
      <c r="G358" s="96">
        <f t="shared" si="16"/>
        <v>19789</v>
      </c>
      <c r="H358" s="95">
        <v>650</v>
      </c>
    </row>
    <row r="359" spans="1:8" ht="12.75">
      <c r="A359" s="91">
        <v>344</v>
      </c>
      <c r="B359" s="102">
        <v>14.19</v>
      </c>
      <c r="C359" s="93"/>
      <c r="D359" s="94">
        <v>23400</v>
      </c>
      <c r="E359" s="95"/>
      <c r="F359" s="100">
        <f t="shared" si="15"/>
        <v>27760</v>
      </c>
      <c r="G359" s="96">
        <f t="shared" si="16"/>
        <v>19789</v>
      </c>
      <c r="H359" s="95">
        <v>650</v>
      </c>
    </row>
    <row r="360" spans="1:8" ht="12.75">
      <c r="A360" s="91">
        <v>345</v>
      </c>
      <c r="B360" s="102">
        <v>14.19</v>
      </c>
      <c r="C360" s="93"/>
      <c r="D360" s="94">
        <v>23400</v>
      </c>
      <c r="E360" s="95"/>
      <c r="F360" s="100">
        <f t="shared" si="15"/>
        <v>27760</v>
      </c>
      <c r="G360" s="96">
        <f t="shared" si="16"/>
        <v>19789</v>
      </c>
      <c r="H360" s="95">
        <v>650</v>
      </c>
    </row>
    <row r="361" spans="1:8" ht="12.75">
      <c r="A361" s="91">
        <v>346</v>
      </c>
      <c r="B361" s="102">
        <v>14.19</v>
      </c>
      <c r="C361" s="93"/>
      <c r="D361" s="94">
        <v>23400</v>
      </c>
      <c r="E361" s="95"/>
      <c r="F361" s="100">
        <f t="shared" si="15"/>
        <v>27760</v>
      </c>
      <c r="G361" s="96">
        <f t="shared" si="16"/>
        <v>19789</v>
      </c>
      <c r="H361" s="95">
        <v>650</v>
      </c>
    </row>
    <row r="362" spans="1:8" ht="12.75">
      <c r="A362" s="91">
        <v>347</v>
      </c>
      <c r="B362" s="102">
        <v>14.19</v>
      </c>
      <c r="C362" s="93"/>
      <c r="D362" s="94">
        <v>23400</v>
      </c>
      <c r="E362" s="95"/>
      <c r="F362" s="100">
        <f t="shared" si="15"/>
        <v>27760</v>
      </c>
      <c r="G362" s="96">
        <f t="shared" si="16"/>
        <v>19789</v>
      </c>
      <c r="H362" s="95">
        <v>650</v>
      </c>
    </row>
    <row r="363" spans="1:8" ht="12.75">
      <c r="A363" s="91">
        <v>348</v>
      </c>
      <c r="B363" s="102">
        <v>14.19</v>
      </c>
      <c r="C363" s="93"/>
      <c r="D363" s="94">
        <v>23400</v>
      </c>
      <c r="E363" s="95"/>
      <c r="F363" s="100">
        <f t="shared" si="15"/>
        <v>27760</v>
      </c>
      <c r="G363" s="96">
        <f t="shared" si="16"/>
        <v>19789</v>
      </c>
      <c r="H363" s="95">
        <v>650</v>
      </c>
    </row>
    <row r="364" spans="1:8" ht="12.75">
      <c r="A364" s="91">
        <v>349</v>
      </c>
      <c r="B364" s="102">
        <v>14.19</v>
      </c>
      <c r="C364" s="93"/>
      <c r="D364" s="94">
        <v>23400</v>
      </c>
      <c r="E364" s="95"/>
      <c r="F364" s="100">
        <f t="shared" si="15"/>
        <v>27760</v>
      </c>
      <c r="G364" s="96">
        <f t="shared" si="16"/>
        <v>19789</v>
      </c>
      <c r="H364" s="95">
        <v>650</v>
      </c>
    </row>
    <row r="365" spans="1:8" ht="12.75">
      <c r="A365" s="91">
        <v>350</v>
      </c>
      <c r="B365" s="102">
        <v>14.19</v>
      </c>
      <c r="C365" s="93"/>
      <c r="D365" s="94">
        <v>23400</v>
      </c>
      <c r="E365" s="95"/>
      <c r="F365" s="100">
        <f t="shared" si="15"/>
        <v>27760</v>
      </c>
      <c r="G365" s="96">
        <f t="shared" si="16"/>
        <v>19789</v>
      </c>
      <c r="H365" s="95">
        <v>650</v>
      </c>
    </row>
    <row r="366" spans="1:8" ht="12.75">
      <c r="A366" s="91">
        <v>351</v>
      </c>
      <c r="B366" s="102">
        <v>14.19</v>
      </c>
      <c r="C366" s="93"/>
      <c r="D366" s="94">
        <v>23400</v>
      </c>
      <c r="E366" s="95"/>
      <c r="F366" s="100">
        <f t="shared" si="15"/>
        <v>27760</v>
      </c>
      <c r="G366" s="96">
        <f t="shared" si="16"/>
        <v>19789</v>
      </c>
      <c r="H366" s="95">
        <v>650</v>
      </c>
    </row>
    <row r="367" spans="1:8" ht="12.75">
      <c r="A367" s="91">
        <v>352</v>
      </c>
      <c r="B367" s="102">
        <v>14.19</v>
      </c>
      <c r="C367" s="93"/>
      <c r="D367" s="94">
        <v>23400</v>
      </c>
      <c r="E367" s="95"/>
      <c r="F367" s="100">
        <f t="shared" si="15"/>
        <v>27760</v>
      </c>
      <c r="G367" s="96">
        <f t="shared" si="16"/>
        <v>19789</v>
      </c>
      <c r="H367" s="95">
        <v>650</v>
      </c>
    </row>
    <row r="368" spans="1:8" ht="12.75">
      <c r="A368" s="91">
        <v>353</v>
      </c>
      <c r="B368" s="102">
        <v>14.19</v>
      </c>
      <c r="C368" s="93"/>
      <c r="D368" s="94">
        <v>23400</v>
      </c>
      <c r="E368" s="95"/>
      <c r="F368" s="100">
        <f t="shared" si="15"/>
        <v>27760</v>
      </c>
      <c r="G368" s="96">
        <f t="shared" si="16"/>
        <v>19789</v>
      </c>
      <c r="H368" s="95">
        <v>650</v>
      </c>
    </row>
    <row r="369" spans="1:8" ht="12.75">
      <c r="A369" s="91">
        <v>354</v>
      </c>
      <c r="B369" s="102">
        <v>14.19</v>
      </c>
      <c r="C369" s="93"/>
      <c r="D369" s="94">
        <v>23400</v>
      </c>
      <c r="E369" s="95"/>
      <c r="F369" s="100">
        <f t="shared" si="15"/>
        <v>27760</v>
      </c>
      <c r="G369" s="96">
        <f t="shared" si="16"/>
        <v>19789</v>
      </c>
      <c r="H369" s="95">
        <v>650</v>
      </c>
    </row>
    <row r="370" spans="1:8" ht="12.75">
      <c r="A370" s="91">
        <v>355</v>
      </c>
      <c r="B370" s="102">
        <v>14.19</v>
      </c>
      <c r="C370" s="93"/>
      <c r="D370" s="94">
        <v>23400</v>
      </c>
      <c r="E370" s="95"/>
      <c r="F370" s="100">
        <f t="shared" si="15"/>
        <v>27760</v>
      </c>
      <c r="G370" s="96">
        <f t="shared" si="16"/>
        <v>19789</v>
      </c>
      <c r="H370" s="95">
        <v>650</v>
      </c>
    </row>
    <row r="371" spans="1:8" ht="12.75">
      <c r="A371" s="91">
        <v>356</v>
      </c>
      <c r="B371" s="102">
        <v>14.19</v>
      </c>
      <c r="C371" s="93"/>
      <c r="D371" s="94">
        <v>23400</v>
      </c>
      <c r="E371" s="95"/>
      <c r="F371" s="100">
        <f t="shared" si="15"/>
        <v>27760</v>
      </c>
      <c r="G371" s="96">
        <f t="shared" si="16"/>
        <v>19789</v>
      </c>
      <c r="H371" s="95">
        <v>650</v>
      </c>
    </row>
    <row r="372" spans="1:8" ht="12.75">
      <c r="A372" s="91">
        <v>357</v>
      </c>
      <c r="B372" s="102">
        <v>14.19</v>
      </c>
      <c r="C372" s="93"/>
      <c r="D372" s="94">
        <v>23400</v>
      </c>
      <c r="E372" s="95"/>
      <c r="F372" s="100">
        <f t="shared" si="15"/>
        <v>27760</v>
      </c>
      <c r="G372" s="96">
        <f t="shared" si="16"/>
        <v>19789</v>
      </c>
      <c r="H372" s="95">
        <v>650</v>
      </c>
    </row>
    <row r="373" spans="1:8" ht="12.75">
      <c r="A373" s="91">
        <v>358</v>
      </c>
      <c r="B373" s="102">
        <v>14.19</v>
      </c>
      <c r="C373" s="93"/>
      <c r="D373" s="94">
        <v>23400</v>
      </c>
      <c r="E373" s="95"/>
      <c r="F373" s="100">
        <f t="shared" si="15"/>
        <v>27760</v>
      </c>
      <c r="G373" s="96">
        <f t="shared" si="16"/>
        <v>19789</v>
      </c>
      <c r="H373" s="95">
        <v>650</v>
      </c>
    </row>
    <row r="374" spans="1:8" ht="12.75">
      <c r="A374" s="91">
        <v>359</v>
      </c>
      <c r="B374" s="102">
        <v>14.19</v>
      </c>
      <c r="C374" s="93"/>
      <c r="D374" s="94">
        <v>23400</v>
      </c>
      <c r="E374" s="95"/>
      <c r="F374" s="100">
        <f t="shared" si="15"/>
        <v>27760</v>
      </c>
      <c r="G374" s="96">
        <f t="shared" si="16"/>
        <v>19789</v>
      </c>
      <c r="H374" s="95">
        <v>650</v>
      </c>
    </row>
    <row r="375" spans="1:8" ht="12.75">
      <c r="A375" s="91">
        <v>360</v>
      </c>
      <c r="B375" s="102">
        <v>14.19</v>
      </c>
      <c r="C375" s="93"/>
      <c r="D375" s="94">
        <v>23400</v>
      </c>
      <c r="E375" s="95"/>
      <c r="F375" s="100">
        <f t="shared" si="15"/>
        <v>27760</v>
      </c>
      <c r="G375" s="96">
        <f t="shared" si="16"/>
        <v>19789</v>
      </c>
      <c r="H375" s="95">
        <v>650</v>
      </c>
    </row>
    <row r="376" spans="1:8" ht="12.75">
      <c r="A376" s="91">
        <v>361</v>
      </c>
      <c r="B376" s="102">
        <v>14.19</v>
      </c>
      <c r="C376" s="93"/>
      <c r="D376" s="94">
        <v>23400</v>
      </c>
      <c r="E376" s="95"/>
      <c r="F376" s="100">
        <f t="shared" si="15"/>
        <v>27760</v>
      </c>
      <c r="G376" s="96">
        <f t="shared" si="16"/>
        <v>19789</v>
      </c>
      <c r="H376" s="95">
        <v>650</v>
      </c>
    </row>
    <row r="377" spans="1:8" ht="12.75">
      <c r="A377" s="91">
        <v>362</v>
      </c>
      <c r="B377" s="102">
        <v>14.19</v>
      </c>
      <c r="C377" s="93"/>
      <c r="D377" s="94">
        <v>23400</v>
      </c>
      <c r="E377" s="95"/>
      <c r="F377" s="100">
        <f t="shared" si="15"/>
        <v>27760</v>
      </c>
      <c r="G377" s="96">
        <f t="shared" si="16"/>
        <v>19789</v>
      </c>
      <c r="H377" s="95">
        <v>650</v>
      </c>
    </row>
    <row r="378" spans="1:8" ht="12.75">
      <c r="A378" s="91">
        <v>363</v>
      </c>
      <c r="B378" s="102">
        <v>14.19</v>
      </c>
      <c r="C378" s="93"/>
      <c r="D378" s="94">
        <v>23400</v>
      </c>
      <c r="E378" s="95"/>
      <c r="F378" s="100">
        <f t="shared" si="15"/>
        <v>27760</v>
      </c>
      <c r="G378" s="96">
        <f t="shared" si="16"/>
        <v>19789</v>
      </c>
      <c r="H378" s="95">
        <v>650</v>
      </c>
    </row>
    <row r="379" spans="1:8" ht="12.75">
      <c r="A379" s="91">
        <v>364</v>
      </c>
      <c r="B379" s="102">
        <v>14.19</v>
      </c>
      <c r="C379" s="93"/>
      <c r="D379" s="94">
        <v>23400</v>
      </c>
      <c r="E379" s="95"/>
      <c r="F379" s="100">
        <f t="shared" si="15"/>
        <v>27760</v>
      </c>
      <c r="G379" s="96">
        <f t="shared" si="16"/>
        <v>19789</v>
      </c>
      <c r="H379" s="95">
        <v>650</v>
      </c>
    </row>
    <row r="380" spans="1:8" ht="12.75">
      <c r="A380" s="91">
        <v>365</v>
      </c>
      <c r="B380" s="102">
        <v>14.19</v>
      </c>
      <c r="C380" s="93"/>
      <c r="D380" s="94">
        <v>23400</v>
      </c>
      <c r="E380" s="95"/>
      <c r="F380" s="100">
        <f t="shared" si="15"/>
        <v>27760</v>
      </c>
      <c r="G380" s="96">
        <f t="shared" si="16"/>
        <v>19789</v>
      </c>
      <c r="H380" s="95">
        <v>650</v>
      </c>
    </row>
    <row r="381" spans="1:8" ht="12.75">
      <c r="A381" s="91">
        <v>366</v>
      </c>
      <c r="B381" s="102">
        <v>14.19</v>
      </c>
      <c r="C381" s="93"/>
      <c r="D381" s="94">
        <v>23400</v>
      </c>
      <c r="E381" s="95"/>
      <c r="F381" s="100">
        <f t="shared" si="15"/>
        <v>27760</v>
      </c>
      <c r="G381" s="96">
        <f t="shared" si="16"/>
        <v>19789</v>
      </c>
      <c r="H381" s="95">
        <v>650</v>
      </c>
    </row>
    <row r="382" spans="1:8" ht="12.75">
      <c r="A382" s="91">
        <v>367</v>
      </c>
      <c r="B382" s="102">
        <v>14.19</v>
      </c>
      <c r="C382" s="93"/>
      <c r="D382" s="94">
        <v>23400</v>
      </c>
      <c r="E382" s="95"/>
      <c r="F382" s="100">
        <f t="shared" si="15"/>
        <v>27760</v>
      </c>
      <c r="G382" s="96">
        <f t="shared" si="16"/>
        <v>19789</v>
      </c>
      <c r="H382" s="95">
        <v>650</v>
      </c>
    </row>
    <row r="383" spans="1:8" ht="12.75">
      <c r="A383" s="91">
        <v>368</v>
      </c>
      <c r="B383" s="102">
        <v>14.19</v>
      </c>
      <c r="C383" s="93"/>
      <c r="D383" s="94">
        <v>23400</v>
      </c>
      <c r="E383" s="95"/>
      <c r="F383" s="100">
        <f t="shared" si="15"/>
        <v>27760</v>
      </c>
      <c r="G383" s="96">
        <f t="shared" si="16"/>
        <v>19789</v>
      </c>
      <c r="H383" s="95">
        <v>650</v>
      </c>
    </row>
    <row r="384" spans="1:8" ht="12.75">
      <c r="A384" s="91">
        <v>369</v>
      </c>
      <c r="B384" s="102">
        <v>14.19</v>
      </c>
      <c r="C384" s="93"/>
      <c r="D384" s="94">
        <v>23400</v>
      </c>
      <c r="E384" s="95"/>
      <c r="F384" s="100">
        <f t="shared" si="15"/>
        <v>27760</v>
      </c>
      <c r="G384" s="96">
        <f t="shared" si="16"/>
        <v>19789</v>
      </c>
      <c r="H384" s="95">
        <v>650</v>
      </c>
    </row>
    <row r="385" spans="1:8" ht="12.75">
      <c r="A385" s="91">
        <v>370</v>
      </c>
      <c r="B385" s="102">
        <v>14.19</v>
      </c>
      <c r="C385" s="93"/>
      <c r="D385" s="94">
        <v>23400</v>
      </c>
      <c r="E385" s="95"/>
      <c r="F385" s="100">
        <f t="shared" si="15"/>
        <v>27760</v>
      </c>
      <c r="G385" s="96">
        <f t="shared" si="16"/>
        <v>19789</v>
      </c>
      <c r="H385" s="95">
        <v>650</v>
      </c>
    </row>
    <row r="386" spans="1:8" ht="12.75">
      <c r="A386" s="91">
        <v>371</v>
      </c>
      <c r="B386" s="102">
        <v>14.19</v>
      </c>
      <c r="C386" s="93"/>
      <c r="D386" s="94">
        <v>23400</v>
      </c>
      <c r="E386" s="95"/>
      <c r="F386" s="100">
        <f t="shared" si="15"/>
        <v>27760</v>
      </c>
      <c r="G386" s="96">
        <f t="shared" si="16"/>
        <v>19789</v>
      </c>
      <c r="H386" s="95">
        <v>650</v>
      </c>
    </row>
    <row r="387" spans="1:8" ht="12.75">
      <c r="A387" s="91">
        <v>372</v>
      </c>
      <c r="B387" s="102">
        <v>14.19</v>
      </c>
      <c r="C387" s="93"/>
      <c r="D387" s="94">
        <v>23400</v>
      </c>
      <c r="E387" s="95"/>
      <c r="F387" s="100">
        <f t="shared" si="15"/>
        <v>27760</v>
      </c>
      <c r="G387" s="96">
        <f t="shared" si="16"/>
        <v>19789</v>
      </c>
      <c r="H387" s="95">
        <v>650</v>
      </c>
    </row>
    <row r="388" spans="1:8" ht="12.75">
      <c r="A388" s="91">
        <v>373</v>
      </c>
      <c r="B388" s="102">
        <v>14.19</v>
      </c>
      <c r="C388" s="93"/>
      <c r="D388" s="94">
        <v>23400</v>
      </c>
      <c r="E388" s="95"/>
      <c r="F388" s="100">
        <f t="shared" si="15"/>
        <v>27760</v>
      </c>
      <c r="G388" s="96">
        <f t="shared" si="16"/>
        <v>19789</v>
      </c>
      <c r="H388" s="95">
        <v>650</v>
      </c>
    </row>
    <row r="389" spans="1:8" ht="12.75">
      <c r="A389" s="91">
        <v>374</v>
      </c>
      <c r="B389" s="102">
        <v>14.19</v>
      </c>
      <c r="C389" s="93"/>
      <c r="D389" s="94">
        <v>23400</v>
      </c>
      <c r="E389" s="95"/>
      <c r="F389" s="100">
        <f t="shared" si="15"/>
        <v>27760</v>
      </c>
      <c r="G389" s="96">
        <f t="shared" si="16"/>
        <v>19789</v>
      </c>
      <c r="H389" s="95">
        <v>650</v>
      </c>
    </row>
    <row r="390" spans="1:8" ht="12.75">
      <c r="A390" s="91">
        <v>375</v>
      </c>
      <c r="B390" s="102">
        <v>14.19</v>
      </c>
      <c r="C390" s="93"/>
      <c r="D390" s="94">
        <v>23400</v>
      </c>
      <c r="E390" s="95"/>
      <c r="F390" s="100">
        <f t="shared" si="15"/>
        <v>27760</v>
      </c>
      <c r="G390" s="96">
        <f t="shared" si="16"/>
        <v>19789</v>
      </c>
      <c r="H390" s="95">
        <v>650</v>
      </c>
    </row>
    <row r="391" spans="1:8" ht="12.75">
      <c r="A391" s="91">
        <v>376</v>
      </c>
      <c r="B391" s="102">
        <v>14.19</v>
      </c>
      <c r="C391" s="93"/>
      <c r="D391" s="94">
        <v>23400</v>
      </c>
      <c r="E391" s="95"/>
      <c r="F391" s="100">
        <f t="shared" si="15"/>
        <v>27760</v>
      </c>
      <c r="G391" s="96">
        <f t="shared" si="16"/>
        <v>19789</v>
      </c>
      <c r="H391" s="95">
        <v>650</v>
      </c>
    </row>
    <row r="392" spans="1:8" ht="12.75">
      <c r="A392" s="91">
        <v>377</v>
      </c>
      <c r="B392" s="102">
        <v>14.19</v>
      </c>
      <c r="C392" s="93"/>
      <c r="D392" s="94">
        <v>23400</v>
      </c>
      <c r="E392" s="95"/>
      <c r="F392" s="100">
        <f t="shared" si="15"/>
        <v>27760</v>
      </c>
      <c r="G392" s="96">
        <f t="shared" si="16"/>
        <v>19789</v>
      </c>
      <c r="H392" s="95">
        <v>650</v>
      </c>
    </row>
    <row r="393" spans="1:8" ht="12.75">
      <c r="A393" s="91">
        <v>378</v>
      </c>
      <c r="B393" s="102">
        <v>14.19</v>
      </c>
      <c r="C393" s="93"/>
      <c r="D393" s="94">
        <v>23400</v>
      </c>
      <c r="E393" s="95"/>
      <c r="F393" s="100">
        <f t="shared" si="15"/>
        <v>27760</v>
      </c>
      <c r="G393" s="96">
        <f t="shared" si="16"/>
        <v>19789</v>
      </c>
      <c r="H393" s="95">
        <v>650</v>
      </c>
    </row>
    <row r="394" spans="1:8" ht="12.75">
      <c r="A394" s="91">
        <v>379</v>
      </c>
      <c r="B394" s="102">
        <v>14.19</v>
      </c>
      <c r="C394" s="93"/>
      <c r="D394" s="94">
        <v>23400</v>
      </c>
      <c r="E394" s="95"/>
      <c r="F394" s="100">
        <f t="shared" si="15"/>
        <v>27760</v>
      </c>
      <c r="G394" s="96">
        <f t="shared" si="16"/>
        <v>19789</v>
      </c>
      <c r="H394" s="95">
        <v>650</v>
      </c>
    </row>
    <row r="395" spans="1:8" ht="12.75">
      <c r="A395" s="91">
        <v>380</v>
      </c>
      <c r="B395" s="102">
        <v>14.19</v>
      </c>
      <c r="C395" s="93"/>
      <c r="D395" s="94">
        <v>23400</v>
      </c>
      <c r="E395" s="95"/>
      <c r="F395" s="100">
        <f t="shared" si="15"/>
        <v>27760</v>
      </c>
      <c r="G395" s="96">
        <f t="shared" si="16"/>
        <v>19789</v>
      </c>
      <c r="H395" s="95">
        <v>650</v>
      </c>
    </row>
    <row r="396" spans="1:8" ht="12.75">
      <c r="A396" s="91">
        <v>381</v>
      </c>
      <c r="B396" s="102">
        <v>14.19</v>
      </c>
      <c r="C396" s="93"/>
      <c r="D396" s="94">
        <v>23400</v>
      </c>
      <c r="E396" s="95"/>
      <c r="F396" s="100">
        <f t="shared" si="15"/>
        <v>27760</v>
      </c>
      <c r="G396" s="96">
        <f t="shared" si="16"/>
        <v>19789</v>
      </c>
      <c r="H396" s="95">
        <v>650</v>
      </c>
    </row>
    <row r="397" spans="1:8" ht="12.75">
      <c r="A397" s="91">
        <v>382</v>
      </c>
      <c r="B397" s="102">
        <v>14.19</v>
      </c>
      <c r="C397" s="93"/>
      <c r="D397" s="94">
        <v>23400</v>
      </c>
      <c r="E397" s="95"/>
      <c r="F397" s="100">
        <f t="shared" si="15"/>
        <v>27760</v>
      </c>
      <c r="G397" s="96">
        <f t="shared" si="16"/>
        <v>19789</v>
      </c>
      <c r="H397" s="95">
        <v>650</v>
      </c>
    </row>
    <row r="398" spans="1:8" ht="12.75">
      <c r="A398" s="91">
        <v>383</v>
      </c>
      <c r="B398" s="102">
        <v>14.19</v>
      </c>
      <c r="C398" s="93"/>
      <c r="D398" s="94">
        <v>23400</v>
      </c>
      <c r="E398" s="95"/>
      <c r="F398" s="100">
        <f t="shared" si="15"/>
        <v>27760</v>
      </c>
      <c r="G398" s="96">
        <f t="shared" si="16"/>
        <v>19789</v>
      </c>
      <c r="H398" s="95">
        <v>650</v>
      </c>
    </row>
    <row r="399" spans="1:8" ht="12.75">
      <c r="A399" s="91">
        <v>384</v>
      </c>
      <c r="B399" s="102">
        <v>14.19</v>
      </c>
      <c r="C399" s="93"/>
      <c r="D399" s="94">
        <v>23400</v>
      </c>
      <c r="E399" s="95"/>
      <c r="F399" s="100">
        <f t="shared" si="15"/>
        <v>27760</v>
      </c>
      <c r="G399" s="96">
        <f t="shared" si="16"/>
        <v>19789</v>
      </c>
      <c r="H399" s="95">
        <v>650</v>
      </c>
    </row>
    <row r="400" spans="1:8" ht="13.5" thickBot="1">
      <c r="A400" s="110">
        <v>385</v>
      </c>
      <c r="B400" s="111">
        <v>14.19</v>
      </c>
      <c r="C400" s="117"/>
      <c r="D400" s="113">
        <v>23400</v>
      </c>
      <c r="E400" s="114"/>
      <c r="F400" s="113">
        <f aca="true" t="shared" si="17" ref="F400:F463">ROUND(12*1.37*(1/B400*D400)+H400,0)</f>
        <v>27760</v>
      </c>
      <c r="G400" s="121">
        <f aca="true" t="shared" si="18" ref="G400:G463">ROUND(12*(1/B400*D400),0)</f>
        <v>19789</v>
      </c>
      <c r="H400" s="114">
        <v>650</v>
      </c>
    </row>
    <row r="401" spans="1:8" ht="12.75">
      <c r="A401" s="91">
        <v>386</v>
      </c>
      <c r="B401" s="120">
        <f>0.004*A401+12.65</f>
        <v>14.194</v>
      </c>
      <c r="C401" s="93"/>
      <c r="D401" s="94">
        <v>23400</v>
      </c>
      <c r="E401" s="95"/>
      <c r="F401" s="94">
        <f t="shared" si="17"/>
        <v>27753</v>
      </c>
      <c r="G401" s="96">
        <f t="shared" si="18"/>
        <v>19783</v>
      </c>
      <c r="H401" s="95">
        <v>650</v>
      </c>
    </row>
    <row r="402" spans="1:8" ht="12.75">
      <c r="A402" s="91">
        <v>387</v>
      </c>
      <c r="B402" s="102">
        <f aca="true" t="shared" si="19" ref="B402:B465">0.004*A402+12.65</f>
        <v>14.198</v>
      </c>
      <c r="C402" s="93"/>
      <c r="D402" s="94">
        <v>23400</v>
      </c>
      <c r="E402" s="95"/>
      <c r="F402" s="100">
        <f t="shared" si="17"/>
        <v>27745</v>
      </c>
      <c r="G402" s="96">
        <f t="shared" si="18"/>
        <v>19777</v>
      </c>
      <c r="H402" s="95">
        <v>650</v>
      </c>
    </row>
    <row r="403" spans="1:8" ht="12.75">
      <c r="A403" s="91">
        <v>388</v>
      </c>
      <c r="B403" s="102">
        <f t="shared" si="19"/>
        <v>14.202</v>
      </c>
      <c r="C403" s="93"/>
      <c r="D403" s="94">
        <v>23400</v>
      </c>
      <c r="E403" s="95"/>
      <c r="F403" s="100">
        <f t="shared" si="17"/>
        <v>27737</v>
      </c>
      <c r="G403" s="96">
        <f t="shared" si="18"/>
        <v>19772</v>
      </c>
      <c r="H403" s="95">
        <v>650</v>
      </c>
    </row>
    <row r="404" spans="1:8" ht="12.75">
      <c r="A404" s="91">
        <v>389</v>
      </c>
      <c r="B404" s="102">
        <f t="shared" si="19"/>
        <v>14.206</v>
      </c>
      <c r="C404" s="93"/>
      <c r="D404" s="94">
        <v>23400</v>
      </c>
      <c r="E404" s="95"/>
      <c r="F404" s="100">
        <f t="shared" si="17"/>
        <v>27730</v>
      </c>
      <c r="G404" s="96">
        <f t="shared" si="18"/>
        <v>19766</v>
      </c>
      <c r="H404" s="95">
        <v>650</v>
      </c>
    </row>
    <row r="405" spans="1:8" ht="12.75">
      <c r="A405" s="91">
        <v>390</v>
      </c>
      <c r="B405" s="102">
        <f t="shared" si="19"/>
        <v>14.21</v>
      </c>
      <c r="C405" s="93"/>
      <c r="D405" s="94">
        <v>23400</v>
      </c>
      <c r="E405" s="95"/>
      <c r="F405" s="100">
        <f t="shared" si="17"/>
        <v>27722</v>
      </c>
      <c r="G405" s="96">
        <f t="shared" si="18"/>
        <v>19761</v>
      </c>
      <c r="H405" s="95">
        <v>650</v>
      </c>
    </row>
    <row r="406" spans="1:8" ht="12.75">
      <c r="A406" s="91">
        <v>391</v>
      </c>
      <c r="B406" s="102">
        <f t="shared" si="19"/>
        <v>14.214</v>
      </c>
      <c r="C406" s="93"/>
      <c r="D406" s="94">
        <v>23400</v>
      </c>
      <c r="E406" s="95"/>
      <c r="F406" s="100">
        <f t="shared" si="17"/>
        <v>27715</v>
      </c>
      <c r="G406" s="96">
        <f t="shared" si="18"/>
        <v>19755</v>
      </c>
      <c r="H406" s="95">
        <v>650</v>
      </c>
    </row>
    <row r="407" spans="1:8" ht="12.75">
      <c r="A407" s="91">
        <v>392</v>
      </c>
      <c r="B407" s="102">
        <f t="shared" si="19"/>
        <v>14.218</v>
      </c>
      <c r="C407" s="93"/>
      <c r="D407" s="94">
        <v>23400</v>
      </c>
      <c r="E407" s="95"/>
      <c r="F407" s="100">
        <f t="shared" si="17"/>
        <v>27707</v>
      </c>
      <c r="G407" s="96">
        <f t="shared" si="18"/>
        <v>19750</v>
      </c>
      <c r="H407" s="95">
        <v>650</v>
      </c>
    </row>
    <row r="408" spans="1:8" ht="12.75">
      <c r="A408" s="91">
        <v>393</v>
      </c>
      <c r="B408" s="102">
        <f t="shared" si="19"/>
        <v>14.222000000000001</v>
      </c>
      <c r="C408" s="93"/>
      <c r="D408" s="94">
        <v>23400</v>
      </c>
      <c r="E408" s="95"/>
      <c r="F408" s="100">
        <f t="shared" si="17"/>
        <v>27699</v>
      </c>
      <c r="G408" s="96">
        <f t="shared" si="18"/>
        <v>19744</v>
      </c>
      <c r="H408" s="95">
        <v>650</v>
      </c>
    </row>
    <row r="409" spans="1:8" ht="12.75">
      <c r="A409" s="91">
        <v>394</v>
      </c>
      <c r="B409" s="102">
        <f t="shared" si="19"/>
        <v>14.226</v>
      </c>
      <c r="C409" s="93"/>
      <c r="D409" s="94">
        <v>23400</v>
      </c>
      <c r="E409" s="95"/>
      <c r="F409" s="100">
        <f t="shared" si="17"/>
        <v>27692</v>
      </c>
      <c r="G409" s="96">
        <f t="shared" si="18"/>
        <v>19739</v>
      </c>
      <c r="H409" s="95">
        <v>650</v>
      </c>
    </row>
    <row r="410" spans="1:8" ht="12.75">
      <c r="A410" s="91">
        <v>395</v>
      </c>
      <c r="B410" s="102">
        <f t="shared" si="19"/>
        <v>14.23</v>
      </c>
      <c r="C410" s="93"/>
      <c r="D410" s="94">
        <v>23400</v>
      </c>
      <c r="E410" s="95"/>
      <c r="F410" s="100">
        <f t="shared" si="17"/>
        <v>27684</v>
      </c>
      <c r="G410" s="96">
        <f t="shared" si="18"/>
        <v>19733</v>
      </c>
      <c r="H410" s="95">
        <v>650</v>
      </c>
    </row>
    <row r="411" spans="1:8" ht="12.75">
      <c r="A411" s="91">
        <v>396</v>
      </c>
      <c r="B411" s="102">
        <f t="shared" si="19"/>
        <v>14.234</v>
      </c>
      <c r="C411" s="93"/>
      <c r="D411" s="94">
        <v>23400</v>
      </c>
      <c r="E411" s="95"/>
      <c r="F411" s="100">
        <f t="shared" si="17"/>
        <v>27677</v>
      </c>
      <c r="G411" s="96">
        <f t="shared" si="18"/>
        <v>19727</v>
      </c>
      <c r="H411" s="95">
        <v>650</v>
      </c>
    </row>
    <row r="412" spans="1:8" ht="12.75">
      <c r="A412" s="91">
        <v>397</v>
      </c>
      <c r="B412" s="102">
        <f t="shared" si="19"/>
        <v>14.238</v>
      </c>
      <c r="C412" s="93"/>
      <c r="D412" s="94">
        <v>23400</v>
      </c>
      <c r="E412" s="95"/>
      <c r="F412" s="100">
        <f t="shared" si="17"/>
        <v>27669</v>
      </c>
      <c r="G412" s="96">
        <f t="shared" si="18"/>
        <v>19722</v>
      </c>
      <c r="H412" s="95">
        <v>650</v>
      </c>
    </row>
    <row r="413" spans="1:8" ht="12.75">
      <c r="A413" s="91">
        <v>398</v>
      </c>
      <c r="B413" s="102">
        <f t="shared" si="19"/>
        <v>14.242</v>
      </c>
      <c r="C413" s="93"/>
      <c r="D413" s="94">
        <v>23400</v>
      </c>
      <c r="E413" s="95"/>
      <c r="F413" s="100">
        <f t="shared" si="17"/>
        <v>27661</v>
      </c>
      <c r="G413" s="96">
        <f t="shared" si="18"/>
        <v>19716</v>
      </c>
      <c r="H413" s="95">
        <v>650</v>
      </c>
    </row>
    <row r="414" spans="1:8" ht="12.75">
      <c r="A414" s="91">
        <v>399</v>
      </c>
      <c r="B414" s="102">
        <f t="shared" si="19"/>
        <v>14.246</v>
      </c>
      <c r="C414" s="93"/>
      <c r="D414" s="94">
        <v>23400</v>
      </c>
      <c r="E414" s="95"/>
      <c r="F414" s="100">
        <f t="shared" si="17"/>
        <v>27654</v>
      </c>
      <c r="G414" s="96">
        <f t="shared" si="18"/>
        <v>19711</v>
      </c>
      <c r="H414" s="95">
        <v>650</v>
      </c>
    </row>
    <row r="415" spans="1:8" ht="12.75">
      <c r="A415" s="91">
        <v>400</v>
      </c>
      <c r="B415" s="102">
        <f t="shared" si="19"/>
        <v>14.25</v>
      </c>
      <c r="C415" s="93"/>
      <c r="D415" s="94">
        <v>23400</v>
      </c>
      <c r="E415" s="95"/>
      <c r="F415" s="100">
        <f t="shared" si="17"/>
        <v>27646</v>
      </c>
      <c r="G415" s="96">
        <f t="shared" si="18"/>
        <v>19705</v>
      </c>
      <c r="H415" s="95">
        <v>650</v>
      </c>
    </row>
    <row r="416" spans="1:8" ht="12.75">
      <c r="A416" s="91">
        <v>401</v>
      </c>
      <c r="B416" s="102">
        <f t="shared" si="19"/>
        <v>14.254000000000001</v>
      </c>
      <c r="C416" s="93"/>
      <c r="D416" s="94">
        <v>23400</v>
      </c>
      <c r="E416" s="95"/>
      <c r="F416" s="100">
        <f t="shared" si="17"/>
        <v>27639</v>
      </c>
      <c r="G416" s="96">
        <f t="shared" si="18"/>
        <v>19700</v>
      </c>
      <c r="H416" s="95">
        <v>650</v>
      </c>
    </row>
    <row r="417" spans="1:8" ht="12.75">
      <c r="A417" s="91">
        <v>402</v>
      </c>
      <c r="B417" s="102">
        <f t="shared" si="19"/>
        <v>14.258000000000001</v>
      </c>
      <c r="C417" s="93"/>
      <c r="D417" s="94">
        <v>23400</v>
      </c>
      <c r="E417" s="95"/>
      <c r="F417" s="100">
        <f t="shared" si="17"/>
        <v>27631</v>
      </c>
      <c r="G417" s="96">
        <f t="shared" si="18"/>
        <v>19694</v>
      </c>
      <c r="H417" s="95">
        <v>650</v>
      </c>
    </row>
    <row r="418" spans="1:8" ht="12.75">
      <c r="A418" s="91">
        <v>403</v>
      </c>
      <c r="B418" s="102">
        <f t="shared" si="19"/>
        <v>14.262</v>
      </c>
      <c r="C418" s="93"/>
      <c r="D418" s="94">
        <v>23400</v>
      </c>
      <c r="E418" s="95"/>
      <c r="F418" s="100">
        <f t="shared" si="17"/>
        <v>27623</v>
      </c>
      <c r="G418" s="96">
        <f t="shared" si="18"/>
        <v>19689</v>
      </c>
      <c r="H418" s="95">
        <v>650</v>
      </c>
    </row>
    <row r="419" spans="1:8" ht="12.75">
      <c r="A419" s="91">
        <v>404</v>
      </c>
      <c r="B419" s="102">
        <f t="shared" si="19"/>
        <v>14.266</v>
      </c>
      <c r="C419" s="93"/>
      <c r="D419" s="94">
        <v>23400</v>
      </c>
      <c r="E419" s="95"/>
      <c r="F419" s="100">
        <f t="shared" si="17"/>
        <v>27616</v>
      </c>
      <c r="G419" s="96">
        <f t="shared" si="18"/>
        <v>19683</v>
      </c>
      <c r="H419" s="95">
        <v>650</v>
      </c>
    </row>
    <row r="420" spans="1:8" ht="12.75">
      <c r="A420" s="91">
        <v>405</v>
      </c>
      <c r="B420" s="102">
        <f t="shared" si="19"/>
        <v>14.27</v>
      </c>
      <c r="C420" s="93"/>
      <c r="D420" s="94">
        <v>23400</v>
      </c>
      <c r="E420" s="95"/>
      <c r="F420" s="100">
        <f t="shared" si="17"/>
        <v>27608</v>
      </c>
      <c r="G420" s="96">
        <f t="shared" si="18"/>
        <v>19678</v>
      </c>
      <c r="H420" s="95">
        <v>650</v>
      </c>
    </row>
    <row r="421" spans="1:8" ht="12.75">
      <c r="A421" s="91">
        <v>406</v>
      </c>
      <c r="B421" s="102">
        <f t="shared" si="19"/>
        <v>14.274000000000001</v>
      </c>
      <c r="C421" s="93"/>
      <c r="D421" s="94">
        <v>23400</v>
      </c>
      <c r="E421" s="95"/>
      <c r="F421" s="100">
        <f t="shared" si="17"/>
        <v>27601</v>
      </c>
      <c r="G421" s="96">
        <f t="shared" si="18"/>
        <v>19672</v>
      </c>
      <c r="H421" s="95">
        <v>650</v>
      </c>
    </row>
    <row r="422" spans="1:8" ht="12.75">
      <c r="A422" s="91">
        <v>407</v>
      </c>
      <c r="B422" s="102">
        <f t="shared" si="19"/>
        <v>14.278</v>
      </c>
      <c r="C422" s="93"/>
      <c r="D422" s="94">
        <v>23400</v>
      </c>
      <c r="E422" s="95"/>
      <c r="F422" s="100">
        <f t="shared" si="17"/>
        <v>27593</v>
      </c>
      <c r="G422" s="96">
        <f t="shared" si="18"/>
        <v>19667</v>
      </c>
      <c r="H422" s="95">
        <v>650</v>
      </c>
    </row>
    <row r="423" spans="1:8" ht="12.75">
      <c r="A423" s="91">
        <v>408</v>
      </c>
      <c r="B423" s="102">
        <f t="shared" si="19"/>
        <v>14.282</v>
      </c>
      <c r="C423" s="93"/>
      <c r="D423" s="94">
        <v>23400</v>
      </c>
      <c r="E423" s="95"/>
      <c r="F423" s="100">
        <f t="shared" si="17"/>
        <v>27586</v>
      </c>
      <c r="G423" s="96">
        <f t="shared" si="18"/>
        <v>19661</v>
      </c>
      <c r="H423" s="95">
        <v>650</v>
      </c>
    </row>
    <row r="424" spans="1:8" ht="12.75">
      <c r="A424" s="91">
        <v>409</v>
      </c>
      <c r="B424" s="102">
        <f t="shared" si="19"/>
        <v>14.286000000000001</v>
      </c>
      <c r="C424" s="93"/>
      <c r="D424" s="94">
        <v>23400</v>
      </c>
      <c r="E424" s="95"/>
      <c r="F424" s="100">
        <f t="shared" si="17"/>
        <v>27578</v>
      </c>
      <c r="G424" s="96">
        <f t="shared" si="18"/>
        <v>19656</v>
      </c>
      <c r="H424" s="95">
        <v>650</v>
      </c>
    </row>
    <row r="425" spans="1:8" ht="12.75">
      <c r="A425" s="91">
        <v>410</v>
      </c>
      <c r="B425" s="102">
        <f t="shared" si="19"/>
        <v>14.290000000000001</v>
      </c>
      <c r="C425" s="93"/>
      <c r="D425" s="94">
        <v>23400</v>
      </c>
      <c r="E425" s="95"/>
      <c r="F425" s="100">
        <f t="shared" si="17"/>
        <v>27571</v>
      </c>
      <c r="G425" s="96">
        <f t="shared" si="18"/>
        <v>19650</v>
      </c>
      <c r="H425" s="95">
        <v>650</v>
      </c>
    </row>
    <row r="426" spans="1:8" ht="12.75">
      <c r="A426" s="91">
        <v>411</v>
      </c>
      <c r="B426" s="102">
        <f t="shared" si="19"/>
        <v>14.294</v>
      </c>
      <c r="C426" s="93"/>
      <c r="D426" s="94">
        <v>23400</v>
      </c>
      <c r="E426" s="95"/>
      <c r="F426" s="100">
        <f t="shared" si="17"/>
        <v>27563</v>
      </c>
      <c r="G426" s="96">
        <f t="shared" si="18"/>
        <v>19645</v>
      </c>
      <c r="H426" s="95">
        <v>650</v>
      </c>
    </row>
    <row r="427" spans="1:8" ht="12.75">
      <c r="A427" s="91">
        <v>412</v>
      </c>
      <c r="B427" s="102">
        <f t="shared" si="19"/>
        <v>14.298</v>
      </c>
      <c r="C427" s="93"/>
      <c r="D427" s="94">
        <v>23400</v>
      </c>
      <c r="E427" s="95"/>
      <c r="F427" s="100">
        <f t="shared" si="17"/>
        <v>27556</v>
      </c>
      <c r="G427" s="96">
        <f t="shared" si="18"/>
        <v>19639</v>
      </c>
      <c r="H427" s="95">
        <v>650</v>
      </c>
    </row>
    <row r="428" spans="1:8" ht="12.75">
      <c r="A428" s="91">
        <v>413</v>
      </c>
      <c r="B428" s="102">
        <f t="shared" si="19"/>
        <v>14.302</v>
      </c>
      <c r="C428" s="93"/>
      <c r="D428" s="94">
        <v>23400</v>
      </c>
      <c r="E428" s="95"/>
      <c r="F428" s="100">
        <f t="shared" si="17"/>
        <v>27548</v>
      </c>
      <c r="G428" s="96">
        <f t="shared" si="18"/>
        <v>19634</v>
      </c>
      <c r="H428" s="95">
        <v>650</v>
      </c>
    </row>
    <row r="429" spans="1:8" ht="12.75">
      <c r="A429" s="91">
        <v>414</v>
      </c>
      <c r="B429" s="102">
        <f t="shared" si="19"/>
        <v>14.306000000000001</v>
      </c>
      <c r="C429" s="93"/>
      <c r="D429" s="94">
        <v>23400</v>
      </c>
      <c r="E429" s="95"/>
      <c r="F429" s="100">
        <f t="shared" si="17"/>
        <v>27541</v>
      </c>
      <c r="G429" s="96">
        <f t="shared" si="18"/>
        <v>19628</v>
      </c>
      <c r="H429" s="95">
        <v>650</v>
      </c>
    </row>
    <row r="430" spans="1:8" ht="12.75">
      <c r="A430" s="91">
        <v>415</v>
      </c>
      <c r="B430" s="102">
        <f t="shared" si="19"/>
        <v>14.31</v>
      </c>
      <c r="C430" s="93"/>
      <c r="D430" s="94">
        <v>23400</v>
      </c>
      <c r="E430" s="95"/>
      <c r="F430" s="100">
        <f t="shared" si="17"/>
        <v>27533</v>
      </c>
      <c r="G430" s="96">
        <f t="shared" si="18"/>
        <v>19623</v>
      </c>
      <c r="H430" s="95">
        <v>650</v>
      </c>
    </row>
    <row r="431" spans="1:8" ht="12.75">
      <c r="A431" s="91">
        <v>416</v>
      </c>
      <c r="B431" s="102">
        <f t="shared" si="19"/>
        <v>14.314</v>
      </c>
      <c r="C431" s="93"/>
      <c r="D431" s="94">
        <v>23400</v>
      </c>
      <c r="E431" s="95"/>
      <c r="F431" s="100">
        <f t="shared" si="17"/>
        <v>27526</v>
      </c>
      <c r="G431" s="96">
        <f t="shared" si="18"/>
        <v>19617</v>
      </c>
      <c r="H431" s="95">
        <v>650</v>
      </c>
    </row>
    <row r="432" spans="1:8" ht="12.75">
      <c r="A432" s="91">
        <v>417</v>
      </c>
      <c r="B432" s="102">
        <f t="shared" si="19"/>
        <v>14.318</v>
      </c>
      <c r="C432" s="93"/>
      <c r="D432" s="94">
        <v>23400</v>
      </c>
      <c r="E432" s="95"/>
      <c r="F432" s="100">
        <f t="shared" si="17"/>
        <v>27518</v>
      </c>
      <c r="G432" s="96">
        <f t="shared" si="18"/>
        <v>19612</v>
      </c>
      <c r="H432" s="95">
        <v>650</v>
      </c>
    </row>
    <row r="433" spans="1:8" ht="12.75">
      <c r="A433" s="91">
        <v>418</v>
      </c>
      <c r="B433" s="102">
        <f t="shared" si="19"/>
        <v>14.322000000000001</v>
      </c>
      <c r="C433" s="93"/>
      <c r="D433" s="94">
        <v>23400</v>
      </c>
      <c r="E433" s="95"/>
      <c r="F433" s="100">
        <f t="shared" si="17"/>
        <v>27510</v>
      </c>
      <c r="G433" s="96">
        <f t="shared" si="18"/>
        <v>19606</v>
      </c>
      <c r="H433" s="95">
        <v>650</v>
      </c>
    </row>
    <row r="434" spans="1:8" ht="12.75">
      <c r="A434" s="91">
        <v>419</v>
      </c>
      <c r="B434" s="102">
        <f t="shared" si="19"/>
        <v>14.326</v>
      </c>
      <c r="C434" s="93"/>
      <c r="D434" s="94">
        <v>23400</v>
      </c>
      <c r="E434" s="95"/>
      <c r="F434" s="100">
        <f t="shared" si="17"/>
        <v>27503</v>
      </c>
      <c r="G434" s="96">
        <f t="shared" si="18"/>
        <v>19601</v>
      </c>
      <c r="H434" s="95">
        <v>650</v>
      </c>
    </row>
    <row r="435" spans="1:8" ht="12.75">
      <c r="A435" s="91">
        <v>420</v>
      </c>
      <c r="B435" s="102">
        <f t="shared" si="19"/>
        <v>14.33</v>
      </c>
      <c r="C435" s="93"/>
      <c r="D435" s="94">
        <v>23400</v>
      </c>
      <c r="E435" s="95"/>
      <c r="F435" s="100">
        <f t="shared" si="17"/>
        <v>27495</v>
      </c>
      <c r="G435" s="96">
        <f t="shared" si="18"/>
        <v>19595</v>
      </c>
      <c r="H435" s="95">
        <v>650</v>
      </c>
    </row>
    <row r="436" spans="1:8" ht="12.75">
      <c r="A436" s="91">
        <v>421</v>
      </c>
      <c r="B436" s="102">
        <f t="shared" si="19"/>
        <v>14.334</v>
      </c>
      <c r="C436" s="93"/>
      <c r="D436" s="94">
        <v>23400</v>
      </c>
      <c r="E436" s="95"/>
      <c r="F436" s="100">
        <f t="shared" si="17"/>
        <v>27488</v>
      </c>
      <c r="G436" s="96">
        <f t="shared" si="18"/>
        <v>19590</v>
      </c>
      <c r="H436" s="95">
        <v>650</v>
      </c>
    </row>
    <row r="437" spans="1:8" ht="12.75">
      <c r="A437" s="91">
        <v>422</v>
      </c>
      <c r="B437" s="102">
        <f t="shared" si="19"/>
        <v>14.338000000000001</v>
      </c>
      <c r="C437" s="93"/>
      <c r="D437" s="94">
        <v>23400</v>
      </c>
      <c r="E437" s="95"/>
      <c r="F437" s="100">
        <f t="shared" si="17"/>
        <v>27481</v>
      </c>
      <c r="G437" s="96">
        <f t="shared" si="18"/>
        <v>19584</v>
      </c>
      <c r="H437" s="95">
        <v>650</v>
      </c>
    </row>
    <row r="438" spans="1:8" ht="12.75">
      <c r="A438" s="91">
        <v>423</v>
      </c>
      <c r="B438" s="102">
        <f t="shared" si="19"/>
        <v>14.342</v>
      </c>
      <c r="C438" s="93"/>
      <c r="D438" s="94">
        <v>23400</v>
      </c>
      <c r="E438" s="95"/>
      <c r="F438" s="100">
        <f t="shared" si="17"/>
        <v>27473</v>
      </c>
      <c r="G438" s="96">
        <f t="shared" si="18"/>
        <v>19579</v>
      </c>
      <c r="H438" s="95">
        <v>650</v>
      </c>
    </row>
    <row r="439" spans="1:8" ht="12.75">
      <c r="A439" s="91">
        <v>424</v>
      </c>
      <c r="B439" s="102">
        <f t="shared" si="19"/>
        <v>14.346</v>
      </c>
      <c r="C439" s="93"/>
      <c r="D439" s="94">
        <v>23400</v>
      </c>
      <c r="E439" s="95"/>
      <c r="F439" s="100">
        <f t="shared" si="17"/>
        <v>27466</v>
      </c>
      <c r="G439" s="96">
        <f t="shared" si="18"/>
        <v>19573</v>
      </c>
      <c r="H439" s="95">
        <v>650</v>
      </c>
    </row>
    <row r="440" spans="1:8" ht="12.75">
      <c r="A440" s="91">
        <v>425</v>
      </c>
      <c r="B440" s="102">
        <f t="shared" si="19"/>
        <v>14.35</v>
      </c>
      <c r="C440" s="93"/>
      <c r="D440" s="94">
        <v>23400</v>
      </c>
      <c r="E440" s="95"/>
      <c r="F440" s="100">
        <f t="shared" si="17"/>
        <v>27458</v>
      </c>
      <c r="G440" s="96">
        <f t="shared" si="18"/>
        <v>19568</v>
      </c>
      <c r="H440" s="95">
        <v>650</v>
      </c>
    </row>
    <row r="441" spans="1:8" ht="12.75">
      <c r="A441" s="91">
        <v>426</v>
      </c>
      <c r="B441" s="102">
        <f t="shared" si="19"/>
        <v>14.354000000000001</v>
      </c>
      <c r="C441" s="93"/>
      <c r="D441" s="94">
        <v>23400</v>
      </c>
      <c r="E441" s="95"/>
      <c r="F441" s="100">
        <f t="shared" si="17"/>
        <v>27451</v>
      </c>
      <c r="G441" s="96">
        <f t="shared" si="18"/>
        <v>19562</v>
      </c>
      <c r="H441" s="95">
        <v>650</v>
      </c>
    </row>
    <row r="442" spans="1:8" ht="12.75">
      <c r="A442" s="91">
        <v>427</v>
      </c>
      <c r="B442" s="102">
        <f t="shared" si="19"/>
        <v>14.358</v>
      </c>
      <c r="C442" s="93"/>
      <c r="D442" s="94">
        <v>23400</v>
      </c>
      <c r="E442" s="95"/>
      <c r="F442" s="100">
        <f t="shared" si="17"/>
        <v>27443</v>
      </c>
      <c r="G442" s="96">
        <f t="shared" si="18"/>
        <v>19557</v>
      </c>
      <c r="H442" s="95">
        <v>650</v>
      </c>
    </row>
    <row r="443" spans="1:8" ht="12.75">
      <c r="A443" s="91">
        <v>428</v>
      </c>
      <c r="B443" s="102">
        <f t="shared" si="19"/>
        <v>14.362</v>
      </c>
      <c r="C443" s="93"/>
      <c r="D443" s="94">
        <v>23400</v>
      </c>
      <c r="E443" s="95"/>
      <c r="F443" s="100">
        <f t="shared" si="17"/>
        <v>27436</v>
      </c>
      <c r="G443" s="96">
        <f t="shared" si="18"/>
        <v>19552</v>
      </c>
      <c r="H443" s="95">
        <v>650</v>
      </c>
    </row>
    <row r="444" spans="1:8" ht="12.75">
      <c r="A444" s="91">
        <v>429</v>
      </c>
      <c r="B444" s="102">
        <f t="shared" si="19"/>
        <v>14.366</v>
      </c>
      <c r="C444" s="93"/>
      <c r="D444" s="94">
        <v>23400</v>
      </c>
      <c r="E444" s="95"/>
      <c r="F444" s="100">
        <f t="shared" si="17"/>
        <v>27428</v>
      </c>
      <c r="G444" s="96">
        <f t="shared" si="18"/>
        <v>19546</v>
      </c>
      <c r="H444" s="95">
        <v>650</v>
      </c>
    </row>
    <row r="445" spans="1:8" ht="12.75">
      <c r="A445" s="91">
        <v>430</v>
      </c>
      <c r="B445" s="102">
        <f t="shared" si="19"/>
        <v>14.370000000000001</v>
      </c>
      <c r="C445" s="93"/>
      <c r="D445" s="94">
        <v>23400</v>
      </c>
      <c r="E445" s="95"/>
      <c r="F445" s="100">
        <f t="shared" si="17"/>
        <v>27421</v>
      </c>
      <c r="G445" s="96">
        <f t="shared" si="18"/>
        <v>19541</v>
      </c>
      <c r="H445" s="95">
        <v>650</v>
      </c>
    </row>
    <row r="446" spans="1:8" ht="12.75">
      <c r="A446" s="91">
        <v>431</v>
      </c>
      <c r="B446" s="102">
        <f t="shared" si="19"/>
        <v>14.374</v>
      </c>
      <c r="C446" s="93"/>
      <c r="D446" s="94">
        <v>23400</v>
      </c>
      <c r="E446" s="95"/>
      <c r="F446" s="100">
        <f t="shared" si="17"/>
        <v>27413</v>
      </c>
      <c r="G446" s="96">
        <f t="shared" si="18"/>
        <v>19535</v>
      </c>
      <c r="H446" s="95">
        <v>650</v>
      </c>
    </row>
    <row r="447" spans="1:8" ht="12.75">
      <c r="A447" s="91">
        <v>432</v>
      </c>
      <c r="B447" s="102">
        <f t="shared" si="19"/>
        <v>14.378</v>
      </c>
      <c r="C447" s="93"/>
      <c r="D447" s="94">
        <v>23400</v>
      </c>
      <c r="E447" s="95"/>
      <c r="F447" s="100">
        <f t="shared" si="17"/>
        <v>27406</v>
      </c>
      <c r="G447" s="96">
        <f t="shared" si="18"/>
        <v>19530</v>
      </c>
      <c r="H447" s="95">
        <v>650</v>
      </c>
    </row>
    <row r="448" spans="1:8" ht="12.75">
      <c r="A448" s="91">
        <v>433</v>
      </c>
      <c r="B448" s="102">
        <f t="shared" si="19"/>
        <v>14.382</v>
      </c>
      <c r="C448" s="93"/>
      <c r="D448" s="94">
        <v>23400</v>
      </c>
      <c r="E448" s="95"/>
      <c r="F448" s="100">
        <f t="shared" si="17"/>
        <v>27398</v>
      </c>
      <c r="G448" s="96">
        <f t="shared" si="18"/>
        <v>19524</v>
      </c>
      <c r="H448" s="95">
        <v>650</v>
      </c>
    </row>
    <row r="449" spans="1:8" ht="12.75">
      <c r="A449" s="91">
        <v>434</v>
      </c>
      <c r="B449" s="102">
        <f t="shared" si="19"/>
        <v>14.386000000000001</v>
      </c>
      <c r="C449" s="93"/>
      <c r="D449" s="94">
        <v>23400</v>
      </c>
      <c r="E449" s="95"/>
      <c r="F449" s="100">
        <f t="shared" si="17"/>
        <v>27391</v>
      </c>
      <c r="G449" s="96">
        <f t="shared" si="18"/>
        <v>19519</v>
      </c>
      <c r="H449" s="95">
        <v>650</v>
      </c>
    </row>
    <row r="450" spans="1:8" ht="12.75">
      <c r="A450" s="91">
        <v>435</v>
      </c>
      <c r="B450" s="102">
        <f t="shared" si="19"/>
        <v>14.39</v>
      </c>
      <c r="C450" s="93"/>
      <c r="D450" s="94">
        <v>23400</v>
      </c>
      <c r="E450" s="95"/>
      <c r="F450" s="100">
        <f t="shared" si="17"/>
        <v>27384</v>
      </c>
      <c r="G450" s="96">
        <f t="shared" si="18"/>
        <v>19514</v>
      </c>
      <c r="H450" s="95">
        <v>650</v>
      </c>
    </row>
    <row r="451" spans="1:8" ht="12.75">
      <c r="A451" s="91">
        <v>436</v>
      </c>
      <c r="B451" s="102">
        <f t="shared" si="19"/>
        <v>14.394</v>
      </c>
      <c r="C451" s="93"/>
      <c r="D451" s="94">
        <v>23400</v>
      </c>
      <c r="E451" s="95"/>
      <c r="F451" s="100">
        <f t="shared" si="17"/>
        <v>27376</v>
      </c>
      <c r="G451" s="96">
        <f t="shared" si="18"/>
        <v>19508</v>
      </c>
      <c r="H451" s="95">
        <v>650</v>
      </c>
    </row>
    <row r="452" spans="1:8" ht="12.75">
      <c r="A452" s="91">
        <v>437</v>
      </c>
      <c r="B452" s="102">
        <f t="shared" si="19"/>
        <v>14.398</v>
      </c>
      <c r="C452" s="93"/>
      <c r="D452" s="94">
        <v>23400</v>
      </c>
      <c r="E452" s="95"/>
      <c r="F452" s="100">
        <f t="shared" si="17"/>
        <v>27369</v>
      </c>
      <c r="G452" s="96">
        <f t="shared" si="18"/>
        <v>19503</v>
      </c>
      <c r="H452" s="95">
        <v>650</v>
      </c>
    </row>
    <row r="453" spans="1:8" ht="12.75">
      <c r="A453" s="91">
        <v>438</v>
      </c>
      <c r="B453" s="102">
        <f t="shared" si="19"/>
        <v>14.402000000000001</v>
      </c>
      <c r="C453" s="93"/>
      <c r="D453" s="94">
        <v>23400</v>
      </c>
      <c r="E453" s="95"/>
      <c r="F453" s="100">
        <f t="shared" si="17"/>
        <v>27361</v>
      </c>
      <c r="G453" s="96">
        <f t="shared" si="18"/>
        <v>19497</v>
      </c>
      <c r="H453" s="95">
        <v>650</v>
      </c>
    </row>
    <row r="454" spans="1:8" ht="12.75">
      <c r="A454" s="91">
        <v>439</v>
      </c>
      <c r="B454" s="102">
        <f t="shared" si="19"/>
        <v>14.406</v>
      </c>
      <c r="C454" s="93"/>
      <c r="D454" s="94">
        <v>23400</v>
      </c>
      <c r="E454" s="95"/>
      <c r="F454" s="100">
        <f t="shared" si="17"/>
        <v>27354</v>
      </c>
      <c r="G454" s="96">
        <f t="shared" si="18"/>
        <v>19492</v>
      </c>
      <c r="H454" s="95">
        <v>650</v>
      </c>
    </row>
    <row r="455" spans="1:8" ht="12.75">
      <c r="A455" s="91">
        <v>440</v>
      </c>
      <c r="B455" s="102">
        <f t="shared" si="19"/>
        <v>14.41</v>
      </c>
      <c r="C455" s="93"/>
      <c r="D455" s="94">
        <v>23400</v>
      </c>
      <c r="E455" s="95"/>
      <c r="F455" s="100">
        <f t="shared" si="17"/>
        <v>27346</v>
      </c>
      <c r="G455" s="96">
        <f t="shared" si="18"/>
        <v>19486</v>
      </c>
      <c r="H455" s="95">
        <v>650</v>
      </c>
    </row>
    <row r="456" spans="1:8" ht="12.75">
      <c r="A456" s="91">
        <v>441</v>
      </c>
      <c r="B456" s="102">
        <f t="shared" si="19"/>
        <v>14.414</v>
      </c>
      <c r="C456" s="93"/>
      <c r="D456" s="94">
        <v>23400</v>
      </c>
      <c r="E456" s="95"/>
      <c r="F456" s="100">
        <f t="shared" si="17"/>
        <v>27339</v>
      </c>
      <c r="G456" s="96">
        <f t="shared" si="18"/>
        <v>19481</v>
      </c>
      <c r="H456" s="95">
        <v>650</v>
      </c>
    </row>
    <row r="457" spans="1:8" ht="12.75">
      <c r="A457" s="91">
        <v>442</v>
      </c>
      <c r="B457" s="102">
        <f t="shared" si="19"/>
        <v>14.418000000000001</v>
      </c>
      <c r="C457" s="93"/>
      <c r="D457" s="94">
        <v>23400</v>
      </c>
      <c r="E457" s="95"/>
      <c r="F457" s="100">
        <f t="shared" si="17"/>
        <v>27332</v>
      </c>
      <c r="G457" s="96">
        <f t="shared" si="18"/>
        <v>19476</v>
      </c>
      <c r="H457" s="95">
        <v>650</v>
      </c>
    </row>
    <row r="458" spans="1:8" ht="12.75">
      <c r="A458" s="91">
        <v>443</v>
      </c>
      <c r="B458" s="102">
        <f t="shared" si="19"/>
        <v>14.422</v>
      </c>
      <c r="C458" s="93"/>
      <c r="D458" s="94">
        <v>23400</v>
      </c>
      <c r="E458" s="95"/>
      <c r="F458" s="100">
        <f t="shared" si="17"/>
        <v>27324</v>
      </c>
      <c r="G458" s="96">
        <f t="shared" si="18"/>
        <v>19470</v>
      </c>
      <c r="H458" s="95">
        <v>650</v>
      </c>
    </row>
    <row r="459" spans="1:8" ht="12.75">
      <c r="A459" s="91">
        <v>444</v>
      </c>
      <c r="B459" s="102">
        <f t="shared" si="19"/>
        <v>14.426</v>
      </c>
      <c r="C459" s="93"/>
      <c r="D459" s="94">
        <v>23400</v>
      </c>
      <c r="E459" s="95"/>
      <c r="F459" s="100">
        <f t="shared" si="17"/>
        <v>27317</v>
      </c>
      <c r="G459" s="96">
        <f t="shared" si="18"/>
        <v>19465</v>
      </c>
      <c r="H459" s="95">
        <v>650</v>
      </c>
    </row>
    <row r="460" spans="1:8" ht="12.75">
      <c r="A460" s="91">
        <v>445</v>
      </c>
      <c r="B460" s="102">
        <f t="shared" si="19"/>
        <v>14.43</v>
      </c>
      <c r="C460" s="93"/>
      <c r="D460" s="94">
        <v>23400</v>
      </c>
      <c r="E460" s="95"/>
      <c r="F460" s="100">
        <f t="shared" si="17"/>
        <v>27309</v>
      </c>
      <c r="G460" s="96">
        <f t="shared" si="18"/>
        <v>19459</v>
      </c>
      <c r="H460" s="95">
        <v>650</v>
      </c>
    </row>
    <row r="461" spans="1:8" ht="12.75">
      <c r="A461" s="91">
        <v>446</v>
      </c>
      <c r="B461" s="102">
        <f t="shared" si="19"/>
        <v>14.434000000000001</v>
      </c>
      <c r="C461" s="93"/>
      <c r="D461" s="94">
        <v>23400</v>
      </c>
      <c r="E461" s="95"/>
      <c r="F461" s="100">
        <f t="shared" si="17"/>
        <v>27302</v>
      </c>
      <c r="G461" s="96">
        <f t="shared" si="18"/>
        <v>19454</v>
      </c>
      <c r="H461" s="95">
        <v>650</v>
      </c>
    </row>
    <row r="462" spans="1:8" ht="12.75">
      <c r="A462" s="91">
        <v>447</v>
      </c>
      <c r="B462" s="102">
        <f t="shared" si="19"/>
        <v>14.438</v>
      </c>
      <c r="C462" s="93"/>
      <c r="D462" s="94">
        <v>23400</v>
      </c>
      <c r="E462" s="95"/>
      <c r="F462" s="100">
        <f t="shared" si="17"/>
        <v>27295</v>
      </c>
      <c r="G462" s="96">
        <f t="shared" si="18"/>
        <v>19449</v>
      </c>
      <c r="H462" s="95">
        <v>650</v>
      </c>
    </row>
    <row r="463" spans="1:8" ht="12.75">
      <c r="A463" s="91">
        <v>448</v>
      </c>
      <c r="B463" s="102">
        <f t="shared" si="19"/>
        <v>14.442</v>
      </c>
      <c r="C463" s="93"/>
      <c r="D463" s="94">
        <v>23400</v>
      </c>
      <c r="E463" s="95"/>
      <c r="F463" s="100">
        <f t="shared" si="17"/>
        <v>27287</v>
      </c>
      <c r="G463" s="96">
        <f t="shared" si="18"/>
        <v>19443</v>
      </c>
      <c r="H463" s="95">
        <v>650</v>
      </c>
    </row>
    <row r="464" spans="1:8" ht="12.75">
      <c r="A464" s="91">
        <v>449</v>
      </c>
      <c r="B464" s="102">
        <f t="shared" si="19"/>
        <v>14.446</v>
      </c>
      <c r="C464" s="93"/>
      <c r="D464" s="94">
        <v>23400</v>
      </c>
      <c r="E464" s="95"/>
      <c r="F464" s="100">
        <f aca="true" t="shared" si="20" ref="F464:F527">ROUND(12*1.37*(1/B464*D464)+H464,0)</f>
        <v>27280</v>
      </c>
      <c r="G464" s="96">
        <f aca="true" t="shared" si="21" ref="G464:G527">ROUND(12*(1/B464*D464),0)</f>
        <v>19438</v>
      </c>
      <c r="H464" s="95">
        <v>650</v>
      </c>
    </row>
    <row r="465" spans="1:8" ht="12.75">
      <c r="A465" s="91">
        <v>450</v>
      </c>
      <c r="B465" s="102">
        <f t="shared" si="19"/>
        <v>14.450000000000001</v>
      </c>
      <c r="C465" s="93"/>
      <c r="D465" s="94">
        <v>23400</v>
      </c>
      <c r="E465" s="95"/>
      <c r="F465" s="100">
        <f t="shared" si="20"/>
        <v>27273</v>
      </c>
      <c r="G465" s="96">
        <f t="shared" si="21"/>
        <v>19433</v>
      </c>
      <c r="H465" s="95">
        <v>650</v>
      </c>
    </row>
    <row r="466" spans="1:8" ht="12.75">
      <c r="A466" s="91">
        <v>451</v>
      </c>
      <c r="B466" s="102">
        <f aca="true" t="shared" si="22" ref="B466:B529">0.004*A466+12.65</f>
        <v>14.454</v>
      </c>
      <c r="C466" s="93"/>
      <c r="D466" s="94">
        <v>23400</v>
      </c>
      <c r="E466" s="95"/>
      <c r="F466" s="100">
        <f t="shared" si="20"/>
        <v>27265</v>
      </c>
      <c r="G466" s="96">
        <f t="shared" si="21"/>
        <v>19427</v>
      </c>
      <c r="H466" s="95">
        <v>650</v>
      </c>
    </row>
    <row r="467" spans="1:8" ht="12.75">
      <c r="A467" s="91">
        <v>452</v>
      </c>
      <c r="B467" s="102">
        <f t="shared" si="22"/>
        <v>14.458</v>
      </c>
      <c r="C467" s="93"/>
      <c r="D467" s="94">
        <v>23400</v>
      </c>
      <c r="E467" s="95"/>
      <c r="F467" s="100">
        <f t="shared" si="20"/>
        <v>27258</v>
      </c>
      <c r="G467" s="96">
        <f t="shared" si="21"/>
        <v>19422</v>
      </c>
      <c r="H467" s="95">
        <v>650</v>
      </c>
    </row>
    <row r="468" spans="1:8" ht="12.75">
      <c r="A468" s="91">
        <v>453</v>
      </c>
      <c r="B468" s="102">
        <f t="shared" si="22"/>
        <v>14.462</v>
      </c>
      <c r="C468" s="93"/>
      <c r="D468" s="94">
        <v>23400</v>
      </c>
      <c r="E468" s="95"/>
      <c r="F468" s="100">
        <f t="shared" si="20"/>
        <v>27250</v>
      </c>
      <c r="G468" s="96">
        <f t="shared" si="21"/>
        <v>19416</v>
      </c>
      <c r="H468" s="95">
        <v>650</v>
      </c>
    </row>
    <row r="469" spans="1:8" ht="12.75">
      <c r="A469" s="91">
        <v>454</v>
      </c>
      <c r="B469" s="102">
        <f t="shared" si="22"/>
        <v>14.466000000000001</v>
      </c>
      <c r="C469" s="93"/>
      <c r="D469" s="94">
        <v>23400</v>
      </c>
      <c r="E469" s="95"/>
      <c r="F469" s="100">
        <f t="shared" si="20"/>
        <v>27243</v>
      </c>
      <c r="G469" s="96">
        <f t="shared" si="21"/>
        <v>19411</v>
      </c>
      <c r="H469" s="95">
        <v>650</v>
      </c>
    </row>
    <row r="470" spans="1:8" ht="12.75">
      <c r="A470" s="91">
        <v>455</v>
      </c>
      <c r="B470" s="102">
        <f t="shared" si="22"/>
        <v>14.47</v>
      </c>
      <c r="C470" s="93"/>
      <c r="D470" s="94">
        <v>23400</v>
      </c>
      <c r="E470" s="95"/>
      <c r="F470" s="100">
        <f t="shared" si="20"/>
        <v>27236</v>
      </c>
      <c r="G470" s="96">
        <f t="shared" si="21"/>
        <v>19406</v>
      </c>
      <c r="H470" s="95">
        <v>650</v>
      </c>
    </row>
    <row r="471" spans="1:8" ht="12.75">
      <c r="A471" s="91">
        <v>456</v>
      </c>
      <c r="B471" s="102">
        <f t="shared" si="22"/>
        <v>14.474</v>
      </c>
      <c r="C471" s="93"/>
      <c r="D471" s="94">
        <v>23400</v>
      </c>
      <c r="E471" s="95"/>
      <c r="F471" s="100">
        <f t="shared" si="20"/>
        <v>27228</v>
      </c>
      <c r="G471" s="96">
        <f t="shared" si="21"/>
        <v>19400</v>
      </c>
      <c r="H471" s="95">
        <v>650</v>
      </c>
    </row>
    <row r="472" spans="1:8" ht="12.75">
      <c r="A472" s="91">
        <v>457</v>
      </c>
      <c r="B472" s="102">
        <f t="shared" si="22"/>
        <v>14.478</v>
      </c>
      <c r="C472" s="93"/>
      <c r="D472" s="94">
        <v>23400</v>
      </c>
      <c r="E472" s="95"/>
      <c r="F472" s="100">
        <f t="shared" si="20"/>
        <v>27221</v>
      </c>
      <c r="G472" s="96">
        <f t="shared" si="21"/>
        <v>19395</v>
      </c>
      <c r="H472" s="95">
        <v>650</v>
      </c>
    </row>
    <row r="473" spans="1:8" ht="12.75">
      <c r="A473" s="91">
        <v>458</v>
      </c>
      <c r="B473" s="102">
        <f t="shared" si="22"/>
        <v>14.482000000000001</v>
      </c>
      <c r="C473" s="93"/>
      <c r="D473" s="94">
        <v>23400</v>
      </c>
      <c r="E473" s="95"/>
      <c r="F473" s="100">
        <f t="shared" si="20"/>
        <v>27214</v>
      </c>
      <c r="G473" s="96">
        <f t="shared" si="21"/>
        <v>19390</v>
      </c>
      <c r="H473" s="95">
        <v>650</v>
      </c>
    </row>
    <row r="474" spans="1:8" ht="12.75">
      <c r="A474" s="91">
        <v>459</v>
      </c>
      <c r="B474" s="102">
        <f t="shared" si="22"/>
        <v>14.486</v>
      </c>
      <c r="C474" s="93"/>
      <c r="D474" s="94">
        <v>23400</v>
      </c>
      <c r="E474" s="95"/>
      <c r="F474" s="100">
        <f t="shared" si="20"/>
        <v>27206</v>
      </c>
      <c r="G474" s="96">
        <f t="shared" si="21"/>
        <v>19384</v>
      </c>
      <c r="H474" s="95">
        <v>650</v>
      </c>
    </row>
    <row r="475" spans="1:8" ht="12.75">
      <c r="A475" s="91">
        <v>460</v>
      </c>
      <c r="B475" s="102">
        <f t="shared" si="22"/>
        <v>14.49</v>
      </c>
      <c r="C475" s="93"/>
      <c r="D475" s="94">
        <v>23400</v>
      </c>
      <c r="E475" s="95"/>
      <c r="F475" s="100">
        <f t="shared" si="20"/>
        <v>27199</v>
      </c>
      <c r="G475" s="96">
        <f t="shared" si="21"/>
        <v>19379</v>
      </c>
      <c r="H475" s="95">
        <v>650</v>
      </c>
    </row>
    <row r="476" spans="1:8" ht="12.75">
      <c r="A476" s="91">
        <v>461</v>
      </c>
      <c r="B476" s="102">
        <f t="shared" si="22"/>
        <v>14.494</v>
      </c>
      <c r="C476" s="93"/>
      <c r="D476" s="94">
        <v>23400</v>
      </c>
      <c r="E476" s="95"/>
      <c r="F476" s="100">
        <f t="shared" si="20"/>
        <v>27192</v>
      </c>
      <c r="G476" s="96">
        <f t="shared" si="21"/>
        <v>19374</v>
      </c>
      <c r="H476" s="95">
        <v>650</v>
      </c>
    </row>
    <row r="477" spans="1:8" ht="12.75">
      <c r="A477" s="91">
        <v>462</v>
      </c>
      <c r="B477" s="102">
        <f t="shared" si="22"/>
        <v>14.498000000000001</v>
      </c>
      <c r="C477" s="93"/>
      <c r="D477" s="94">
        <v>23400</v>
      </c>
      <c r="E477" s="95"/>
      <c r="F477" s="100">
        <f t="shared" si="20"/>
        <v>27184</v>
      </c>
      <c r="G477" s="96">
        <f t="shared" si="21"/>
        <v>19368</v>
      </c>
      <c r="H477" s="95">
        <v>650</v>
      </c>
    </row>
    <row r="478" spans="1:8" ht="12.75">
      <c r="A478" s="91">
        <v>463</v>
      </c>
      <c r="B478" s="102">
        <f t="shared" si="22"/>
        <v>14.502</v>
      </c>
      <c r="C478" s="93"/>
      <c r="D478" s="94">
        <v>23400</v>
      </c>
      <c r="E478" s="95"/>
      <c r="F478" s="100">
        <f t="shared" si="20"/>
        <v>27177</v>
      </c>
      <c r="G478" s="96">
        <f t="shared" si="21"/>
        <v>19363</v>
      </c>
      <c r="H478" s="95">
        <v>650</v>
      </c>
    </row>
    <row r="479" spans="1:8" ht="12.75">
      <c r="A479" s="91">
        <v>464</v>
      </c>
      <c r="B479" s="102">
        <f t="shared" si="22"/>
        <v>14.506</v>
      </c>
      <c r="C479" s="93"/>
      <c r="D479" s="94">
        <v>23400</v>
      </c>
      <c r="E479" s="95"/>
      <c r="F479" s="100">
        <f t="shared" si="20"/>
        <v>27170</v>
      </c>
      <c r="G479" s="96">
        <f t="shared" si="21"/>
        <v>19358</v>
      </c>
      <c r="H479" s="95">
        <v>650</v>
      </c>
    </row>
    <row r="480" spans="1:8" ht="12.75">
      <c r="A480" s="91">
        <v>465</v>
      </c>
      <c r="B480" s="102">
        <f t="shared" si="22"/>
        <v>14.51</v>
      </c>
      <c r="C480" s="93"/>
      <c r="D480" s="94">
        <v>23400</v>
      </c>
      <c r="E480" s="95"/>
      <c r="F480" s="100">
        <f t="shared" si="20"/>
        <v>27162</v>
      </c>
      <c r="G480" s="96">
        <f t="shared" si="21"/>
        <v>19352</v>
      </c>
      <c r="H480" s="95">
        <v>650</v>
      </c>
    </row>
    <row r="481" spans="1:8" ht="12.75">
      <c r="A481" s="91">
        <v>466</v>
      </c>
      <c r="B481" s="102">
        <f t="shared" si="22"/>
        <v>14.514000000000001</v>
      </c>
      <c r="C481" s="93"/>
      <c r="D481" s="94">
        <v>23400</v>
      </c>
      <c r="E481" s="95"/>
      <c r="F481" s="100">
        <f t="shared" si="20"/>
        <v>27155</v>
      </c>
      <c r="G481" s="96">
        <f t="shared" si="21"/>
        <v>19347</v>
      </c>
      <c r="H481" s="95">
        <v>650</v>
      </c>
    </row>
    <row r="482" spans="1:8" ht="12.75">
      <c r="A482" s="91">
        <v>467</v>
      </c>
      <c r="B482" s="102">
        <f t="shared" si="22"/>
        <v>14.518</v>
      </c>
      <c r="C482" s="93"/>
      <c r="D482" s="94">
        <v>23400</v>
      </c>
      <c r="E482" s="95"/>
      <c r="F482" s="100">
        <f t="shared" si="20"/>
        <v>27148</v>
      </c>
      <c r="G482" s="96">
        <f t="shared" si="21"/>
        <v>19342</v>
      </c>
      <c r="H482" s="95">
        <v>650</v>
      </c>
    </row>
    <row r="483" spans="1:8" ht="12.75">
      <c r="A483" s="91">
        <v>468</v>
      </c>
      <c r="B483" s="102">
        <f t="shared" si="22"/>
        <v>14.522</v>
      </c>
      <c r="C483" s="93"/>
      <c r="D483" s="94">
        <v>23400</v>
      </c>
      <c r="E483" s="95"/>
      <c r="F483" s="100">
        <f t="shared" si="20"/>
        <v>27141</v>
      </c>
      <c r="G483" s="96">
        <f t="shared" si="21"/>
        <v>19336</v>
      </c>
      <c r="H483" s="95">
        <v>650</v>
      </c>
    </row>
    <row r="484" spans="1:8" ht="12.75">
      <c r="A484" s="91">
        <v>469</v>
      </c>
      <c r="B484" s="102">
        <f t="shared" si="22"/>
        <v>14.526</v>
      </c>
      <c r="C484" s="93"/>
      <c r="D484" s="94">
        <v>23400</v>
      </c>
      <c r="E484" s="95"/>
      <c r="F484" s="100">
        <f t="shared" si="20"/>
        <v>27133</v>
      </c>
      <c r="G484" s="96">
        <f t="shared" si="21"/>
        <v>19331</v>
      </c>
      <c r="H484" s="95">
        <v>650</v>
      </c>
    </row>
    <row r="485" spans="1:8" ht="12.75">
      <c r="A485" s="91">
        <v>470</v>
      </c>
      <c r="B485" s="102">
        <f t="shared" si="22"/>
        <v>14.530000000000001</v>
      </c>
      <c r="C485" s="93"/>
      <c r="D485" s="94">
        <v>23400</v>
      </c>
      <c r="E485" s="95"/>
      <c r="F485" s="100">
        <f t="shared" si="20"/>
        <v>27126</v>
      </c>
      <c r="G485" s="96">
        <f t="shared" si="21"/>
        <v>19326</v>
      </c>
      <c r="H485" s="95">
        <v>650</v>
      </c>
    </row>
    <row r="486" spans="1:8" ht="12.75">
      <c r="A486" s="91">
        <v>471</v>
      </c>
      <c r="B486" s="102">
        <f t="shared" si="22"/>
        <v>14.534</v>
      </c>
      <c r="C486" s="93"/>
      <c r="D486" s="94">
        <v>23400</v>
      </c>
      <c r="E486" s="95"/>
      <c r="F486" s="100">
        <f t="shared" si="20"/>
        <v>27119</v>
      </c>
      <c r="G486" s="96">
        <f t="shared" si="21"/>
        <v>19320</v>
      </c>
      <c r="H486" s="95">
        <v>650</v>
      </c>
    </row>
    <row r="487" spans="1:8" ht="12.75">
      <c r="A487" s="91">
        <v>472</v>
      </c>
      <c r="B487" s="102">
        <f t="shared" si="22"/>
        <v>14.538</v>
      </c>
      <c r="C487" s="93"/>
      <c r="D487" s="94">
        <v>23400</v>
      </c>
      <c r="E487" s="95"/>
      <c r="F487" s="100">
        <f t="shared" si="20"/>
        <v>27111</v>
      </c>
      <c r="G487" s="96">
        <f t="shared" si="21"/>
        <v>19315</v>
      </c>
      <c r="H487" s="95">
        <v>650</v>
      </c>
    </row>
    <row r="488" spans="1:8" ht="12.75">
      <c r="A488" s="91">
        <v>473</v>
      </c>
      <c r="B488" s="102">
        <f t="shared" si="22"/>
        <v>14.542</v>
      </c>
      <c r="C488" s="93"/>
      <c r="D488" s="94">
        <v>23400</v>
      </c>
      <c r="E488" s="95"/>
      <c r="F488" s="100">
        <f t="shared" si="20"/>
        <v>27104</v>
      </c>
      <c r="G488" s="96">
        <f t="shared" si="21"/>
        <v>19310</v>
      </c>
      <c r="H488" s="95">
        <v>650</v>
      </c>
    </row>
    <row r="489" spans="1:8" ht="12.75">
      <c r="A489" s="91">
        <v>474</v>
      </c>
      <c r="B489" s="102">
        <f t="shared" si="22"/>
        <v>14.546000000000001</v>
      </c>
      <c r="C489" s="93"/>
      <c r="D489" s="94">
        <v>23400</v>
      </c>
      <c r="E489" s="95"/>
      <c r="F489" s="100">
        <f t="shared" si="20"/>
        <v>27097</v>
      </c>
      <c r="G489" s="96">
        <f t="shared" si="21"/>
        <v>19304</v>
      </c>
      <c r="H489" s="95">
        <v>650</v>
      </c>
    </row>
    <row r="490" spans="1:8" ht="12.75">
      <c r="A490" s="91">
        <v>475</v>
      </c>
      <c r="B490" s="102">
        <f t="shared" si="22"/>
        <v>14.55</v>
      </c>
      <c r="C490" s="93"/>
      <c r="D490" s="94">
        <v>23400</v>
      </c>
      <c r="E490" s="95"/>
      <c r="F490" s="100">
        <f t="shared" si="20"/>
        <v>27090</v>
      </c>
      <c r="G490" s="96">
        <f t="shared" si="21"/>
        <v>19299</v>
      </c>
      <c r="H490" s="95">
        <v>650</v>
      </c>
    </row>
    <row r="491" spans="1:8" ht="12.75">
      <c r="A491" s="91">
        <v>476</v>
      </c>
      <c r="B491" s="102">
        <f t="shared" si="22"/>
        <v>14.554</v>
      </c>
      <c r="C491" s="93"/>
      <c r="D491" s="94">
        <v>23400</v>
      </c>
      <c r="E491" s="95"/>
      <c r="F491" s="100">
        <f t="shared" si="20"/>
        <v>27082</v>
      </c>
      <c r="G491" s="96">
        <f t="shared" si="21"/>
        <v>19294</v>
      </c>
      <c r="H491" s="95">
        <v>650</v>
      </c>
    </row>
    <row r="492" spans="1:8" ht="12.75">
      <c r="A492" s="91">
        <v>477</v>
      </c>
      <c r="B492" s="102">
        <f t="shared" si="22"/>
        <v>14.558</v>
      </c>
      <c r="C492" s="93"/>
      <c r="D492" s="94">
        <v>23400</v>
      </c>
      <c r="E492" s="95"/>
      <c r="F492" s="100">
        <f t="shared" si="20"/>
        <v>27075</v>
      </c>
      <c r="G492" s="96">
        <f t="shared" si="21"/>
        <v>19288</v>
      </c>
      <c r="H492" s="95">
        <v>650</v>
      </c>
    </row>
    <row r="493" spans="1:8" ht="12.75">
      <c r="A493" s="91">
        <v>478</v>
      </c>
      <c r="B493" s="102">
        <f t="shared" si="22"/>
        <v>14.562000000000001</v>
      </c>
      <c r="C493" s="93"/>
      <c r="D493" s="94">
        <v>23400</v>
      </c>
      <c r="E493" s="95"/>
      <c r="F493" s="100">
        <f t="shared" si="20"/>
        <v>27068</v>
      </c>
      <c r="G493" s="96">
        <f t="shared" si="21"/>
        <v>19283</v>
      </c>
      <c r="H493" s="95">
        <v>650</v>
      </c>
    </row>
    <row r="494" spans="1:8" ht="12.75">
      <c r="A494" s="91">
        <v>479</v>
      </c>
      <c r="B494" s="102">
        <f t="shared" si="22"/>
        <v>14.566</v>
      </c>
      <c r="C494" s="93"/>
      <c r="D494" s="94">
        <v>23400</v>
      </c>
      <c r="E494" s="95"/>
      <c r="F494" s="100">
        <f t="shared" si="20"/>
        <v>27061</v>
      </c>
      <c r="G494" s="96">
        <f t="shared" si="21"/>
        <v>19278</v>
      </c>
      <c r="H494" s="95">
        <v>650</v>
      </c>
    </row>
    <row r="495" spans="1:8" ht="12.75">
      <c r="A495" s="91">
        <v>480</v>
      </c>
      <c r="B495" s="102">
        <f t="shared" si="22"/>
        <v>14.57</v>
      </c>
      <c r="C495" s="93"/>
      <c r="D495" s="94">
        <v>23400</v>
      </c>
      <c r="E495" s="95"/>
      <c r="F495" s="100">
        <f t="shared" si="20"/>
        <v>27053</v>
      </c>
      <c r="G495" s="96">
        <f t="shared" si="21"/>
        <v>19272</v>
      </c>
      <c r="H495" s="95">
        <v>650</v>
      </c>
    </row>
    <row r="496" spans="1:8" ht="12.75">
      <c r="A496" s="91">
        <v>481</v>
      </c>
      <c r="B496" s="102">
        <f t="shared" si="22"/>
        <v>14.574</v>
      </c>
      <c r="C496" s="93"/>
      <c r="D496" s="94">
        <v>23400</v>
      </c>
      <c r="E496" s="95"/>
      <c r="F496" s="100">
        <f t="shared" si="20"/>
        <v>27046</v>
      </c>
      <c r="G496" s="96">
        <f t="shared" si="21"/>
        <v>19267</v>
      </c>
      <c r="H496" s="95">
        <v>650</v>
      </c>
    </row>
    <row r="497" spans="1:8" ht="12.75">
      <c r="A497" s="91">
        <v>482</v>
      </c>
      <c r="B497" s="102">
        <f t="shared" si="22"/>
        <v>14.578</v>
      </c>
      <c r="C497" s="93"/>
      <c r="D497" s="94">
        <v>23400</v>
      </c>
      <c r="E497" s="95"/>
      <c r="F497" s="100">
        <f t="shared" si="20"/>
        <v>27039</v>
      </c>
      <c r="G497" s="96">
        <f t="shared" si="21"/>
        <v>19262</v>
      </c>
      <c r="H497" s="95">
        <v>650</v>
      </c>
    </row>
    <row r="498" spans="1:8" ht="12.75">
      <c r="A498" s="91">
        <v>483</v>
      </c>
      <c r="B498" s="102">
        <f t="shared" si="22"/>
        <v>14.582</v>
      </c>
      <c r="C498" s="93"/>
      <c r="D498" s="94">
        <v>23400</v>
      </c>
      <c r="E498" s="95"/>
      <c r="F498" s="100">
        <f t="shared" si="20"/>
        <v>27032</v>
      </c>
      <c r="G498" s="96">
        <f t="shared" si="21"/>
        <v>19257</v>
      </c>
      <c r="H498" s="95">
        <v>650</v>
      </c>
    </row>
    <row r="499" spans="1:8" ht="12.75">
      <c r="A499" s="91">
        <v>484</v>
      </c>
      <c r="B499" s="102">
        <f t="shared" si="22"/>
        <v>14.586</v>
      </c>
      <c r="C499" s="93"/>
      <c r="D499" s="94">
        <v>23400</v>
      </c>
      <c r="E499" s="95"/>
      <c r="F499" s="100">
        <f t="shared" si="20"/>
        <v>27024</v>
      </c>
      <c r="G499" s="96">
        <f t="shared" si="21"/>
        <v>19251</v>
      </c>
      <c r="H499" s="95">
        <v>650</v>
      </c>
    </row>
    <row r="500" spans="1:8" ht="12.75">
      <c r="A500" s="91">
        <v>485</v>
      </c>
      <c r="B500" s="102">
        <f t="shared" si="22"/>
        <v>14.59</v>
      </c>
      <c r="C500" s="93"/>
      <c r="D500" s="94">
        <v>23400</v>
      </c>
      <c r="E500" s="95"/>
      <c r="F500" s="100">
        <f t="shared" si="20"/>
        <v>27017</v>
      </c>
      <c r="G500" s="96">
        <f t="shared" si="21"/>
        <v>19246</v>
      </c>
      <c r="H500" s="95">
        <v>650</v>
      </c>
    </row>
    <row r="501" spans="1:8" ht="12.75">
      <c r="A501" s="91">
        <v>486</v>
      </c>
      <c r="B501" s="102">
        <f t="shared" si="22"/>
        <v>14.594000000000001</v>
      </c>
      <c r="C501" s="93"/>
      <c r="D501" s="94">
        <v>23400</v>
      </c>
      <c r="E501" s="95"/>
      <c r="F501" s="100">
        <f t="shared" si="20"/>
        <v>27010</v>
      </c>
      <c r="G501" s="96">
        <f t="shared" si="21"/>
        <v>19241</v>
      </c>
      <c r="H501" s="95">
        <v>650</v>
      </c>
    </row>
    <row r="502" spans="1:8" ht="12.75">
      <c r="A502" s="91">
        <v>487</v>
      </c>
      <c r="B502" s="102">
        <f t="shared" si="22"/>
        <v>14.598</v>
      </c>
      <c r="C502" s="93"/>
      <c r="D502" s="94">
        <v>23400</v>
      </c>
      <c r="E502" s="95"/>
      <c r="F502" s="100">
        <f t="shared" si="20"/>
        <v>27003</v>
      </c>
      <c r="G502" s="96">
        <f t="shared" si="21"/>
        <v>19236</v>
      </c>
      <c r="H502" s="95">
        <v>650</v>
      </c>
    </row>
    <row r="503" spans="1:8" ht="12.75">
      <c r="A503" s="91">
        <v>488</v>
      </c>
      <c r="B503" s="102">
        <f t="shared" si="22"/>
        <v>14.602</v>
      </c>
      <c r="C503" s="93"/>
      <c r="D503" s="94">
        <v>23400</v>
      </c>
      <c r="E503" s="95"/>
      <c r="F503" s="100">
        <f t="shared" si="20"/>
        <v>26995</v>
      </c>
      <c r="G503" s="96">
        <f t="shared" si="21"/>
        <v>19230</v>
      </c>
      <c r="H503" s="95">
        <v>650</v>
      </c>
    </row>
    <row r="504" spans="1:8" ht="12.75">
      <c r="A504" s="91">
        <v>489</v>
      </c>
      <c r="B504" s="102">
        <f t="shared" si="22"/>
        <v>14.606</v>
      </c>
      <c r="C504" s="93"/>
      <c r="D504" s="94">
        <v>23400</v>
      </c>
      <c r="E504" s="95"/>
      <c r="F504" s="100">
        <f t="shared" si="20"/>
        <v>26988</v>
      </c>
      <c r="G504" s="96">
        <f t="shared" si="21"/>
        <v>19225</v>
      </c>
      <c r="H504" s="95">
        <v>650</v>
      </c>
    </row>
    <row r="505" spans="1:8" ht="12.75">
      <c r="A505" s="91">
        <v>490</v>
      </c>
      <c r="B505" s="102">
        <f t="shared" si="22"/>
        <v>14.61</v>
      </c>
      <c r="C505" s="93"/>
      <c r="D505" s="94">
        <v>23400</v>
      </c>
      <c r="E505" s="95"/>
      <c r="F505" s="100">
        <f t="shared" si="20"/>
        <v>26981</v>
      </c>
      <c r="G505" s="96">
        <f t="shared" si="21"/>
        <v>19220</v>
      </c>
      <c r="H505" s="95">
        <v>650</v>
      </c>
    </row>
    <row r="506" spans="1:8" ht="12.75">
      <c r="A506" s="91">
        <v>491</v>
      </c>
      <c r="B506" s="102">
        <f t="shared" si="22"/>
        <v>14.614</v>
      </c>
      <c r="C506" s="93"/>
      <c r="D506" s="94">
        <v>23400</v>
      </c>
      <c r="E506" s="95"/>
      <c r="F506" s="100">
        <f t="shared" si="20"/>
        <v>26974</v>
      </c>
      <c r="G506" s="96">
        <f t="shared" si="21"/>
        <v>19214</v>
      </c>
      <c r="H506" s="95">
        <v>650</v>
      </c>
    </row>
    <row r="507" spans="1:8" ht="12.75">
      <c r="A507" s="91">
        <v>492</v>
      </c>
      <c r="B507" s="102">
        <f t="shared" si="22"/>
        <v>14.618</v>
      </c>
      <c r="C507" s="93"/>
      <c r="D507" s="94">
        <v>23400</v>
      </c>
      <c r="E507" s="95"/>
      <c r="F507" s="100">
        <f t="shared" si="20"/>
        <v>26967</v>
      </c>
      <c r="G507" s="96">
        <f t="shared" si="21"/>
        <v>19209</v>
      </c>
      <c r="H507" s="95">
        <v>650</v>
      </c>
    </row>
    <row r="508" spans="1:8" ht="12.75">
      <c r="A508" s="91">
        <v>493</v>
      </c>
      <c r="B508" s="102">
        <f t="shared" si="22"/>
        <v>14.622</v>
      </c>
      <c r="C508" s="93"/>
      <c r="D508" s="94">
        <v>23400</v>
      </c>
      <c r="E508" s="95"/>
      <c r="F508" s="100">
        <f t="shared" si="20"/>
        <v>26959</v>
      </c>
      <c r="G508" s="96">
        <f t="shared" si="21"/>
        <v>19204</v>
      </c>
      <c r="H508" s="95">
        <v>650</v>
      </c>
    </row>
    <row r="509" spans="1:8" ht="12.75">
      <c r="A509" s="91">
        <v>494</v>
      </c>
      <c r="B509" s="102">
        <f t="shared" si="22"/>
        <v>14.626000000000001</v>
      </c>
      <c r="C509" s="93"/>
      <c r="D509" s="94">
        <v>23400</v>
      </c>
      <c r="E509" s="95"/>
      <c r="F509" s="100">
        <f t="shared" si="20"/>
        <v>26952</v>
      </c>
      <c r="G509" s="96">
        <f t="shared" si="21"/>
        <v>19199</v>
      </c>
      <c r="H509" s="95">
        <v>650</v>
      </c>
    </row>
    <row r="510" spans="1:8" ht="12.75">
      <c r="A510" s="91">
        <v>495</v>
      </c>
      <c r="B510" s="102">
        <f t="shared" si="22"/>
        <v>14.63</v>
      </c>
      <c r="C510" s="93"/>
      <c r="D510" s="94">
        <v>23400</v>
      </c>
      <c r="E510" s="95"/>
      <c r="F510" s="100">
        <f t="shared" si="20"/>
        <v>26945</v>
      </c>
      <c r="G510" s="96">
        <f t="shared" si="21"/>
        <v>19193</v>
      </c>
      <c r="H510" s="95">
        <v>650</v>
      </c>
    </row>
    <row r="511" spans="1:8" ht="12.75">
      <c r="A511" s="91">
        <v>496</v>
      </c>
      <c r="B511" s="102">
        <f t="shared" si="22"/>
        <v>14.634</v>
      </c>
      <c r="C511" s="93"/>
      <c r="D511" s="94">
        <v>23400</v>
      </c>
      <c r="E511" s="95"/>
      <c r="F511" s="100">
        <f t="shared" si="20"/>
        <v>26938</v>
      </c>
      <c r="G511" s="96">
        <f t="shared" si="21"/>
        <v>19188</v>
      </c>
      <c r="H511" s="95">
        <v>650</v>
      </c>
    </row>
    <row r="512" spans="1:8" ht="12.75">
      <c r="A512" s="91">
        <v>497</v>
      </c>
      <c r="B512" s="102">
        <f t="shared" si="22"/>
        <v>14.638</v>
      </c>
      <c r="C512" s="93"/>
      <c r="D512" s="94">
        <v>23400</v>
      </c>
      <c r="E512" s="95"/>
      <c r="F512" s="100">
        <f t="shared" si="20"/>
        <v>26931</v>
      </c>
      <c r="G512" s="96">
        <f t="shared" si="21"/>
        <v>19183</v>
      </c>
      <c r="H512" s="95">
        <v>650</v>
      </c>
    </row>
    <row r="513" spans="1:8" ht="12.75">
      <c r="A513" s="91">
        <v>498</v>
      </c>
      <c r="B513" s="102">
        <f t="shared" si="22"/>
        <v>14.642</v>
      </c>
      <c r="C513" s="93"/>
      <c r="D513" s="94">
        <v>23400</v>
      </c>
      <c r="E513" s="95"/>
      <c r="F513" s="100">
        <f t="shared" si="20"/>
        <v>26923</v>
      </c>
      <c r="G513" s="96">
        <f t="shared" si="21"/>
        <v>19178</v>
      </c>
      <c r="H513" s="95">
        <v>650</v>
      </c>
    </row>
    <row r="514" spans="1:8" ht="12.75">
      <c r="A514" s="91">
        <v>499</v>
      </c>
      <c r="B514" s="102">
        <f t="shared" si="22"/>
        <v>14.646</v>
      </c>
      <c r="C514" s="93"/>
      <c r="D514" s="94">
        <v>23400</v>
      </c>
      <c r="E514" s="95"/>
      <c r="F514" s="100">
        <f t="shared" si="20"/>
        <v>26916</v>
      </c>
      <c r="G514" s="96">
        <f t="shared" si="21"/>
        <v>19172</v>
      </c>
      <c r="H514" s="95">
        <v>650</v>
      </c>
    </row>
    <row r="515" spans="1:8" ht="12.75">
      <c r="A515" s="91">
        <v>500</v>
      </c>
      <c r="B515" s="102">
        <f t="shared" si="22"/>
        <v>14.65</v>
      </c>
      <c r="C515" s="93"/>
      <c r="D515" s="94">
        <v>23400</v>
      </c>
      <c r="E515" s="95"/>
      <c r="F515" s="100">
        <f t="shared" si="20"/>
        <v>26909</v>
      </c>
      <c r="G515" s="96">
        <f t="shared" si="21"/>
        <v>19167</v>
      </c>
      <c r="H515" s="95">
        <v>650</v>
      </c>
    </row>
    <row r="516" spans="1:8" ht="12.75">
      <c r="A516" s="91">
        <v>501</v>
      </c>
      <c r="B516" s="102">
        <f t="shared" si="22"/>
        <v>14.654</v>
      </c>
      <c r="C516" s="93"/>
      <c r="D516" s="94">
        <v>23400</v>
      </c>
      <c r="E516" s="95"/>
      <c r="F516" s="100">
        <f t="shared" si="20"/>
        <v>26902</v>
      </c>
      <c r="G516" s="96">
        <f t="shared" si="21"/>
        <v>19162</v>
      </c>
      <c r="H516" s="95">
        <v>650</v>
      </c>
    </row>
    <row r="517" spans="1:8" ht="12.75">
      <c r="A517" s="91">
        <v>502</v>
      </c>
      <c r="B517" s="102">
        <f t="shared" si="22"/>
        <v>14.658000000000001</v>
      </c>
      <c r="C517" s="93"/>
      <c r="D517" s="94">
        <v>23400</v>
      </c>
      <c r="E517" s="95"/>
      <c r="F517" s="100">
        <f t="shared" si="20"/>
        <v>26895</v>
      </c>
      <c r="G517" s="96">
        <f t="shared" si="21"/>
        <v>19157</v>
      </c>
      <c r="H517" s="95">
        <v>650</v>
      </c>
    </row>
    <row r="518" spans="1:8" ht="12.75">
      <c r="A518" s="91">
        <v>503</v>
      </c>
      <c r="B518" s="102">
        <f t="shared" si="22"/>
        <v>14.662</v>
      </c>
      <c r="C518" s="93"/>
      <c r="D518" s="94">
        <v>23400</v>
      </c>
      <c r="E518" s="95"/>
      <c r="F518" s="100">
        <f t="shared" si="20"/>
        <v>26888</v>
      </c>
      <c r="G518" s="96">
        <f t="shared" si="21"/>
        <v>19152</v>
      </c>
      <c r="H518" s="95">
        <v>650</v>
      </c>
    </row>
    <row r="519" spans="1:8" ht="12.75">
      <c r="A519" s="91">
        <v>504</v>
      </c>
      <c r="B519" s="102">
        <f t="shared" si="22"/>
        <v>14.666</v>
      </c>
      <c r="C519" s="93"/>
      <c r="D519" s="94">
        <v>23400</v>
      </c>
      <c r="E519" s="95"/>
      <c r="F519" s="100">
        <f t="shared" si="20"/>
        <v>26880</v>
      </c>
      <c r="G519" s="96">
        <f t="shared" si="21"/>
        <v>19146</v>
      </c>
      <c r="H519" s="95">
        <v>650</v>
      </c>
    </row>
    <row r="520" spans="1:8" ht="12.75">
      <c r="A520" s="91">
        <v>505</v>
      </c>
      <c r="B520" s="102">
        <f t="shared" si="22"/>
        <v>14.67</v>
      </c>
      <c r="C520" s="93"/>
      <c r="D520" s="94">
        <v>23400</v>
      </c>
      <c r="E520" s="95"/>
      <c r="F520" s="100">
        <f t="shared" si="20"/>
        <v>26873</v>
      </c>
      <c r="G520" s="96">
        <f t="shared" si="21"/>
        <v>19141</v>
      </c>
      <c r="H520" s="95">
        <v>650</v>
      </c>
    </row>
    <row r="521" spans="1:8" ht="12.75">
      <c r="A521" s="91">
        <v>506</v>
      </c>
      <c r="B521" s="102">
        <f t="shared" si="22"/>
        <v>14.674</v>
      </c>
      <c r="C521" s="93"/>
      <c r="D521" s="94">
        <v>23400</v>
      </c>
      <c r="E521" s="95"/>
      <c r="F521" s="100">
        <f t="shared" si="20"/>
        <v>26866</v>
      </c>
      <c r="G521" s="96">
        <f t="shared" si="21"/>
        <v>19136</v>
      </c>
      <c r="H521" s="95">
        <v>650</v>
      </c>
    </row>
    <row r="522" spans="1:8" ht="12.75">
      <c r="A522" s="91">
        <v>507</v>
      </c>
      <c r="B522" s="102">
        <f t="shared" si="22"/>
        <v>14.678</v>
      </c>
      <c r="C522" s="93"/>
      <c r="D522" s="94">
        <v>23400</v>
      </c>
      <c r="E522" s="95"/>
      <c r="F522" s="100">
        <f t="shared" si="20"/>
        <v>26859</v>
      </c>
      <c r="G522" s="96">
        <f t="shared" si="21"/>
        <v>19131</v>
      </c>
      <c r="H522" s="95">
        <v>650</v>
      </c>
    </row>
    <row r="523" spans="1:8" ht="12.75">
      <c r="A523" s="91">
        <v>508</v>
      </c>
      <c r="B523" s="102">
        <f t="shared" si="22"/>
        <v>14.682</v>
      </c>
      <c r="C523" s="93"/>
      <c r="D523" s="94">
        <v>23400</v>
      </c>
      <c r="E523" s="95"/>
      <c r="F523" s="100">
        <f t="shared" si="20"/>
        <v>26852</v>
      </c>
      <c r="G523" s="96">
        <f t="shared" si="21"/>
        <v>19125</v>
      </c>
      <c r="H523" s="95">
        <v>650</v>
      </c>
    </row>
    <row r="524" spans="1:8" ht="12.75">
      <c r="A524" s="91">
        <v>509</v>
      </c>
      <c r="B524" s="102">
        <f t="shared" si="22"/>
        <v>14.686</v>
      </c>
      <c r="C524" s="93"/>
      <c r="D524" s="94">
        <v>23400</v>
      </c>
      <c r="E524" s="95"/>
      <c r="F524" s="100">
        <f t="shared" si="20"/>
        <v>26845</v>
      </c>
      <c r="G524" s="96">
        <f t="shared" si="21"/>
        <v>19120</v>
      </c>
      <c r="H524" s="95">
        <v>650</v>
      </c>
    </row>
    <row r="525" spans="1:8" ht="12.75">
      <c r="A525" s="91">
        <v>510</v>
      </c>
      <c r="B525" s="102">
        <f t="shared" si="22"/>
        <v>14.690000000000001</v>
      </c>
      <c r="C525" s="93"/>
      <c r="D525" s="94">
        <v>23400</v>
      </c>
      <c r="E525" s="95"/>
      <c r="F525" s="100">
        <f t="shared" si="20"/>
        <v>26838</v>
      </c>
      <c r="G525" s="96">
        <f t="shared" si="21"/>
        <v>19115</v>
      </c>
      <c r="H525" s="95">
        <v>650</v>
      </c>
    </row>
    <row r="526" spans="1:8" ht="12.75">
      <c r="A526" s="91">
        <v>511</v>
      </c>
      <c r="B526" s="102">
        <f t="shared" si="22"/>
        <v>14.694</v>
      </c>
      <c r="C526" s="93"/>
      <c r="D526" s="94">
        <v>23400</v>
      </c>
      <c r="E526" s="95"/>
      <c r="F526" s="100">
        <f t="shared" si="20"/>
        <v>26830</v>
      </c>
      <c r="G526" s="96">
        <f t="shared" si="21"/>
        <v>19110</v>
      </c>
      <c r="H526" s="95">
        <v>650</v>
      </c>
    </row>
    <row r="527" spans="1:8" ht="12.75">
      <c r="A527" s="91">
        <v>512</v>
      </c>
      <c r="B527" s="102">
        <f t="shared" si="22"/>
        <v>14.698</v>
      </c>
      <c r="C527" s="93"/>
      <c r="D527" s="94">
        <v>23400</v>
      </c>
      <c r="E527" s="95"/>
      <c r="F527" s="100">
        <f t="shared" si="20"/>
        <v>26823</v>
      </c>
      <c r="G527" s="96">
        <f t="shared" si="21"/>
        <v>19105</v>
      </c>
      <c r="H527" s="95">
        <v>650</v>
      </c>
    </row>
    <row r="528" spans="1:8" ht="12.75">
      <c r="A528" s="91">
        <v>513</v>
      </c>
      <c r="B528" s="102">
        <f t="shared" si="22"/>
        <v>14.702</v>
      </c>
      <c r="C528" s="93"/>
      <c r="D528" s="94">
        <v>23400</v>
      </c>
      <c r="E528" s="95"/>
      <c r="F528" s="100">
        <f aca="true" t="shared" si="23" ref="F528:F545">ROUND(12*1.37*(1/B528*D528)+H528,0)</f>
        <v>26816</v>
      </c>
      <c r="G528" s="96">
        <f aca="true" t="shared" si="24" ref="G528:G545">ROUND(12*(1/B528*D528),0)</f>
        <v>19099</v>
      </c>
      <c r="H528" s="95">
        <v>650</v>
      </c>
    </row>
    <row r="529" spans="1:8" ht="12.75">
      <c r="A529" s="91">
        <v>514</v>
      </c>
      <c r="B529" s="102">
        <f t="shared" si="22"/>
        <v>14.706</v>
      </c>
      <c r="C529" s="93"/>
      <c r="D529" s="94">
        <v>23400</v>
      </c>
      <c r="E529" s="95"/>
      <c r="F529" s="100">
        <f t="shared" si="23"/>
        <v>26809</v>
      </c>
      <c r="G529" s="96">
        <f t="shared" si="24"/>
        <v>19094</v>
      </c>
      <c r="H529" s="95">
        <v>650</v>
      </c>
    </row>
    <row r="530" spans="1:8" ht="12.75">
      <c r="A530" s="91">
        <v>515</v>
      </c>
      <c r="B530" s="102">
        <f aca="true" t="shared" si="25" ref="B530:B545">0.004*A530+12.65</f>
        <v>14.71</v>
      </c>
      <c r="C530" s="93"/>
      <c r="D530" s="94">
        <v>23400</v>
      </c>
      <c r="E530" s="95"/>
      <c r="F530" s="100">
        <f t="shared" si="23"/>
        <v>26802</v>
      </c>
      <c r="G530" s="96">
        <f t="shared" si="24"/>
        <v>19089</v>
      </c>
      <c r="H530" s="95">
        <v>650</v>
      </c>
    </row>
    <row r="531" spans="1:8" ht="12.75">
      <c r="A531" s="91">
        <v>516</v>
      </c>
      <c r="B531" s="102">
        <f t="shared" si="25"/>
        <v>14.714</v>
      </c>
      <c r="C531" s="93"/>
      <c r="D531" s="94">
        <v>23400</v>
      </c>
      <c r="E531" s="95"/>
      <c r="F531" s="100">
        <f t="shared" si="23"/>
        <v>26795</v>
      </c>
      <c r="G531" s="96">
        <f t="shared" si="24"/>
        <v>19084</v>
      </c>
      <c r="H531" s="95">
        <v>650</v>
      </c>
    </row>
    <row r="532" spans="1:8" ht="12.75">
      <c r="A532" s="91">
        <v>517</v>
      </c>
      <c r="B532" s="102">
        <f t="shared" si="25"/>
        <v>14.718</v>
      </c>
      <c r="C532" s="93"/>
      <c r="D532" s="94">
        <v>23400</v>
      </c>
      <c r="E532" s="95"/>
      <c r="F532" s="100">
        <f t="shared" si="23"/>
        <v>26788</v>
      </c>
      <c r="G532" s="96">
        <f t="shared" si="24"/>
        <v>19079</v>
      </c>
      <c r="H532" s="95">
        <v>650</v>
      </c>
    </row>
    <row r="533" spans="1:8" ht="12.75">
      <c r="A533" s="91">
        <v>518</v>
      </c>
      <c r="B533" s="102">
        <f t="shared" si="25"/>
        <v>14.722000000000001</v>
      </c>
      <c r="C533" s="93"/>
      <c r="D533" s="94">
        <v>23400</v>
      </c>
      <c r="E533" s="95"/>
      <c r="F533" s="100">
        <f t="shared" si="23"/>
        <v>26781</v>
      </c>
      <c r="G533" s="96">
        <f t="shared" si="24"/>
        <v>19073</v>
      </c>
      <c r="H533" s="95">
        <v>650</v>
      </c>
    </row>
    <row r="534" spans="1:8" ht="12.75">
      <c r="A534" s="91">
        <v>519</v>
      </c>
      <c r="B534" s="102">
        <f t="shared" si="25"/>
        <v>14.726</v>
      </c>
      <c r="C534" s="93"/>
      <c r="D534" s="94">
        <v>23400</v>
      </c>
      <c r="E534" s="95"/>
      <c r="F534" s="100">
        <f t="shared" si="23"/>
        <v>26774</v>
      </c>
      <c r="G534" s="96">
        <f t="shared" si="24"/>
        <v>19068</v>
      </c>
      <c r="H534" s="95">
        <v>650</v>
      </c>
    </row>
    <row r="535" spans="1:8" ht="12.75">
      <c r="A535" s="91">
        <v>520</v>
      </c>
      <c r="B535" s="102">
        <f t="shared" si="25"/>
        <v>14.73</v>
      </c>
      <c r="C535" s="93"/>
      <c r="D535" s="94">
        <v>23400</v>
      </c>
      <c r="E535" s="95"/>
      <c r="F535" s="100">
        <f t="shared" si="23"/>
        <v>26766</v>
      </c>
      <c r="G535" s="96">
        <f t="shared" si="24"/>
        <v>19063</v>
      </c>
      <c r="H535" s="95">
        <v>650</v>
      </c>
    </row>
    <row r="536" spans="1:8" ht="12.75">
      <c r="A536" s="91">
        <v>521</v>
      </c>
      <c r="B536" s="102">
        <f t="shared" si="25"/>
        <v>14.734</v>
      </c>
      <c r="C536" s="93"/>
      <c r="D536" s="94">
        <v>23400</v>
      </c>
      <c r="E536" s="95"/>
      <c r="F536" s="100">
        <f t="shared" si="23"/>
        <v>26759</v>
      </c>
      <c r="G536" s="96">
        <f t="shared" si="24"/>
        <v>19058</v>
      </c>
      <c r="H536" s="95">
        <v>650</v>
      </c>
    </row>
    <row r="537" spans="1:8" ht="12.75">
      <c r="A537" s="91">
        <v>522</v>
      </c>
      <c r="B537" s="102">
        <f t="shared" si="25"/>
        <v>14.738</v>
      </c>
      <c r="C537" s="93"/>
      <c r="D537" s="94">
        <v>23400</v>
      </c>
      <c r="E537" s="95"/>
      <c r="F537" s="100">
        <f t="shared" si="23"/>
        <v>26752</v>
      </c>
      <c r="G537" s="96">
        <f t="shared" si="24"/>
        <v>19053</v>
      </c>
      <c r="H537" s="95">
        <v>650</v>
      </c>
    </row>
    <row r="538" spans="1:8" ht="12.75">
      <c r="A538" s="91">
        <v>523</v>
      </c>
      <c r="B538" s="102">
        <f t="shared" si="25"/>
        <v>14.742</v>
      </c>
      <c r="C538" s="93"/>
      <c r="D538" s="94">
        <v>23400</v>
      </c>
      <c r="E538" s="95"/>
      <c r="F538" s="100">
        <f t="shared" si="23"/>
        <v>26745</v>
      </c>
      <c r="G538" s="96">
        <f t="shared" si="24"/>
        <v>19048</v>
      </c>
      <c r="H538" s="95">
        <v>650</v>
      </c>
    </row>
    <row r="539" spans="1:8" ht="12.75">
      <c r="A539" s="91">
        <v>524</v>
      </c>
      <c r="B539" s="102">
        <f t="shared" si="25"/>
        <v>14.746</v>
      </c>
      <c r="C539" s="93"/>
      <c r="D539" s="94">
        <v>23400</v>
      </c>
      <c r="E539" s="95"/>
      <c r="F539" s="100">
        <f t="shared" si="23"/>
        <v>26738</v>
      </c>
      <c r="G539" s="96">
        <f t="shared" si="24"/>
        <v>19042</v>
      </c>
      <c r="H539" s="95">
        <v>650</v>
      </c>
    </row>
    <row r="540" spans="1:8" ht="12.75">
      <c r="A540" s="91">
        <v>525</v>
      </c>
      <c r="B540" s="102">
        <f t="shared" si="25"/>
        <v>14.75</v>
      </c>
      <c r="C540" s="93"/>
      <c r="D540" s="94">
        <v>23400</v>
      </c>
      <c r="E540" s="95"/>
      <c r="F540" s="100">
        <f t="shared" si="23"/>
        <v>26731</v>
      </c>
      <c r="G540" s="96">
        <f t="shared" si="24"/>
        <v>19037</v>
      </c>
      <c r="H540" s="95">
        <v>650</v>
      </c>
    </row>
    <row r="541" spans="1:8" ht="12.75">
      <c r="A541" s="91">
        <v>526</v>
      </c>
      <c r="B541" s="102">
        <f t="shared" si="25"/>
        <v>14.754000000000001</v>
      </c>
      <c r="C541" s="93"/>
      <c r="D541" s="94">
        <v>23400</v>
      </c>
      <c r="E541" s="95"/>
      <c r="F541" s="100">
        <f t="shared" si="23"/>
        <v>26724</v>
      </c>
      <c r="G541" s="96">
        <f t="shared" si="24"/>
        <v>19032</v>
      </c>
      <c r="H541" s="95">
        <v>650</v>
      </c>
    </row>
    <row r="542" spans="1:8" ht="12.75">
      <c r="A542" s="91">
        <v>527</v>
      </c>
      <c r="B542" s="102">
        <f t="shared" si="25"/>
        <v>14.758000000000001</v>
      </c>
      <c r="C542" s="93"/>
      <c r="D542" s="94">
        <v>23400</v>
      </c>
      <c r="E542" s="95"/>
      <c r="F542" s="100">
        <f t="shared" si="23"/>
        <v>26717</v>
      </c>
      <c r="G542" s="96">
        <f t="shared" si="24"/>
        <v>19027</v>
      </c>
      <c r="H542" s="95">
        <v>650</v>
      </c>
    </row>
    <row r="543" spans="1:8" ht="12.75">
      <c r="A543" s="91">
        <v>528</v>
      </c>
      <c r="B543" s="102">
        <f t="shared" si="25"/>
        <v>14.762</v>
      </c>
      <c r="C543" s="93"/>
      <c r="D543" s="94">
        <v>23400</v>
      </c>
      <c r="E543" s="95"/>
      <c r="F543" s="100">
        <f t="shared" si="23"/>
        <v>26710</v>
      </c>
      <c r="G543" s="96">
        <f t="shared" si="24"/>
        <v>19022</v>
      </c>
      <c r="H543" s="95">
        <v>650</v>
      </c>
    </row>
    <row r="544" spans="1:8" ht="12.75">
      <c r="A544" s="91">
        <v>529</v>
      </c>
      <c r="B544" s="102">
        <f t="shared" si="25"/>
        <v>14.766</v>
      </c>
      <c r="C544" s="93"/>
      <c r="D544" s="94">
        <v>23400</v>
      </c>
      <c r="E544" s="95"/>
      <c r="F544" s="100">
        <f t="shared" si="23"/>
        <v>26703</v>
      </c>
      <c r="G544" s="96">
        <f t="shared" si="24"/>
        <v>19017</v>
      </c>
      <c r="H544" s="95">
        <v>650</v>
      </c>
    </row>
    <row r="545" spans="1:8" ht="13.5" thickBot="1">
      <c r="A545" s="110">
        <v>530</v>
      </c>
      <c r="B545" s="111">
        <f t="shared" si="25"/>
        <v>14.77</v>
      </c>
      <c r="C545" s="117"/>
      <c r="D545" s="94">
        <v>23400</v>
      </c>
      <c r="E545" s="114"/>
      <c r="F545" s="113">
        <f t="shared" si="23"/>
        <v>26696</v>
      </c>
      <c r="G545" s="96">
        <f t="shared" si="24"/>
        <v>19012</v>
      </c>
      <c r="H545" s="95">
        <v>650</v>
      </c>
    </row>
  </sheetData>
  <mergeCells count="1">
    <mergeCell ref="A13:B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&amp;LKrajský úřad Plzeňského kraje&amp;R23.2.2007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Čížek</dc:creator>
  <cp:keywords/>
  <dc:description/>
  <cp:lastModifiedBy>Zdeněk Čížek</cp:lastModifiedBy>
  <cp:lastPrinted>2007-03-08T06:54:11Z</cp:lastPrinted>
  <dcterms:created xsi:type="dcterms:W3CDTF">2007-01-10T06:37:59Z</dcterms:created>
  <dcterms:modified xsi:type="dcterms:W3CDTF">2007-03-16T09:29:40Z</dcterms:modified>
  <cp:category/>
  <cp:version/>
  <cp:contentType/>
  <cp:contentStatus/>
</cp:coreProperties>
</file>