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940" activeTab="0"/>
  </bookViews>
  <sheets>
    <sheet name="česky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<sst xmlns="http://schemas.openxmlformats.org/spreadsheetml/2006/main" count="22" uniqueCount="22">
  <si>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NPV</t>
  </si>
  <si>
    <t>≥ 25%</t>
  </si>
  <si>
    <t xml:space="preserve">Projekt - investice do infrastruktury (příklad) </t>
  </si>
  <si>
    <t>Diskontní sazba</t>
  </si>
  <si>
    <t>Pronájem/prodej</t>
  </si>
  <si>
    <t>Jiné výnosy</t>
  </si>
  <si>
    <t>Výnosy celkem</t>
  </si>
  <si>
    <t>Rok</t>
  </si>
  <si>
    <t>Stavební práce</t>
  </si>
  <si>
    <t>Vybavení</t>
  </si>
  <si>
    <t>Údržba</t>
  </si>
  <si>
    <t>Celkem</t>
  </si>
  <si>
    <t>Provozní náklady celkem</t>
  </si>
  <si>
    <t>Náklady celkem</t>
  </si>
  <si>
    <t xml:space="preserve">V případě investice do infrastruktury, z níž se získá značný čistý výnos </t>
  </si>
  <si>
    <t>Čistý výnos</t>
  </si>
  <si>
    <t>Čistý výnos (metoda výpočtu)</t>
  </si>
  <si>
    <t>Čistý výnos = Výnosy celkem/ Náklady celkem</t>
  </si>
  <si>
    <t>Investiční náklady celkem</t>
  </si>
  <si>
    <t xml:space="preserve">pak příspěvek fondů nesmí přesáhnout  50% celkových způsobilých nákladů </t>
  </si>
  <si>
    <t>Pozn. Tabulka je vytvořena pro 15 let. V případě potřeby nakopírujte vzorec do dalších polí podle požadovaného počtu let, ve kterých bude z investice plynout výnos.</t>
  </si>
  <si>
    <t>viz Nařízení Rady č. 1260/1999, oddíl 40 a paragraf 29, článek 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</si>
</sst>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#,##0_ ;[Red]\-#,##0\ "/>
    <numFmt numFmtId="179" formatCode="0.0%"/>
    <numFmt numFmtId="180" formatCode="_-* #,##0.0_-;_-* #,##0.0\-;_-* &quot;-&quot;??_-;_-@_-"/>
    <numFmt numFmtId="181" formatCode="_-* #,##0_-;_-* #,##0\-;_-* &quot;-&quot;??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Univers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0" fillId="0" borderId="0" xfId="19" applyAlignment="1">
      <alignment horizontal="center"/>
    </xf>
    <xf numFmtId="3" fontId="2" fillId="0" borderId="0" xfId="0" applyNumberFormat="1" applyFont="1" applyAlignment="1">
      <alignment/>
    </xf>
    <xf numFmtId="3" fontId="3" fillId="2" borderId="1" xfId="0" applyNumberFormat="1" applyFont="1" applyFill="1" applyBorder="1" applyAlignment="1">
      <alignment/>
    </xf>
    <xf numFmtId="3" fontId="0" fillId="2" borderId="2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left" wrapText="1"/>
    </xf>
    <xf numFmtId="3" fontId="7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left"/>
    </xf>
    <xf numFmtId="3" fontId="0" fillId="2" borderId="8" xfId="0" applyNumberForma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3" borderId="0" xfId="0" applyNumberFormat="1" applyFill="1" applyAlignment="1">
      <alignment horizontal="center"/>
    </xf>
    <xf numFmtId="10" fontId="0" fillId="0" borderId="0" xfId="19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D4" sqref="D4"/>
    </sheetView>
  </sheetViews>
  <sheetFormatPr defaultColWidth="9.140625" defaultRowHeight="12.75"/>
  <cols>
    <col min="1" max="1" width="36.7109375" style="4" customWidth="1"/>
    <col min="2" max="2" width="10.28125" style="3" customWidth="1"/>
    <col min="3" max="18" width="9.140625" style="3" customWidth="1"/>
    <col min="19" max="16384" width="9.140625" style="4" customWidth="1"/>
  </cols>
  <sheetData>
    <row r="1" spans="1:2" ht="20.25">
      <c r="A1" s="7" t="s">
        <v>2</v>
      </c>
      <c r="B1" s="2"/>
    </row>
    <row r="3" spans="1:2" ht="12.75">
      <c r="A3" s="4" t="s">
        <v>3</v>
      </c>
      <c r="B3" s="28">
        <v>0.05</v>
      </c>
    </row>
    <row r="4" ht="12.75">
      <c r="B4" s="10"/>
    </row>
    <row r="5" spans="2:18" s="1" customFormat="1" ht="12.75">
      <c r="B5" s="2" t="s">
        <v>0</v>
      </c>
      <c r="C5" s="2" t="s">
        <v>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s="1" customFormat="1" ht="12.75">
      <c r="B6" s="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 t="s">
        <v>11</v>
      </c>
    </row>
    <row r="7" spans="1:18" ht="12.75">
      <c r="A7" s="4" t="s">
        <v>4</v>
      </c>
      <c r="B7" s="3">
        <f>NPV($B$3,C7:Q7)</f>
        <v>621.8346443047963</v>
      </c>
      <c r="C7" s="27">
        <v>0</v>
      </c>
      <c r="D7" s="27">
        <v>0</v>
      </c>
      <c r="E7" s="27">
        <v>50</v>
      </c>
      <c r="F7" s="27">
        <v>50</v>
      </c>
      <c r="G7" s="27">
        <v>50</v>
      </c>
      <c r="H7" s="27">
        <v>50</v>
      </c>
      <c r="I7" s="27">
        <v>50</v>
      </c>
      <c r="J7" s="27">
        <v>50</v>
      </c>
      <c r="K7" s="27">
        <v>100</v>
      </c>
      <c r="L7" s="27">
        <v>100</v>
      </c>
      <c r="M7" s="27">
        <v>100</v>
      </c>
      <c r="N7" s="27">
        <v>100</v>
      </c>
      <c r="O7" s="27">
        <v>100</v>
      </c>
      <c r="P7" s="27">
        <v>100</v>
      </c>
      <c r="Q7" s="27">
        <v>100</v>
      </c>
      <c r="R7" s="3">
        <f>SUM(C7:Q7)</f>
        <v>1000</v>
      </c>
    </row>
    <row r="8" spans="1:18" ht="12.75">
      <c r="A8" s="4" t="s">
        <v>5</v>
      </c>
      <c r="B8" s="3">
        <f>NPV($B$3,C8:Q8)</f>
        <v>7.619047619047619</v>
      </c>
      <c r="C8" s="27">
        <v>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3">
        <f>SUM(C8:Q8)</f>
        <v>8</v>
      </c>
    </row>
    <row r="9" spans="1:18" s="1" customFormat="1" ht="12.75">
      <c r="A9" s="11" t="s">
        <v>6</v>
      </c>
      <c r="B9" s="2">
        <f>NPV($B$3,C9:Q9)</f>
        <v>629.4536919238438</v>
      </c>
      <c r="C9" s="2">
        <f aca="true" t="shared" si="0" ref="C9:Q9">SUM(C7:C8)</f>
        <v>8</v>
      </c>
      <c r="D9" s="2">
        <f t="shared" si="0"/>
        <v>0</v>
      </c>
      <c r="E9" s="2">
        <f t="shared" si="0"/>
        <v>50</v>
      </c>
      <c r="F9" s="2">
        <f t="shared" si="0"/>
        <v>50</v>
      </c>
      <c r="G9" s="2">
        <f t="shared" si="0"/>
        <v>50</v>
      </c>
      <c r="H9" s="2">
        <f t="shared" si="0"/>
        <v>50</v>
      </c>
      <c r="I9" s="2">
        <f t="shared" si="0"/>
        <v>50</v>
      </c>
      <c r="J9" s="2">
        <f t="shared" si="0"/>
        <v>50</v>
      </c>
      <c r="K9" s="2">
        <f t="shared" si="0"/>
        <v>100</v>
      </c>
      <c r="L9" s="2">
        <f t="shared" si="0"/>
        <v>100</v>
      </c>
      <c r="M9" s="2">
        <f t="shared" si="0"/>
        <v>100</v>
      </c>
      <c r="N9" s="2">
        <f t="shared" si="0"/>
        <v>100</v>
      </c>
      <c r="O9" s="2">
        <f t="shared" si="0"/>
        <v>100</v>
      </c>
      <c r="P9" s="2">
        <f t="shared" si="0"/>
        <v>100</v>
      </c>
      <c r="Q9" s="2">
        <f t="shared" si="0"/>
        <v>100</v>
      </c>
      <c r="R9" s="2">
        <f>SUM(C9:Q9)</f>
        <v>1008</v>
      </c>
    </row>
    <row r="11" spans="1:18" ht="12.75">
      <c r="A11" s="4" t="s">
        <v>8</v>
      </c>
      <c r="B11" s="3">
        <f>NPV($B$3,C11:Q11)</f>
        <v>943.3106575963718</v>
      </c>
      <c r="C11" s="27">
        <v>800</v>
      </c>
      <c r="D11" s="27">
        <v>200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3">
        <f>SUM(C11:Q11)</f>
        <v>1000</v>
      </c>
    </row>
    <row r="12" spans="1:18" ht="12.75">
      <c r="A12" s="4" t="s">
        <v>9</v>
      </c>
      <c r="B12" s="3">
        <f>NPV($B$3,C12:Q12)</f>
        <v>3696.145124716553</v>
      </c>
      <c r="C12" s="27">
        <v>1500</v>
      </c>
      <c r="D12" s="27">
        <v>2500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3">
        <f>SUM(C12:Q12)</f>
        <v>4000</v>
      </c>
    </row>
    <row r="13" spans="1:18" s="5" customFormat="1" ht="12.75">
      <c r="A13" s="5" t="s">
        <v>18</v>
      </c>
      <c r="B13" s="6">
        <f>NPV($B$3,C13:Q13)</f>
        <v>4639.455782312924</v>
      </c>
      <c r="C13" s="6">
        <f aca="true" t="shared" si="1" ref="C13:Q13">SUM(C11:C12)</f>
        <v>2300</v>
      </c>
      <c r="D13" s="6">
        <f t="shared" si="1"/>
        <v>2700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0</v>
      </c>
      <c r="P13" s="6">
        <f t="shared" si="1"/>
        <v>0</v>
      </c>
      <c r="Q13" s="6">
        <f t="shared" si="1"/>
        <v>0</v>
      </c>
      <c r="R13" s="6">
        <f>SUM(C13:Q13)</f>
        <v>5000</v>
      </c>
    </row>
    <row r="15" spans="1:18" ht="12.75">
      <c r="A15" s="4" t="s">
        <v>10</v>
      </c>
      <c r="B15" s="3">
        <f>NPV($B$3,C15:Q15)</f>
        <v>87.92356450879005</v>
      </c>
      <c r="C15" s="27">
        <v>0</v>
      </c>
      <c r="D15" s="27">
        <v>3</v>
      </c>
      <c r="E15" s="27">
        <v>10</v>
      </c>
      <c r="F15" s="27">
        <v>10</v>
      </c>
      <c r="G15" s="27">
        <v>10</v>
      </c>
      <c r="H15" s="27">
        <v>10</v>
      </c>
      <c r="I15" s="27">
        <v>10</v>
      </c>
      <c r="J15" s="27">
        <v>10</v>
      </c>
      <c r="K15" s="27">
        <v>10</v>
      </c>
      <c r="L15" s="27">
        <v>10</v>
      </c>
      <c r="M15" s="27">
        <v>10</v>
      </c>
      <c r="N15" s="27">
        <v>10</v>
      </c>
      <c r="O15" s="27">
        <v>10</v>
      </c>
      <c r="P15" s="27">
        <v>10</v>
      </c>
      <c r="Q15" s="27">
        <v>10</v>
      </c>
      <c r="R15" s="3">
        <f>SUM(C15:Q15)</f>
        <v>133</v>
      </c>
    </row>
    <row r="16" spans="1:18" s="5" customFormat="1" ht="12.75">
      <c r="A16" s="5" t="s">
        <v>12</v>
      </c>
      <c r="B16" s="6">
        <f>NPV($B$3,C16:Q16)</f>
        <v>87.92356450879005</v>
      </c>
      <c r="C16" s="6">
        <f aca="true" t="shared" si="2" ref="C16:Q16">SUM(C15:C15)</f>
        <v>0</v>
      </c>
      <c r="D16" s="6">
        <f t="shared" si="2"/>
        <v>3</v>
      </c>
      <c r="E16" s="6">
        <f t="shared" si="2"/>
        <v>10</v>
      </c>
      <c r="F16" s="6">
        <f t="shared" si="2"/>
        <v>10</v>
      </c>
      <c r="G16" s="6">
        <f t="shared" si="2"/>
        <v>10</v>
      </c>
      <c r="H16" s="6">
        <f t="shared" si="2"/>
        <v>10</v>
      </c>
      <c r="I16" s="6">
        <f t="shared" si="2"/>
        <v>10</v>
      </c>
      <c r="J16" s="6">
        <f t="shared" si="2"/>
        <v>10</v>
      </c>
      <c r="K16" s="6">
        <f t="shared" si="2"/>
        <v>10</v>
      </c>
      <c r="L16" s="6">
        <f t="shared" si="2"/>
        <v>10</v>
      </c>
      <c r="M16" s="6">
        <f t="shared" si="2"/>
        <v>10</v>
      </c>
      <c r="N16" s="6">
        <f t="shared" si="2"/>
        <v>10</v>
      </c>
      <c r="O16" s="6">
        <f t="shared" si="2"/>
        <v>10</v>
      </c>
      <c r="P16" s="6">
        <f t="shared" si="2"/>
        <v>10</v>
      </c>
      <c r="Q16" s="6">
        <f t="shared" si="2"/>
        <v>10</v>
      </c>
      <c r="R16" s="6">
        <f>SUM(C16:Q16)</f>
        <v>133</v>
      </c>
    </row>
    <row r="17" ht="12.75">
      <c r="B17" s="2"/>
    </row>
    <row r="18" spans="1:18" s="1" customFormat="1" ht="12.75">
      <c r="A18" s="1" t="s">
        <v>13</v>
      </c>
      <c r="B18" s="2">
        <f>NPV($B$3,C18:Q18)</f>
        <v>4727.379346821715</v>
      </c>
      <c r="C18" s="2">
        <f aca="true" t="shared" si="3" ref="C18:Q18">C13+C16</f>
        <v>2300</v>
      </c>
      <c r="D18" s="2">
        <f t="shared" si="3"/>
        <v>2703</v>
      </c>
      <c r="E18" s="2">
        <f t="shared" si="3"/>
        <v>10</v>
      </c>
      <c r="F18" s="2">
        <f t="shared" si="3"/>
        <v>10</v>
      </c>
      <c r="G18" s="2">
        <f t="shared" si="3"/>
        <v>10</v>
      </c>
      <c r="H18" s="2">
        <f t="shared" si="3"/>
        <v>10</v>
      </c>
      <c r="I18" s="2">
        <f t="shared" si="3"/>
        <v>10</v>
      </c>
      <c r="J18" s="2">
        <f t="shared" si="3"/>
        <v>10</v>
      </c>
      <c r="K18" s="2">
        <f t="shared" si="3"/>
        <v>10</v>
      </c>
      <c r="L18" s="2">
        <f t="shared" si="3"/>
        <v>10</v>
      </c>
      <c r="M18" s="2">
        <f t="shared" si="3"/>
        <v>10</v>
      </c>
      <c r="N18" s="2">
        <f t="shared" si="3"/>
        <v>10</v>
      </c>
      <c r="O18" s="2">
        <f t="shared" si="3"/>
        <v>10</v>
      </c>
      <c r="P18" s="2">
        <f t="shared" si="3"/>
        <v>10</v>
      </c>
      <c r="Q18" s="2">
        <f t="shared" si="3"/>
        <v>10</v>
      </c>
      <c r="R18" s="2">
        <f>SUM(C18:Q18)</f>
        <v>5133</v>
      </c>
    </row>
    <row r="19" ht="13.5" thickBot="1">
      <c r="B19" s="2"/>
    </row>
    <row r="20" spans="1:2" ht="13.5" thickBot="1">
      <c r="A20" s="26" t="s">
        <v>15</v>
      </c>
      <c r="B20" s="25">
        <f>B9/B18</f>
        <v>0.13315066250120894</v>
      </c>
    </row>
    <row r="21" ht="15.75">
      <c r="B21" s="8"/>
    </row>
    <row r="22" spans="1:2" ht="16.5" thickBot="1">
      <c r="A22" s="4" t="s">
        <v>20</v>
      </c>
      <c r="B22" s="8"/>
    </row>
    <row r="23" spans="1:11" ht="15">
      <c r="A23" s="12" t="s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</row>
    <row r="24" spans="1:13" ht="15">
      <c r="A24" s="15" t="s">
        <v>17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M24" s="9"/>
    </row>
    <row r="25" spans="1:11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12.75">
      <c r="A26" s="15" t="s">
        <v>21</v>
      </c>
      <c r="B26" s="16"/>
      <c r="C26" s="16"/>
      <c r="D26" s="18"/>
      <c r="E26" s="16"/>
      <c r="F26" s="16"/>
      <c r="G26" s="16"/>
      <c r="H26" s="16"/>
      <c r="I26" s="16"/>
      <c r="J26" s="16"/>
      <c r="K26" s="17"/>
    </row>
    <row r="27" spans="1:12" ht="30.75" customHeight="1" thickBot="1">
      <c r="A27" s="19" t="s">
        <v>14</v>
      </c>
      <c r="B27" s="20" t="s">
        <v>1</v>
      </c>
      <c r="C27" s="21" t="s">
        <v>19</v>
      </c>
      <c r="D27" s="22"/>
      <c r="E27" s="22"/>
      <c r="F27" s="22"/>
      <c r="G27" s="22"/>
      <c r="H27" s="23"/>
      <c r="I27" s="23"/>
      <c r="J27" s="23"/>
      <c r="K27" s="24"/>
      <c r="L27" s="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Uhrová</dc:creator>
  <cp:keywords/>
  <dc:description/>
  <cp:lastModifiedBy>Eva Rudolfová</cp:lastModifiedBy>
  <cp:lastPrinted>2004-08-25T16:14:47Z</cp:lastPrinted>
  <dcterms:created xsi:type="dcterms:W3CDTF">2004-02-25T16:44:36Z</dcterms:created>
  <dcterms:modified xsi:type="dcterms:W3CDTF">2004-09-17T08:41:05Z</dcterms:modified>
  <cp:category/>
  <cp:version/>
  <cp:contentType/>
  <cp:contentStatus/>
</cp:coreProperties>
</file>