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210" windowHeight="9210" tabRatio="876" activeTab="0"/>
  </bookViews>
  <sheets>
    <sheet name="Kr_norm" sheetId="1" r:id="rId1"/>
    <sheet name="Příplatky" sheetId="2" r:id="rId2"/>
    <sheet name="Norm-obory" sheetId="3" r:id="rId3"/>
    <sheet name="příl.1" sheetId="4" r:id="rId4"/>
    <sheet name="příl.1a" sheetId="5" r:id="rId5"/>
    <sheet name="příl.1b" sheetId="6" r:id="rId6"/>
    <sheet name="příl.2" sheetId="7" r:id="rId7"/>
    <sheet name="příl.2a" sheetId="8" r:id="rId8"/>
    <sheet name="příl.2b" sheetId="9" r:id="rId9"/>
    <sheet name="příl.2c" sheetId="10" r:id="rId10"/>
    <sheet name="příl.3" sheetId="11" r:id="rId11"/>
    <sheet name="příl.4" sheetId="12" r:id="rId12"/>
    <sheet name="příl.4a" sheetId="13" r:id="rId13"/>
    <sheet name="příl.4b" sheetId="14" r:id="rId14"/>
    <sheet name="příl.4c" sheetId="15" r:id="rId15"/>
    <sheet name="příl.5" sheetId="16" r:id="rId16"/>
    <sheet name="příl.5a" sheetId="17" r:id="rId17"/>
  </sheets>
  <externalReferences>
    <externalReference r:id="rId20"/>
    <externalReference r:id="rId21"/>
  </externalReferences>
  <definedNames>
    <definedName name="_xlnm._FilterDatabase" localSheetId="0" hidden="1">'Kr_norm'!$A$4:$I$77</definedName>
    <definedName name="_xlnm._FilterDatabase" localSheetId="2" hidden="1">'Norm-obory'!$A$3:$J$265</definedName>
    <definedName name="Kontakty">'[1]Kontakty'!#REF!</definedName>
    <definedName name="_xlnm.Print_Titles" localSheetId="0">'Kr_norm'!$2:$4</definedName>
    <definedName name="_xlnm.Print_Titles" localSheetId="2">'Norm-obory'!$1:$3</definedName>
    <definedName name="_xlnm.Print_Titles" localSheetId="3">'příl.1'!$14:$15</definedName>
    <definedName name="_xlnm.Print_Titles" localSheetId="4">'příl.1a'!$14:$15</definedName>
    <definedName name="_xlnm.Print_Titles" localSheetId="5">'příl.1b'!$14:$15</definedName>
    <definedName name="_xlnm.Print_Titles" localSheetId="6">'příl.2'!$14:$15</definedName>
    <definedName name="_xlnm.Print_Titles" localSheetId="7">'příl.2a'!$14:$15</definedName>
    <definedName name="_xlnm.Print_Titles" localSheetId="8">'příl.2b'!$14:$15</definedName>
    <definedName name="_xlnm.Print_Titles" localSheetId="9">'příl.2c'!$11:$12</definedName>
    <definedName name="_xlnm.Print_Titles" localSheetId="10">'příl.3'!$9:$10</definedName>
    <definedName name="_xlnm.Print_Titles" localSheetId="11">'příl.4'!$11:$12</definedName>
    <definedName name="_xlnm.Print_Titles" localSheetId="12">'příl.4a'!$11:$12</definedName>
    <definedName name="_xlnm.Print_Titles" localSheetId="13">'příl.4b'!$11:$12</definedName>
    <definedName name="_xlnm.Print_Titles" localSheetId="14">'příl.4c'!$11:$12</definedName>
    <definedName name="_xlnm.Print_Titles" localSheetId="15">'příl.5'!$9:$10</definedName>
    <definedName name="_xlnm.Print_Titles" localSheetId="16">'příl.5a'!$9:$10</definedName>
    <definedName name="red_typ">#REF!</definedName>
  </definedNames>
  <calcPr fullCalcOnLoad="1"/>
</workbook>
</file>

<file path=xl/sharedStrings.xml><?xml version="1.0" encoding="utf-8"?>
<sst xmlns="http://schemas.openxmlformats.org/spreadsheetml/2006/main" count="1235" uniqueCount="674">
  <si>
    <t>PO - nep.</t>
  </si>
  <si>
    <t>příloha 1a</t>
  </si>
  <si>
    <t>příloha 1b</t>
  </si>
  <si>
    <t>příloha 2</t>
  </si>
  <si>
    <t>příloha 2a</t>
  </si>
  <si>
    <t>příloha 2c</t>
  </si>
  <si>
    <t>příloha 2b</t>
  </si>
  <si>
    <t>příloha 3</t>
  </si>
  <si>
    <t>příloha 4</t>
  </si>
  <si>
    <t>příloha 4a</t>
  </si>
  <si>
    <t>příloha 4b</t>
  </si>
  <si>
    <t>příloha 4c</t>
  </si>
  <si>
    <t>příloha 5</t>
  </si>
  <si>
    <t>příloha 5a</t>
  </si>
  <si>
    <t xml:space="preserve">0,89 Korekce výkonů dle odst.9) §4 vyhlášky </t>
  </si>
  <si>
    <t>Příloha 1a</t>
  </si>
  <si>
    <t>Příloha 2a</t>
  </si>
  <si>
    <t>Příloha 2b</t>
  </si>
  <si>
    <t>Příloha 2c</t>
  </si>
  <si>
    <t>Příloha 4a</t>
  </si>
  <si>
    <t>Příloha 4b</t>
  </si>
  <si>
    <t>Příloha 4c</t>
  </si>
  <si>
    <t>Příloha 5a</t>
  </si>
  <si>
    <r>
      <t xml:space="preserve">  (-0,00285*x</t>
    </r>
    <r>
      <rPr>
        <b/>
        <vertAlign val="superscript"/>
        <sz val="11"/>
        <rFont val="Arial CE"/>
        <family val="2"/>
      </rPr>
      <t>2</t>
    </r>
    <r>
      <rPr>
        <b/>
        <sz val="11"/>
        <rFont val="Arial CE"/>
        <family val="2"/>
      </rPr>
      <t>+0,62285*x +17,497)*0,94</t>
    </r>
  </si>
  <si>
    <t>Příloha 1</t>
  </si>
  <si>
    <t>1 dítě v mateřské škole nebo třídě s celodenním provozem</t>
  </si>
  <si>
    <t>do 12 dětí</t>
  </si>
  <si>
    <t>od 13 do 18 dětí</t>
  </si>
  <si>
    <t>od 19 do 24 dětí</t>
  </si>
  <si>
    <t>od 25 do 56 dětí</t>
  </si>
  <si>
    <t>od 57 do 106 dětí</t>
  </si>
  <si>
    <t>od 107</t>
  </si>
  <si>
    <t>počet dětí/ žáků</t>
  </si>
  <si>
    <t>do 12</t>
  </si>
  <si>
    <r>
      <t>2,4962*x</t>
    </r>
    <r>
      <rPr>
        <b/>
        <vertAlign val="superscript"/>
        <sz val="11"/>
        <rFont val="Arial CE"/>
        <family val="2"/>
      </rPr>
      <t>0,5</t>
    </r>
  </si>
  <si>
    <r>
      <t xml:space="preserve"> -0,0005*x</t>
    </r>
    <r>
      <rPr>
        <b/>
        <vertAlign val="superscript"/>
        <sz val="11"/>
        <rFont val="Arial CE"/>
        <family val="2"/>
      </rPr>
      <t>2</t>
    </r>
    <r>
      <rPr>
        <b/>
        <sz val="11"/>
        <rFont val="Arial CE"/>
        <family val="2"/>
      </rPr>
      <t>+0,1103*x+31,00</t>
    </r>
  </si>
  <si>
    <r>
      <t>3,89*x</t>
    </r>
    <r>
      <rPr>
        <b/>
        <vertAlign val="superscript"/>
        <sz val="11"/>
        <rFont val="Arial CE"/>
        <family val="2"/>
      </rPr>
      <t>0,355</t>
    </r>
  </si>
  <si>
    <t>Příloha 2</t>
  </si>
  <si>
    <r>
      <t>2,5*(2,4962*x</t>
    </r>
    <r>
      <rPr>
        <b/>
        <vertAlign val="superscript"/>
        <sz val="10"/>
        <rFont val="Arial CE"/>
        <family val="2"/>
      </rPr>
      <t>0,5</t>
    </r>
    <r>
      <rPr>
        <b/>
        <sz val="10"/>
        <rFont val="Arial CE"/>
        <family val="0"/>
      </rPr>
      <t>)</t>
    </r>
  </si>
  <si>
    <r>
      <t>(-0,0005*x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+0,1103*x +31,00)*2,5</t>
    </r>
  </si>
  <si>
    <r>
      <t>2,5*(3,89*x</t>
    </r>
    <r>
      <rPr>
        <b/>
        <vertAlign val="superscript"/>
        <sz val="10"/>
        <rFont val="Arial CE"/>
        <family val="2"/>
      </rPr>
      <t>0,355</t>
    </r>
    <r>
      <rPr>
        <b/>
        <sz val="10"/>
        <rFont val="Arial CE"/>
        <family val="2"/>
      </rPr>
      <t>)</t>
    </r>
  </si>
  <si>
    <t>Příloha 3</t>
  </si>
  <si>
    <t>1 žák v základní škole tvořené pouze třídami prvního stupně</t>
  </si>
  <si>
    <t>do 9 žáků</t>
  </si>
  <si>
    <t>od 10 do 15 žáků</t>
  </si>
  <si>
    <t>od 16 do 21 žáků</t>
  </si>
  <si>
    <t>od 100</t>
  </si>
  <si>
    <t>do 9</t>
  </si>
  <si>
    <t>Příloha 4</t>
  </si>
  <si>
    <t>1 žák v prvním stupni základní školy tvořené oběma stupni</t>
  </si>
  <si>
    <t>Np - 1. st.</t>
  </si>
  <si>
    <t>do 80 žáků</t>
  </si>
  <si>
    <t>od 81 do 149 žáků</t>
  </si>
  <si>
    <t>od 150 do 230 žáků</t>
  </si>
  <si>
    <t>od 231 do 320 žáků</t>
  </si>
  <si>
    <t>od 321 do 399 žáků</t>
  </si>
  <si>
    <t>od 400</t>
  </si>
  <si>
    <t>Příloha 5</t>
  </si>
  <si>
    <t>1 žák v druhém stupni základní školy tvořené oběma stupni</t>
  </si>
  <si>
    <t>Np - 2. st.</t>
  </si>
  <si>
    <t>od 116 do 160 žáků</t>
  </si>
  <si>
    <t>od 161 do 210 žáků</t>
  </si>
  <si>
    <t>od 211 do 320 žáků</t>
  </si>
  <si>
    <t>1 žák v základní škole tvořené oběma stupni - nepedagogové</t>
  </si>
  <si>
    <t>od 754</t>
  </si>
  <si>
    <t>1 žák ve školní družině</t>
  </si>
  <si>
    <t>1 stravovaný zároveň se vzdělávající v ZŠ, SŠ</t>
  </si>
  <si>
    <t>do 29 stravovaných</t>
  </si>
  <si>
    <t>od 30 stravovaných</t>
  </si>
  <si>
    <t>do 29</t>
  </si>
  <si>
    <t>1 stravovaný zároveň se vzdělávající v MŠ</t>
  </si>
  <si>
    <t>do 12 stravovaných</t>
  </si>
  <si>
    <t>1 stravovaný zároveň jemuž je poskytován oběd a večeře</t>
  </si>
  <si>
    <t>1 stravovaný zároveň jemuž je poskytována strava mimo oběda</t>
  </si>
  <si>
    <r>
      <t xml:space="preserve"> -0,0009*x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+0,2862*x+19</t>
    </r>
  </si>
  <si>
    <t>§/ písm</t>
  </si>
  <si>
    <t>Jednotka výkonu dle vyhlášky č. 492/2005 Sb., o krajských normativech</t>
  </si>
  <si>
    <t>§ 1)</t>
  </si>
  <si>
    <t>Předškolní vzdělávání</t>
  </si>
  <si>
    <t>a)</t>
  </si>
  <si>
    <t>Ln(x)+8,803</t>
  </si>
  <si>
    <t>0,0015*x+12,74285</t>
  </si>
  <si>
    <t>2*(Ln(x)+8,803)</t>
  </si>
  <si>
    <t>2*(0,0015*x+12,74285)</t>
  </si>
  <si>
    <t>b)</t>
  </si>
  <si>
    <t>2,5*(Ln(x)+8,803)</t>
  </si>
  <si>
    <t>2,5*(0,0015*x+12,74285)</t>
  </si>
  <si>
    <t>Základní vzdělávání</t>
  </si>
  <si>
    <t>d)</t>
  </si>
  <si>
    <t>e)</t>
  </si>
  <si>
    <t>0,007*x+17,63</t>
  </si>
  <si>
    <t>f)</t>
  </si>
  <si>
    <t>e,f)</t>
  </si>
  <si>
    <t>j)</t>
  </si>
  <si>
    <t>Základní umělecké školy</t>
  </si>
  <si>
    <t>k)</t>
  </si>
  <si>
    <t>žák základní umělecké školy v hudebním oboru s individuální výukou</t>
  </si>
  <si>
    <t>žák základní umělecké školy v hudebním oboru s kolektivní výukou</t>
  </si>
  <si>
    <t xml:space="preserve">žák základní umělecké školy ve výtvarném oboru </t>
  </si>
  <si>
    <t>žák základní umělecké školy v tanečním oboru</t>
  </si>
  <si>
    <t>žák základní umělecké školy v literárně dramatickém oboru</t>
  </si>
  <si>
    <t>q)</t>
  </si>
  <si>
    <t>1,12233*Ln(x)+26,078</t>
  </si>
  <si>
    <t>p)</t>
  </si>
  <si>
    <t>o)</t>
  </si>
  <si>
    <t>s)</t>
  </si>
  <si>
    <t>Školní stravování</t>
  </si>
  <si>
    <t>s),  2)</t>
  </si>
  <si>
    <t>s),  1)</t>
  </si>
  <si>
    <t>10,899*Ln(x)+x/200</t>
  </si>
  <si>
    <t>s),  3)</t>
  </si>
  <si>
    <t>(10,899*Ln(x)+x/200)*0,5</t>
  </si>
  <si>
    <t>s),  4)</t>
  </si>
  <si>
    <t>(10,899*Ln(x)+x/200)*1,667</t>
  </si>
  <si>
    <t>koeficient</t>
  </si>
  <si>
    <t>v případě, že výuka je zajišťována jinou nežli denní formou:</t>
  </si>
  <si>
    <t xml:space="preserve">Počet jednotek výkonu ve školní jídelně dle § 1 písm. s) vyhlášky o krajských normativech </t>
  </si>
  <si>
    <t>bude stanoven v souladu s § 4 odst. 9) opravným koeficientem</t>
  </si>
  <si>
    <t>Příplatky na zdravotní postižení dle § 3 vyhlášky:</t>
  </si>
  <si>
    <t>sluchové postižení, zrakové postižení, tělesné postižení</t>
  </si>
  <si>
    <t>kategorie těžkého zdravotního postižení</t>
  </si>
  <si>
    <t>zdravotního postižení, uvedené v §3 odst. 8)</t>
  </si>
  <si>
    <t>pro druhy zdravotního postižení, uvedené v § 3 odst. 8)</t>
  </si>
  <si>
    <r>
      <t xml:space="preserve">dítě mateřské školy </t>
    </r>
    <r>
      <rPr>
        <b/>
        <sz val="10"/>
        <rFont val="Arial CE"/>
        <family val="2"/>
      </rPr>
      <t>do 12</t>
    </r>
    <r>
      <rPr>
        <sz val="10"/>
        <rFont val="Arial CE"/>
        <family val="2"/>
      </rPr>
      <t xml:space="preserve"> dětí včetně, jde-li o dítě ve třídě (škole) s celodenním provozem</t>
    </r>
  </si>
  <si>
    <r>
      <t>2,4962*x</t>
    </r>
    <r>
      <rPr>
        <b/>
        <vertAlign val="superscript"/>
        <sz val="9"/>
        <rFont val="Arial CE"/>
        <family val="2"/>
      </rPr>
      <t>0,5</t>
    </r>
  </si>
  <si>
    <r>
      <t>3,89*x</t>
    </r>
    <r>
      <rPr>
        <b/>
        <vertAlign val="superscript"/>
        <sz val="9"/>
        <rFont val="Arial CE"/>
        <family val="2"/>
      </rPr>
      <t>0,355</t>
    </r>
  </si>
  <si>
    <r>
      <t xml:space="preserve">mateřská škola </t>
    </r>
    <r>
      <rPr>
        <b/>
        <sz val="10"/>
        <rFont val="Arial CE"/>
        <family val="2"/>
      </rPr>
      <t>od 107</t>
    </r>
    <r>
      <rPr>
        <sz val="10"/>
        <rFont val="Arial CE"/>
        <family val="2"/>
      </rPr>
      <t xml:space="preserve"> dětí včetně, jde-li o dítě ve třídě (škole) s celodenním provozem</t>
    </r>
  </si>
  <si>
    <r>
      <t>2*(2,4962*x</t>
    </r>
    <r>
      <rPr>
        <b/>
        <vertAlign val="superscript"/>
        <sz val="9"/>
        <rFont val="Arial CE"/>
        <family val="2"/>
      </rPr>
      <t>0,5</t>
    </r>
    <r>
      <rPr>
        <b/>
        <sz val="9"/>
        <rFont val="Arial CE"/>
        <family val="0"/>
      </rPr>
      <t>)</t>
    </r>
  </si>
  <si>
    <r>
      <t>2*(-0,0005*x</t>
    </r>
    <r>
      <rPr>
        <b/>
        <vertAlign val="superscript"/>
        <sz val="9"/>
        <rFont val="Arial CE"/>
        <family val="2"/>
      </rPr>
      <t>2</t>
    </r>
    <r>
      <rPr>
        <b/>
        <sz val="9"/>
        <rFont val="Arial CE"/>
        <family val="2"/>
      </rPr>
      <t>+0,1103*x +31,00)</t>
    </r>
  </si>
  <si>
    <r>
      <t>2*(3,89*x</t>
    </r>
    <r>
      <rPr>
        <b/>
        <vertAlign val="superscript"/>
        <sz val="9"/>
        <rFont val="Arial CE"/>
        <family val="2"/>
      </rPr>
      <t>0,355</t>
    </r>
    <r>
      <rPr>
        <b/>
        <sz val="9"/>
        <rFont val="Arial CE"/>
        <family val="2"/>
      </rPr>
      <t>)</t>
    </r>
  </si>
  <si>
    <r>
      <t>2,5*(2,4962*x</t>
    </r>
    <r>
      <rPr>
        <b/>
        <vertAlign val="superscript"/>
        <sz val="9"/>
        <rFont val="Arial CE"/>
        <family val="2"/>
      </rPr>
      <t>0,5</t>
    </r>
    <r>
      <rPr>
        <b/>
        <sz val="9"/>
        <rFont val="Arial CE"/>
        <family val="0"/>
      </rPr>
      <t>)</t>
    </r>
  </si>
  <si>
    <r>
      <t>2,5*(3,89*x</t>
    </r>
    <r>
      <rPr>
        <b/>
        <vertAlign val="superscript"/>
        <sz val="9"/>
        <rFont val="Arial CE"/>
        <family val="2"/>
      </rPr>
      <t>0,355</t>
    </r>
    <r>
      <rPr>
        <b/>
        <sz val="9"/>
        <rFont val="Arial CE"/>
        <family val="2"/>
      </rPr>
      <t>)</t>
    </r>
  </si>
  <si>
    <r>
      <t xml:space="preserve">mateřská škola </t>
    </r>
    <r>
      <rPr>
        <b/>
        <sz val="10"/>
        <rFont val="Arial CE"/>
        <family val="2"/>
      </rPr>
      <t>od 57 do 106</t>
    </r>
    <r>
      <rPr>
        <sz val="10"/>
        <rFont val="Arial CE"/>
        <family val="2"/>
      </rPr>
      <t xml:space="preserve"> dětí včetně, jde-li o dítě s omezenou délkou docházky (zák.117/1995 Sb.,ve znění pozdějších předpisů)</t>
    </r>
  </si>
  <si>
    <r>
      <t xml:space="preserve">žák základní školy, </t>
    </r>
    <r>
      <rPr>
        <b/>
        <sz val="10"/>
        <rFont val="Arial"/>
        <family val="2"/>
      </rPr>
      <t>do 9</t>
    </r>
    <r>
      <rPr>
        <sz val="10"/>
        <rFont val="Arial"/>
        <family val="0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</si>
  <si>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10 do 15</t>
    </r>
    <r>
      <rPr>
        <sz val="10"/>
        <rFont val="Arial"/>
        <family val="0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</si>
  <si>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16 do 21</t>
    </r>
    <r>
      <rPr>
        <sz val="10"/>
        <rFont val="Arial"/>
        <family val="0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</si>
  <si>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100</t>
    </r>
    <r>
      <rPr>
        <sz val="10"/>
        <rFont val="Arial"/>
        <family val="0"/>
      </rPr>
      <t xml:space="preserve"> žáků, tvořené pouze třídami prvního stupně</t>
    </r>
  </si>
  <si>
    <r>
      <t xml:space="preserve">žák 1.stupně základní školy </t>
    </r>
    <r>
      <rPr>
        <b/>
        <sz val="10"/>
        <rFont val="Arial"/>
        <family val="2"/>
      </rPr>
      <t>do 80</t>
    </r>
    <r>
      <rPr>
        <sz val="10"/>
        <rFont val="Arial"/>
        <family val="0"/>
      </rPr>
      <t xml:space="preserve"> žáků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</si>
  <si>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81 až 149</t>
    </r>
    <r>
      <rPr>
        <sz val="10"/>
        <rFont val="Arial"/>
        <family val="0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</si>
  <si>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150 až 230</t>
    </r>
    <r>
      <rPr>
        <sz val="10"/>
        <rFont val="Arial"/>
        <family val="0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</si>
  <si>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231 až 320</t>
    </r>
    <r>
      <rPr>
        <sz val="10"/>
        <rFont val="Arial"/>
        <family val="0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</si>
  <si>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321 až 399</t>
    </r>
    <r>
      <rPr>
        <sz val="10"/>
        <rFont val="Arial"/>
        <family val="0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</si>
  <si>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 xml:space="preserve">400 a více </t>
    </r>
    <r>
      <rPr>
        <sz val="10"/>
        <rFont val="Arial"/>
        <family val="2"/>
      </rPr>
      <t>žáky,</t>
    </r>
    <r>
      <rPr>
        <sz val="10"/>
        <rFont val="Arial"/>
        <family val="0"/>
      </rPr>
      <t xml:space="preserve"> tvořené oběma stupni</t>
    </r>
  </si>
  <si>
    <r>
      <t xml:space="preserve">žák 2.stupně základní školy s </t>
    </r>
    <r>
      <rPr>
        <b/>
        <sz val="10"/>
        <rFont val="Arial"/>
        <family val="2"/>
      </rPr>
      <t>116 až 160</t>
    </r>
    <r>
      <rPr>
        <sz val="10"/>
        <rFont val="Arial"/>
        <family val="0"/>
      </rPr>
      <t xml:space="preserve"> žáky včetně, tvořené oběma stupni</t>
    </r>
  </si>
  <si>
    <r>
      <t xml:space="preserve">žák 2.stupně základní školy s </t>
    </r>
    <r>
      <rPr>
        <b/>
        <sz val="10"/>
        <rFont val="Arial"/>
        <family val="2"/>
      </rPr>
      <t xml:space="preserve">161 až 210 </t>
    </r>
    <r>
      <rPr>
        <sz val="10"/>
        <rFont val="Arial"/>
        <family val="0"/>
      </rPr>
      <t>žáky včetně, tvořené oběma stupni</t>
    </r>
  </si>
  <si>
    <r>
      <t xml:space="preserve">žák 2.stupně základní školy s </t>
    </r>
    <r>
      <rPr>
        <b/>
        <sz val="10"/>
        <rFont val="Arial"/>
        <family val="2"/>
      </rPr>
      <t>211 až 320</t>
    </r>
    <r>
      <rPr>
        <sz val="10"/>
        <rFont val="Arial"/>
        <family val="0"/>
      </rPr>
      <t xml:space="preserve"> žáky včetně, tvořené oběma stupni</t>
    </r>
  </si>
  <si>
    <r>
      <t xml:space="preserve">Školní družina - </t>
    </r>
    <r>
      <rPr>
        <sz val="10"/>
        <rFont val="Arial CE"/>
        <family val="2"/>
      </rPr>
      <t>žák ve školní družině</t>
    </r>
  </si>
  <si>
    <r>
      <t>Školní klub -</t>
    </r>
    <r>
      <rPr>
        <sz val="10"/>
        <rFont val="Arial CE"/>
        <family val="2"/>
      </rPr>
      <t xml:space="preserve"> žák ve školním klubu</t>
    </r>
  </si>
  <si>
    <r>
      <t xml:space="preserve">dítě mateřské školy </t>
    </r>
    <r>
      <rPr>
        <b/>
        <sz val="10"/>
        <rFont val="Arial CE"/>
        <family val="2"/>
      </rPr>
      <t xml:space="preserve">od 13 do 18 </t>
    </r>
    <r>
      <rPr>
        <sz val="10"/>
        <rFont val="Arial CE"/>
        <family val="2"/>
      </rPr>
      <t>dětí včetně, jde-li o dítě ve třídě (škole) s celodenním provozem</t>
    </r>
  </si>
  <si>
    <r>
      <t xml:space="preserve">dítě mateřské školy </t>
    </r>
    <r>
      <rPr>
        <b/>
        <sz val="10"/>
        <rFont val="Arial CE"/>
        <family val="2"/>
      </rPr>
      <t>od 19 do 24</t>
    </r>
    <r>
      <rPr>
        <sz val="10"/>
        <rFont val="Arial CE"/>
        <family val="2"/>
      </rPr>
      <t xml:space="preserve"> dětí včetně, jde-li o dítě ve třídě (škole) s celodenním provozem</t>
    </r>
  </si>
  <si>
    <r>
      <t xml:space="preserve">dítě mateřské školy </t>
    </r>
    <r>
      <rPr>
        <b/>
        <sz val="10"/>
        <rFont val="Arial CE"/>
        <family val="2"/>
      </rPr>
      <t>od 25 do 56</t>
    </r>
    <r>
      <rPr>
        <sz val="10"/>
        <rFont val="Arial CE"/>
        <family val="2"/>
      </rPr>
      <t xml:space="preserve"> dětí včetně, jde-li o dítě ve třídě (škole) s celodenním provozem</t>
    </r>
  </si>
  <si>
    <r>
      <t xml:space="preserve">dítě mateřské školy </t>
    </r>
    <r>
      <rPr>
        <b/>
        <sz val="10"/>
        <rFont val="Arial CE"/>
        <family val="2"/>
      </rPr>
      <t>do 12</t>
    </r>
    <r>
      <rPr>
        <sz val="10"/>
        <rFont val="Arial CE"/>
        <family val="2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</si>
  <si>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</rPr>
      <t>od 13 do 18</t>
    </r>
    <r>
      <rPr>
        <sz val="10"/>
        <rFont val="Arial CE"/>
        <family val="2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</si>
  <si>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</rPr>
      <t>od 19 do 24</t>
    </r>
    <r>
      <rPr>
        <sz val="10"/>
        <rFont val="Arial CE"/>
        <family val="2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</si>
  <si>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</rPr>
      <t>od 25 do 56</t>
    </r>
    <r>
      <rPr>
        <sz val="10"/>
        <rFont val="Arial CE"/>
        <family val="2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</si>
  <si>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</rPr>
      <t>od 57 do 106</t>
    </r>
    <r>
      <rPr>
        <sz val="10"/>
        <rFont val="Arial CE"/>
        <family val="2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</si>
  <si>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</rPr>
      <t>od 107</t>
    </r>
    <r>
      <rPr>
        <sz val="10"/>
        <rFont val="Arial CE"/>
        <family val="2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</si>
  <si>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</rPr>
      <t>do 12</t>
    </r>
    <r>
      <rPr>
        <sz val="10"/>
        <rFont val="Arial CE"/>
        <family val="2"/>
      </rPr>
      <t xml:space="preserve"> dětí včetně, jde-li o dítě s omezenou délkou docházky (zák.117/1995 Sb.,ve znění pozdějších předpisů)</t>
    </r>
  </si>
  <si>
    <r>
      <t xml:space="preserve">dítě mateřské školy </t>
    </r>
    <r>
      <rPr>
        <b/>
        <sz val="10"/>
        <rFont val="Arial CE"/>
        <family val="2"/>
      </rPr>
      <t>od 13 do 18</t>
    </r>
    <r>
      <rPr>
        <sz val="10"/>
        <rFont val="Arial CE"/>
        <family val="2"/>
      </rPr>
      <t xml:space="preserve"> dětí včetně, jde-li o dítě s omezenou délkou docházky (zák.117/1995 Sb.,ve znění pozdějších předpisů)</t>
    </r>
  </si>
  <si>
    <r>
      <t>dítě mateřské školy</t>
    </r>
    <r>
      <rPr>
        <b/>
        <sz val="10"/>
        <rFont val="Arial CE"/>
        <family val="2"/>
      </rPr>
      <t xml:space="preserve"> od 19 do 24</t>
    </r>
    <r>
      <rPr>
        <sz val="10"/>
        <rFont val="Arial CE"/>
        <family val="2"/>
      </rPr>
      <t xml:space="preserve"> dětí včetně, jde-li o dítě s omezenou délkou docházky (zák.117/1995 Sb.,ve znění pozdějších předpisů)</t>
    </r>
  </si>
  <si>
    <r>
      <t>dítě mateřské školy</t>
    </r>
    <r>
      <rPr>
        <b/>
        <sz val="10"/>
        <rFont val="Arial CE"/>
        <family val="2"/>
      </rPr>
      <t xml:space="preserve"> od 25 do 56</t>
    </r>
    <r>
      <rPr>
        <sz val="10"/>
        <rFont val="Arial CE"/>
        <family val="2"/>
      </rPr>
      <t xml:space="preserve"> dětí včetně, jde-li o dítě s omezenou délkou docházky (zák.117/1995 Sb.,ve znění pozdějších předpisů)</t>
    </r>
  </si>
  <si>
    <r>
      <t xml:space="preserve">dítě mateřské školy </t>
    </r>
    <r>
      <rPr>
        <b/>
        <sz val="10"/>
        <rFont val="Arial CE"/>
        <family val="2"/>
      </rPr>
      <t xml:space="preserve">od 107 </t>
    </r>
    <r>
      <rPr>
        <sz val="10"/>
        <rFont val="Arial CE"/>
        <family val="2"/>
      </rPr>
      <t>dětí včetně, jde-li o dítě s omezenou délkou docházky (zák.117/1995 Sb.,ve znění pozdějších předpisů)</t>
    </r>
  </si>
  <si>
    <r>
      <t xml:space="preserve">dítě mateřské školy </t>
    </r>
    <r>
      <rPr>
        <b/>
        <sz val="10"/>
        <rFont val="Arial CE"/>
        <family val="0"/>
      </rPr>
      <t>o</t>
    </r>
    <r>
      <rPr>
        <b/>
        <sz val="10"/>
        <rFont val="Arial CE"/>
        <family val="2"/>
      </rPr>
      <t>d 57 do 106</t>
    </r>
    <r>
      <rPr>
        <sz val="10"/>
        <rFont val="Arial CE"/>
        <family val="2"/>
      </rPr>
      <t xml:space="preserve"> dětí včetně, jde-li o dítě ve třídě (škole) s celodenním provozem</t>
    </r>
  </si>
  <si>
    <r>
      <t xml:space="preserve">stravovaný podle § 1 písm.s), odst. 2.) - </t>
    </r>
    <r>
      <rPr>
        <b/>
        <sz val="10"/>
        <rFont val="Arial"/>
        <family val="2"/>
      </rPr>
      <t>do 12</t>
    </r>
    <r>
      <rPr>
        <sz val="10"/>
        <rFont val="Arial"/>
        <family val="0"/>
      </rPr>
      <t xml:space="preserve"> stravovaných včetně (MŠ)</t>
    </r>
  </si>
  <si>
    <r>
      <t xml:space="preserve">stravovaný podle § 1 písm.s), odst.1.) </t>
    </r>
    <r>
      <rPr>
        <b/>
        <sz val="10"/>
        <rFont val="Arial"/>
        <family val="2"/>
      </rPr>
      <t xml:space="preserve">do 29 </t>
    </r>
    <r>
      <rPr>
        <sz val="10"/>
        <rFont val="Arial"/>
        <family val="0"/>
      </rPr>
      <t>stravovaných včetně - výkony po korekci (ZŠ,SŠ)</t>
    </r>
  </si>
  <si>
    <r>
      <t xml:space="preserve">stravovaný podle § 1 písm.s), odst. 1.) </t>
    </r>
    <r>
      <rPr>
        <b/>
        <sz val="10"/>
        <rFont val="Arial"/>
        <family val="2"/>
      </rPr>
      <t>od 30</t>
    </r>
    <r>
      <rPr>
        <sz val="10"/>
        <rFont val="Arial"/>
        <family val="0"/>
      </rPr>
      <t xml:space="preserve"> stravovaných  -výkony po korekci (ZŠ,SŠ)</t>
    </r>
  </si>
  <si>
    <r>
      <t xml:space="preserve">stravovaný podle § 1 písm.s), odst. 3.) </t>
    </r>
    <r>
      <rPr>
        <b/>
        <sz val="10"/>
        <rFont val="Arial"/>
        <family val="2"/>
      </rPr>
      <t>do 29</t>
    </r>
    <r>
      <rPr>
        <sz val="10"/>
        <rFont val="Arial"/>
        <family val="0"/>
      </rPr>
      <t xml:space="preserve"> stravovaných včetně-výkony po korekci  </t>
    </r>
  </si>
  <si>
    <r>
      <t xml:space="preserve">stravovaný podle § 1 písm.s), odst. 3.) </t>
    </r>
    <r>
      <rPr>
        <b/>
        <sz val="10"/>
        <rFont val="Arial"/>
        <family val="2"/>
      </rPr>
      <t>od 30</t>
    </r>
    <r>
      <rPr>
        <sz val="10"/>
        <rFont val="Arial"/>
        <family val="0"/>
      </rPr>
      <t xml:space="preserve"> stravovaných-výkony po korekci </t>
    </r>
  </si>
  <si>
    <r>
      <t xml:space="preserve">stravovaný podle § 1 písm.s), odst.4) </t>
    </r>
    <r>
      <rPr>
        <b/>
        <sz val="10"/>
        <rFont val="Arial"/>
        <family val="2"/>
      </rPr>
      <t>do 29</t>
    </r>
    <r>
      <rPr>
        <sz val="10"/>
        <rFont val="Arial"/>
        <family val="0"/>
      </rPr>
      <t xml:space="preserve"> stravovaných včetně-výkony po korekci  </t>
    </r>
  </si>
  <si>
    <r>
      <t xml:space="preserve">stravovaný podle § 1 písm.s), odst.4) </t>
    </r>
    <r>
      <rPr>
        <b/>
        <sz val="10"/>
        <rFont val="Arial"/>
        <family val="2"/>
      </rPr>
      <t>od 30</t>
    </r>
    <r>
      <rPr>
        <sz val="10"/>
        <rFont val="Arial"/>
        <family val="0"/>
      </rPr>
      <t xml:space="preserve"> stravovaných-výkony po korekci </t>
    </r>
  </si>
  <si>
    <r>
      <t>K základní normativní částce budou použity opravné koeficienty:</t>
    </r>
    <r>
      <rPr>
        <sz val="12"/>
        <rFont val="Arial"/>
        <family val="2"/>
      </rPr>
      <t>(násobky základní částky)</t>
    </r>
  </si>
  <si>
    <t>ŠJ - vývařovnu:</t>
  </si>
  <si>
    <t>ŠJ -výdejnu:</t>
  </si>
  <si>
    <t>odst. 6a): (třídy, školy)</t>
  </si>
  <si>
    <t>odst. 6c): (praktická škola)</t>
  </si>
  <si>
    <t xml:space="preserve">dálková forma </t>
  </si>
  <si>
    <t>večerní forma</t>
  </si>
  <si>
    <t>distanční forma</t>
  </si>
  <si>
    <t>odst. 6d): (škola při zdravotním zařízení)</t>
  </si>
  <si>
    <t>odst. 6e): (školní družina v ZŠ speciální)</t>
  </si>
  <si>
    <t>odst. 6g): (ubytovaný se zdravotním postižením)</t>
  </si>
  <si>
    <t>odst. 6b): (individuální integrace)</t>
  </si>
  <si>
    <t>lehké mentální postižení, vady řeči, vývojové poruch učení a chování</t>
  </si>
  <si>
    <t>kateg. těžkého postižení, s více vadami, těžké mentální postižení, autismus</t>
  </si>
  <si>
    <t>lehké mentální postižení, vady řeči, vývojové poruchy učení a chování, sluchové postižení, zrakové postižení, tělesné postižení</t>
  </si>
  <si>
    <t xml:space="preserve">V případě mateřské školy (ve třídě) s celodenním provozem dle § 4 odst. 4) vyhlášky o krajských normativech </t>
  </si>
  <si>
    <t>na dítě se stanovenou délkou pobytu odpovídajícímu polodennímu provozu</t>
  </si>
  <si>
    <t>V případě základní školy - dle § 41 školského zákona</t>
  </si>
  <si>
    <t>Rozdělení rozpočtu pro školní jídelnu</t>
  </si>
  <si>
    <t>V případě školy, v níž lze plnit povinnou školní docházku - dle § 38 školského zákona</t>
  </si>
  <si>
    <t>na žáka plnícího povinnou školní docházku v zahraničí</t>
  </si>
  <si>
    <t>na žáka individuálně vzdělávaného</t>
  </si>
  <si>
    <t xml:space="preserve">na žáka vzdělávaného podle individuálního vzdělávacího plánu </t>
  </si>
  <si>
    <t>V případě střední školy, konzervatoře, VOŠ (nejedná li se o případ mimořádně nadaných nebo se spec.vzděl.potřebami)</t>
  </si>
  <si>
    <r>
      <t xml:space="preserve">žák základní školy, tvořené oběma stupni </t>
    </r>
    <r>
      <rPr>
        <b/>
        <sz val="10"/>
        <rFont val="Arial"/>
        <family val="2"/>
      </rPr>
      <t>do 152</t>
    </r>
    <r>
      <rPr>
        <sz val="10"/>
        <rFont val="Arial"/>
        <family val="0"/>
      </rPr>
      <t xml:space="preserve"> žáků, </t>
    </r>
    <r>
      <rPr>
        <b/>
        <sz val="10"/>
        <rFont val="Arial"/>
        <family val="2"/>
      </rPr>
      <t xml:space="preserve">neped.zam. </t>
    </r>
  </si>
  <si>
    <r>
      <t xml:space="preserve">žák základní školy, tvořené oběma stupni </t>
    </r>
    <r>
      <rPr>
        <b/>
        <sz val="10"/>
        <rFont val="Arial"/>
        <family val="2"/>
      </rPr>
      <t>od 153 do 753</t>
    </r>
    <r>
      <rPr>
        <sz val="10"/>
        <rFont val="Arial"/>
        <family val="0"/>
      </rPr>
      <t xml:space="preserve"> žáků, </t>
    </r>
    <r>
      <rPr>
        <b/>
        <sz val="10"/>
        <rFont val="Arial"/>
        <family val="2"/>
      </rPr>
      <t xml:space="preserve">neped.zam. </t>
    </r>
  </si>
  <si>
    <r>
      <t xml:space="preserve">žák základní školy, tvořené oběma stupni </t>
    </r>
    <r>
      <rPr>
        <b/>
        <sz val="10"/>
        <rFont val="Arial"/>
        <family val="2"/>
      </rPr>
      <t>od 754</t>
    </r>
    <r>
      <rPr>
        <sz val="10"/>
        <rFont val="Arial"/>
        <family val="0"/>
      </rPr>
      <t xml:space="preserve"> žáků, </t>
    </r>
    <r>
      <rPr>
        <b/>
        <sz val="10"/>
        <rFont val="Arial"/>
        <family val="2"/>
      </rPr>
      <t xml:space="preserve">neped.zam. </t>
    </r>
  </si>
  <si>
    <t>Np</t>
  </si>
  <si>
    <t>No</t>
  </si>
  <si>
    <t>1.</t>
  </si>
  <si>
    <t>2.</t>
  </si>
  <si>
    <t>Krajské průměrné platové stupně za jednotlivé druhy škol a školských zařízení</t>
  </si>
  <si>
    <t>mateřské školy</t>
  </si>
  <si>
    <t>speciálně pedagogická centra</t>
  </si>
  <si>
    <t>základní školy</t>
  </si>
  <si>
    <t>střední školy a VOŠ</t>
  </si>
  <si>
    <t>základní umělecké školy</t>
  </si>
  <si>
    <t>střediska volného času</t>
  </si>
  <si>
    <t>dětské domovy</t>
  </si>
  <si>
    <t>domovy mládeže a internáty</t>
  </si>
  <si>
    <t>3.</t>
  </si>
  <si>
    <t>rozdíl - do ±1,0 (včetně)</t>
  </si>
  <si>
    <t xml:space="preserve">Výše opravných koeficientů - podle výše rozdílové hodnoty(±) u školy v intervalu: </t>
  </si>
  <si>
    <t xml:space="preserve"> - není koeficient aplikován</t>
  </si>
  <si>
    <t xml:space="preserve">rozdíl - od ±1,0 do ±1,5 (včetně) - při nižším průměrném stupni je koeficient </t>
  </si>
  <si>
    <t xml:space="preserve">                                                    - při vyšším průměrném stupni je koeficient </t>
  </si>
  <si>
    <t xml:space="preserve">rozdíl - od ±1,5 do ±2 (včetně) - při nižším průměrném stupni je koeficient </t>
  </si>
  <si>
    <t xml:space="preserve">                                                 - při vyšším průměrném stupni je koeficient </t>
  </si>
  <si>
    <t xml:space="preserve">rozdíl - nad ±2                          - při nižším průměrném stupni je koeficient </t>
  </si>
  <si>
    <t>g)</t>
  </si>
  <si>
    <r>
      <t xml:space="preserve">žák v </t>
    </r>
    <r>
      <rPr>
        <b/>
        <sz val="10"/>
        <rFont val="Arial"/>
        <family val="2"/>
      </rPr>
      <t>základní škole speciální</t>
    </r>
  </si>
  <si>
    <t>r)</t>
  </si>
  <si>
    <r>
      <t xml:space="preserve">dítě v </t>
    </r>
    <r>
      <rPr>
        <b/>
        <sz val="10"/>
        <rFont val="Arial"/>
        <family val="2"/>
      </rPr>
      <t xml:space="preserve">přípravném stupni </t>
    </r>
    <r>
      <rPr>
        <sz val="10"/>
        <rFont val="Arial"/>
        <family val="0"/>
      </rPr>
      <t>ZŠ speciální</t>
    </r>
  </si>
  <si>
    <t>Domovy mládeže</t>
  </si>
  <si>
    <t>t),  1)</t>
  </si>
  <si>
    <t>1 ubytovaný v domově mládeže, který se zároveň vzdělává ve střední škole nebo konzervatoři</t>
  </si>
  <si>
    <t>1,1233*Ln(x)+17</t>
  </si>
  <si>
    <t>t),  2)</t>
  </si>
  <si>
    <t xml:space="preserve">1 ubytovaný v domově mládeže, který se zároveň vzdělává ve vyšší odborné škole </t>
  </si>
  <si>
    <t>(1,1233*Ln(x)+17)*1,11</t>
  </si>
  <si>
    <t>Internáty</t>
  </si>
  <si>
    <t>u),  1)</t>
  </si>
  <si>
    <t>1 ubytovaný  dle § 1, písm.u) odst. 1)</t>
  </si>
  <si>
    <t>u),  2)</t>
  </si>
  <si>
    <t>1 ubytovaný  dle § 1, písm.u) odst. 2)</t>
  </si>
  <si>
    <t xml:space="preserve">v)  </t>
  </si>
  <si>
    <t>Dětský domov</t>
  </si>
  <si>
    <t>m)</t>
  </si>
  <si>
    <r>
      <t xml:space="preserve">Pedagogicko-psychologická poradna (PPP) </t>
    </r>
    <r>
      <rPr>
        <sz val="10"/>
        <rFont val="Arial CE"/>
        <family val="2"/>
      </rPr>
      <t>- dítě, žák, student</t>
    </r>
  </si>
  <si>
    <t>Speciální pedagogické centrum (SPC)</t>
  </si>
  <si>
    <t>Kč</t>
  </si>
  <si>
    <t xml:space="preserve">Ukazatel prům. počtu výkonů připadající na 1 zaměstnance </t>
  </si>
  <si>
    <t>Ukaz. průměr. výše měsíčního platu</t>
  </si>
  <si>
    <t>Základní částka</t>
  </si>
  <si>
    <t>z toho</t>
  </si>
  <si>
    <t>PP - ped.</t>
  </si>
  <si>
    <t>PO - ost.</t>
  </si>
  <si>
    <t>Základní částka na jednotku výkonu</t>
  </si>
  <si>
    <t>MP</t>
  </si>
  <si>
    <t xml:space="preserve">ONIV </t>
  </si>
  <si>
    <t>druh školy, zařízení/obor vzdělání</t>
  </si>
  <si>
    <t xml:space="preserve">pedagogického </t>
  </si>
  <si>
    <t xml:space="preserve">nepedagogického </t>
  </si>
  <si>
    <t>příloha 1</t>
  </si>
  <si>
    <t>příloha3</t>
  </si>
  <si>
    <t>Příplatky a opravné koeficienty</t>
  </si>
  <si>
    <t xml:space="preserve">Opravným koeficientem se základní částka vynásobí, bude uplatněn u těch škol a zařízení, kde je průměrný </t>
  </si>
  <si>
    <t>platový stupeň pedagogických pracovníků vyšší nebo nižší než dále uvedené krajské průměry.</t>
  </si>
  <si>
    <t>odst. 6f): (školní družina ve škole pro žáky se zdravotním postižením)</t>
  </si>
  <si>
    <t>1 dítě v mateřské škole nebo třídě s polodenním provozem</t>
  </si>
  <si>
    <t>2*(-0,0005*x2+0,1103*x +31,00)</t>
  </si>
  <si>
    <t>Příloha 1b</t>
  </si>
  <si>
    <t>1 dítě v MŠ s omezenou délkou docházky</t>
  </si>
  <si>
    <r>
      <t xml:space="preserve"> -0,0005*x</t>
    </r>
    <r>
      <rPr>
        <b/>
        <vertAlign val="superscript"/>
        <sz val="9"/>
        <rFont val="Arial CE"/>
        <family val="2"/>
      </rPr>
      <t>2</t>
    </r>
    <r>
      <rPr>
        <b/>
        <sz val="9"/>
        <rFont val="Arial CE"/>
        <family val="2"/>
      </rPr>
      <t>+ 0,1103*x+31,00</t>
    </r>
  </si>
  <si>
    <r>
      <t xml:space="preserve">žák </t>
    </r>
    <r>
      <rPr>
        <b/>
        <sz val="10"/>
        <rFont val="Arial"/>
        <family val="2"/>
      </rPr>
      <t>kursu</t>
    </r>
    <r>
      <rPr>
        <sz val="10"/>
        <rFont val="Arial"/>
        <family val="0"/>
      </rPr>
      <t xml:space="preserve"> pro získání základního vzdělání, žák kursu pro získání základů vzdělání</t>
    </r>
  </si>
  <si>
    <t>Zásady uplatnění opravného koeficientu podle odst. 5 § 4 vyhlášky MŠMT č. 492/2005 o krajských normativech.</t>
  </si>
  <si>
    <t>školní družiny a školní kluby</t>
  </si>
  <si>
    <t>do 152 žáků</t>
  </si>
  <si>
    <t>od 153 do 753 žáků</t>
  </si>
  <si>
    <t>do 152</t>
  </si>
  <si>
    <t>Příplatek je násobkem základní částky pro druhy zdravotního postižení, uvedené v § 3 odst. 8)</t>
  </si>
  <si>
    <r>
      <t>2,5*(-0,0005*x</t>
    </r>
    <r>
      <rPr>
        <b/>
        <vertAlign val="superscript"/>
        <sz val="9"/>
        <rFont val="Arial CE"/>
        <family val="2"/>
      </rPr>
      <t xml:space="preserve">2 </t>
    </r>
    <r>
      <rPr>
        <b/>
        <sz val="9"/>
        <rFont val="Arial CE"/>
        <family val="2"/>
      </rPr>
      <t>+0,1103*x+31,00)</t>
    </r>
  </si>
  <si>
    <r>
      <t xml:space="preserve"> -0,0005*x</t>
    </r>
    <r>
      <rPr>
        <b/>
        <vertAlign val="superscript"/>
        <sz val="9"/>
        <rFont val="Arial CE"/>
        <family val="0"/>
      </rPr>
      <t xml:space="preserve">2 </t>
    </r>
    <r>
      <rPr>
        <b/>
        <sz val="9"/>
        <rFont val="Arial CE"/>
        <family val="0"/>
      </rPr>
      <t>+0,1103*x+31,00</t>
    </r>
  </si>
  <si>
    <r>
      <t xml:space="preserve"> -0,0005*x</t>
    </r>
    <r>
      <rPr>
        <b/>
        <vertAlign val="superscript"/>
        <sz val="9"/>
        <rFont val="Arial CE"/>
        <family val="2"/>
      </rPr>
      <t xml:space="preserve">2 </t>
    </r>
    <r>
      <rPr>
        <b/>
        <sz val="9"/>
        <rFont val="Arial CE"/>
        <family val="2"/>
      </rPr>
      <t>+0,1103*x+31,00</t>
    </r>
  </si>
  <si>
    <r>
      <t>0,94*(-0,00285*x</t>
    </r>
    <r>
      <rPr>
        <b/>
        <vertAlign val="superscript"/>
        <sz val="9"/>
        <rFont val="Arial CE"/>
        <family val="2"/>
      </rPr>
      <t xml:space="preserve">2 </t>
    </r>
    <r>
      <rPr>
        <b/>
        <sz val="9"/>
        <rFont val="Arial CE"/>
        <family val="2"/>
      </rPr>
      <t>+0,62285*x+17,497)</t>
    </r>
  </si>
  <si>
    <r>
      <t>0,928*(-0,0000491*x</t>
    </r>
    <r>
      <rPr>
        <b/>
        <vertAlign val="superscript"/>
        <sz val="9"/>
        <rFont val="Arial CE"/>
        <family val="2"/>
      </rPr>
      <t xml:space="preserve">2 </t>
    </r>
    <r>
      <rPr>
        <b/>
        <sz val="9"/>
        <rFont val="Arial CE"/>
        <family val="2"/>
      </rPr>
      <t>+0,0818939*x+38,1)</t>
    </r>
  </si>
  <si>
    <r>
      <t xml:space="preserve">  -0,0009*x</t>
    </r>
    <r>
      <rPr>
        <b/>
        <vertAlign val="superscript"/>
        <sz val="9"/>
        <rFont val="Arial CE"/>
        <family val="2"/>
      </rPr>
      <t xml:space="preserve">2 </t>
    </r>
    <r>
      <rPr>
        <b/>
        <sz val="9"/>
        <rFont val="Arial CE"/>
        <family val="2"/>
      </rPr>
      <t>+0,2862*x+19</t>
    </r>
  </si>
  <si>
    <t>(10,899*Ln(x) +x/200)*0,5</t>
  </si>
  <si>
    <t>(10,899*Ln(x) +x/200)*1,667</t>
  </si>
  <si>
    <r>
      <t xml:space="preserve">žák 2.stupně základní školy s </t>
    </r>
    <r>
      <rPr>
        <b/>
        <sz val="10"/>
        <rFont val="Arial"/>
        <family val="2"/>
      </rPr>
      <t>321 a více</t>
    </r>
    <r>
      <rPr>
        <sz val="10"/>
        <rFont val="Arial"/>
        <family val="0"/>
      </rPr>
      <t xml:space="preserve"> žáky, tvořené oběma stupni</t>
    </r>
  </si>
  <si>
    <t>od 321</t>
  </si>
  <si>
    <r>
      <t>(-0,0000491*x</t>
    </r>
    <r>
      <rPr>
        <vertAlign val="superscript"/>
        <sz val="11"/>
        <rFont val="Arial CE"/>
        <family val="0"/>
      </rPr>
      <t>2</t>
    </r>
    <r>
      <rPr>
        <sz val="11"/>
        <rFont val="Arial CE"/>
        <family val="0"/>
      </rPr>
      <t>+0,0818939*x +38,1) *0,928</t>
    </r>
  </si>
  <si>
    <t>od 13 do 160 stravovaných</t>
  </si>
  <si>
    <t>od 161 stravovaných</t>
  </si>
  <si>
    <r>
      <t>stravovaný podle § 1 písm.s), odst.2.) -</t>
    </r>
    <r>
      <rPr>
        <b/>
        <sz val="10"/>
        <rFont val="Arial"/>
        <family val="2"/>
      </rPr>
      <t xml:space="preserve"> od 161</t>
    </r>
    <r>
      <rPr>
        <sz val="10"/>
        <rFont val="Arial"/>
        <family val="0"/>
      </rPr>
      <t xml:space="preserve"> stravovaných (MŠ)  </t>
    </r>
  </si>
  <si>
    <r>
      <t>stravovaný podle § 1 písm.s), odst.2.) -</t>
    </r>
    <r>
      <rPr>
        <b/>
        <sz val="10"/>
        <rFont val="Arial"/>
        <family val="2"/>
      </rPr>
      <t xml:space="preserve"> od 13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do 160</t>
    </r>
    <r>
      <rPr>
        <sz val="10"/>
        <rFont val="Arial"/>
        <family val="0"/>
      </rPr>
      <t xml:space="preserve"> stravovaných (MŠ)  </t>
    </r>
  </si>
  <si>
    <r>
      <t xml:space="preserve">Středisko pro volný čas dětí a mládeže (SVČ) - </t>
    </r>
    <r>
      <rPr>
        <sz val="10"/>
        <rFont val="Arial CE"/>
        <family val="2"/>
      </rPr>
      <t>žák, student ve SVČ</t>
    </r>
  </si>
  <si>
    <t>Obor</t>
  </si>
  <si>
    <t>Obor - název</t>
  </si>
  <si>
    <t>obor vzdělání</t>
  </si>
  <si>
    <t>Gymnázia</t>
  </si>
  <si>
    <t>7941K4XX</t>
  </si>
  <si>
    <t>7941K4XX - Gymnázium (4-leté)</t>
  </si>
  <si>
    <t xml:space="preserve">Konzervatoř </t>
  </si>
  <si>
    <t>8244N001</t>
  </si>
  <si>
    <t>8244N001 - Hudba</t>
  </si>
  <si>
    <t>8245N001</t>
  </si>
  <si>
    <t>8245N001 - Zpěv</t>
  </si>
  <si>
    <t>VOŠ</t>
  </si>
  <si>
    <t>2631N011</t>
  </si>
  <si>
    <t>2631N011 - Výpočetní systémy</t>
  </si>
  <si>
    <t>3641N003</t>
  </si>
  <si>
    <t>3641N003 - Stavebnictví</t>
  </si>
  <si>
    <t>534XN00X</t>
  </si>
  <si>
    <t>6341N005</t>
  </si>
  <si>
    <t>6341N005 - Marketing</t>
  </si>
  <si>
    <t>6341N018</t>
  </si>
  <si>
    <t>6341N018 - Účetnictví a daně</t>
  </si>
  <si>
    <t>6343N008</t>
  </si>
  <si>
    <t>6343N008 - Bankovnictví</t>
  </si>
  <si>
    <t>6431N008</t>
  </si>
  <si>
    <t>6431N008 - Management dopravy</t>
  </si>
  <si>
    <t>7541N002</t>
  </si>
  <si>
    <t>7541N002 - Sociální práce</t>
  </si>
  <si>
    <t>Střední škola - teoretické vyučování</t>
  </si>
  <si>
    <t>1601M002</t>
  </si>
  <si>
    <t>1601M002 - Ochrana přírody a prostředí</t>
  </si>
  <si>
    <t>2153H001</t>
  </si>
  <si>
    <t>2153H001 - Modelář</t>
  </si>
  <si>
    <t>2341M001</t>
  </si>
  <si>
    <t>2341M001 - Strojírenství</t>
  </si>
  <si>
    <t>2343L506</t>
  </si>
  <si>
    <t>2343L506 - Provozní technika</t>
  </si>
  <si>
    <t>2344L001</t>
  </si>
  <si>
    <t>2344L001 - Mechanik strojů a zařízení</t>
  </si>
  <si>
    <t>2345L001</t>
  </si>
  <si>
    <t>2345L001 - Mechanik seřizovač</t>
  </si>
  <si>
    <t>2345M004</t>
  </si>
  <si>
    <t>2345M004 - Silniční doprava</t>
  </si>
  <si>
    <t>2351E004</t>
  </si>
  <si>
    <t>2351E004 - Zámečnické práce a údržba</t>
  </si>
  <si>
    <t>2351H001</t>
  </si>
  <si>
    <t>2351H001 - Zámečník</t>
  </si>
  <si>
    <t>2352H001</t>
  </si>
  <si>
    <t>2352H001 - Nástrojař</t>
  </si>
  <si>
    <t>2355H002</t>
  </si>
  <si>
    <t>2355H002 - Klempíř - strojírenská výroba</t>
  </si>
  <si>
    <t>2356H001</t>
  </si>
  <si>
    <t>2356H001 - Obráběč kovů</t>
  </si>
  <si>
    <t>2357H001</t>
  </si>
  <si>
    <t>2357H001 - Strojní kovář</t>
  </si>
  <si>
    <t>2361H001</t>
  </si>
  <si>
    <t>2361H001 - Lakýrník</t>
  </si>
  <si>
    <t>2368H001</t>
  </si>
  <si>
    <t>2368H001 - Automechanik</t>
  </si>
  <si>
    <t>2641L501</t>
  </si>
  <si>
    <t>2641L501 - Elektrotechnika</t>
  </si>
  <si>
    <t>2641L506</t>
  </si>
  <si>
    <t>2641L506 - Provozní elektrotechnika</t>
  </si>
  <si>
    <t>2641M002</t>
  </si>
  <si>
    <t>2641M002 - Elektrotechnika</t>
  </si>
  <si>
    <t>2642L001</t>
  </si>
  <si>
    <t>2642L001 - Mechanik silnoproudých zařízení</t>
  </si>
  <si>
    <t>2643L001</t>
  </si>
  <si>
    <t>2643L001 - Mechanik elektronik</t>
  </si>
  <si>
    <t>2643M004</t>
  </si>
  <si>
    <t>2643M004 - Slaboproudá elektrotechnika</t>
  </si>
  <si>
    <t>2644M001</t>
  </si>
  <si>
    <t>2644M001 - Automatizační technika</t>
  </si>
  <si>
    <t>2645L005</t>
  </si>
  <si>
    <t>2645L005 - Telekomunikační mechanik</t>
  </si>
  <si>
    <t>2647M002</t>
  </si>
  <si>
    <t>2647M002 - Elektronické počítačové systémy</t>
  </si>
  <si>
    <t>2647M003</t>
  </si>
  <si>
    <t>2647M003 - Informační technologie - aplikace osobních počítačů</t>
  </si>
  <si>
    <t>2651E001</t>
  </si>
  <si>
    <t>2651E001 - Elektrotechnické a strojně montážní práce</t>
  </si>
  <si>
    <t>2651E502</t>
  </si>
  <si>
    <t>2651E502 - Elektrotechnická výroba</t>
  </si>
  <si>
    <t>2651H001</t>
  </si>
  <si>
    <t>2651H001 - Elektrikář</t>
  </si>
  <si>
    <t>2651H002</t>
  </si>
  <si>
    <t>2651H002 - Elektrikář - slaboproud</t>
  </si>
  <si>
    <t>2651H003</t>
  </si>
  <si>
    <t>2651H003 - Elektrikář - silnoproud</t>
  </si>
  <si>
    <t>2652H004</t>
  </si>
  <si>
    <t>2652H004 - Mechanik elektrotechnických zařízení</t>
  </si>
  <si>
    <t>2653H001</t>
  </si>
  <si>
    <t>2653H001 - Mechanik elektronických zařízení</t>
  </si>
  <si>
    <t>2657H001</t>
  </si>
  <si>
    <t>2657H001 - Autoelektrikář</t>
  </si>
  <si>
    <t>2857E001</t>
  </si>
  <si>
    <t>2857E001 - Keramické práce</t>
  </si>
  <si>
    <t>2857H007</t>
  </si>
  <si>
    <t>2857H007 - Keramik</t>
  </si>
  <si>
    <t>2941L502</t>
  </si>
  <si>
    <t>2941L502 - Potravinářský průmysl</t>
  </si>
  <si>
    <t>2953H001</t>
  </si>
  <si>
    <t>2953H001 - Pekař</t>
  </si>
  <si>
    <t>2954E003</t>
  </si>
  <si>
    <t>2954E003 - Cukrářské práce</t>
  </si>
  <si>
    <t>2954H002</t>
  </si>
  <si>
    <t>2954H002 - Cukrář - výroba</t>
  </si>
  <si>
    <t>2956H001</t>
  </si>
  <si>
    <t>2956H001 - Řezník - uzenář</t>
  </si>
  <si>
    <t>3143M001</t>
  </si>
  <si>
    <t>3143M001 - Oděvnictví</t>
  </si>
  <si>
    <t>3158H001</t>
  </si>
  <si>
    <t>3158H001 - Krejčí</t>
  </si>
  <si>
    <t>3159E002</t>
  </si>
  <si>
    <t>3159E002 - Šití prádla</t>
  </si>
  <si>
    <t>3342L502</t>
  </si>
  <si>
    <t>3342L502 - Dřevařská a nábytkářská výroba</t>
  </si>
  <si>
    <t>3356E001</t>
  </si>
  <si>
    <t>3356E001 - Truhlářské práce</t>
  </si>
  <si>
    <t>3356H001</t>
  </si>
  <si>
    <t>3356H001 - Truhlář</t>
  </si>
  <si>
    <t>3359H001</t>
  </si>
  <si>
    <t>3359H001 - Čalouník</t>
  </si>
  <si>
    <t>3641M001</t>
  </si>
  <si>
    <t>3641M001 - Pozemní stavitelství</t>
  </si>
  <si>
    <t>3644L502</t>
  </si>
  <si>
    <t>3644L502 - Stavební provoz</t>
  </si>
  <si>
    <t>3646M003</t>
  </si>
  <si>
    <t>3646M003 - Geodézie - katastr nemovitostí</t>
  </si>
  <si>
    <t>3647M001</t>
  </si>
  <si>
    <t>3647M001 - Stavebnictví</t>
  </si>
  <si>
    <t>3652H001</t>
  </si>
  <si>
    <t>3652H001 - Instalatér</t>
  </si>
  <si>
    <t>3657E005</t>
  </si>
  <si>
    <t>3657E005 - Malířské, lakýrnické a natěračské práce - malířské a natěračské práce</t>
  </si>
  <si>
    <t>3657H001</t>
  </si>
  <si>
    <t>3657H001 - Malíř</t>
  </si>
  <si>
    <t>3664E002</t>
  </si>
  <si>
    <t>3664E002 - Tesařské a truhlářské práce - tesařské práce</t>
  </si>
  <si>
    <t>3664H001</t>
  </si>
  <si>
    <t>3664H001 - Tesař</t>
  </si>
  <si>
    <t>3667E001</t>
  </si>
  <si>
    <t>3667E001 - Zednické práce</t>
  </si>
  <si>
    <t>3667E503</t>
  </si>
  <si>
    <t>3667E503 - Stavební výroba</t>
  </si>
  <si>
    <t>3667H001</t>
  </si>
  <si>
    <t xml:space="preserve">3667H001 - Zedník                                                                          </t>
  </si>
  <si>
    <t>3667H004</t>
  </si>
  <si>
    <t>3667H004 - Obkladač</t>
  </si>
  <si>
    <t>3669H001</t>
  </si>
  <si>
    <t>3669H001 - Pokrývač</t>
  </si>
  <si>
    <t>3741L503</t>
  </si>
  <si>
    <t>3741L503 - Dopravní provoz</t>
  </si>
  <si>
    <t>3741M006</t>
  </si>
  <si>
    <t>3741M006 - Provoz a ekonomika dopravy</t>
  </si>
  <si>
    <t>3742M001</t>
  </si>
  <si>
    <t>3742M001 - Poštovní a peněžní služby</t>
  </si>
  <si>
    <t>3751H001</t>
  </si>
  <si>
    <t>3751H001 - Manipulant poštovního provozu a přeprava</t>
  </si>
  <si>
    <t>3752H001</t>
  </si>
  <si>
    <t>3752H001 - Železničář</t>
  </si>
  <si>
    <t>3941L001</t>
  </si>
  <si>
    <t>3941L001 - Autotronik</t>
  </si>
  <si>
    <t>3941L002</t>
  </si>
  <si>
    <t>3941L002 - Mechanik instalatérských a elektrotechnických zařízení budov</t>
  </si>
  <si>
    <t>3941M003</t>
  </si>
  <si>
    <t>3941M003 - Mechatronika</t>
  </si>
  <si>
    <t>4141M001</t>
  </si>
  <si>
    <t>4141M001 - Agropodnikání</t>
  </si>
  <si>
    <t>4145M001</t>
  </si>
  <si>
    <t>4145M001 - Mechanizace a služby</t>
  </si>
  <si>
    <t>4152E005</t>
  </si>
  <si>
    <t>4152E005 - Sadovnické a květinářské práce</t>
  </si>
  <si>
    <t>4152E011</t>
  </si>
  <si>
    <t>4152E011 - Zahradnické práce</t>
  </si>
  <si>
    <t>4152H001</t>
  </si>
  <si>
    <t>4152H001 - Zahradník</t>
  </si>
  <si>
    <t>4154H002</t>
  </si>
  <si>
    <t>4154H002 - Kovář a podkovář</t>
  </si>
  <si>
    <t>4155E002</t>
  </si>
  <si>
    <t>4155E002 - Opravářské práce</t>
  </si>
  <si>
    <t>4155H003</t>
  </si>
  <si>
    <t>4155H003 - Opravář zemědělských strojů</t>
  </si>
  <si>
    <t>4156E501</t>
  </si>
  <si>
    <t>4156E501 - Lesní výroba</t>
  </si>
  <si>
    <t>4156H001</t>
  </si>
  <si>
    <t>4156H001 - Mechanizátor lesní výroby</t>
  </si>
  <si>
    <t>5341M007</t>
  </si>
  <si>
    <t>5341M007 - Zdravotnický asistent</t>
  </si>
  <si>
    <t>5343M005</t>
  </si>
  <si>
    <t>5343M005 - Laboratorní asistent</t>
  </si>
  <si>
    <t>5344M007</t>
  </si>
  <si>
    <t>5344M007 - Asistent zubního technika</t>
  </si>
  <si>
    <t>6341M004</t>
  </si>
  <si>
    <t>6341M004 - Obchodní akademie</t>
  </si>
  <si>
    <t>6341M006</t>
  </si>
  <si>
    <t>6341M006 - Obchodně podnikatelská činnost</t>
  </si>
  <si>
    <t>6341M040</t>
  </si>
  <si>
    <t>6341M040 - Informatika v ekonomice</t>
  </si>
  <si>
    <t>6342L502</t>
  </si>
  <si>
    <t>6342L502 - Technickohospodářské a správní činnosti</t>
  </si>
  <si>
    <t>6441L524</t>
  </si>
  <si>
    <t>6441L524 - Podnikání</t>
  </si>
  <si>
    <t>6442M003</t>
  </si>
  <si>
    <t>6442M003 - Strojírenská technická administrativa</t>
  </si>
  <si>
    <t>6442M009</t>
  </si>
  <si>
    <t>6442M009 - Management strojírenství</t>
  </si>
  <si>
    <t>6442M022</t>
  </si>
  <si>
    <t>6442M022 - Management potravinářských výrob</t>
  </si>
  <si>
    <t>6442M024</t>
  </si>
  <si>
    <t>6442M024 - Management textilu a oděvnictví</t>
  </si>
  <si>
    <t>6442M036</t>
  </si>
  <si>
    <t>6442M036 - Management obchodu</t>
  </si>
  <si>
    <t>6442M038</t>
  </si>
  <si>
    <t>6442M038 - Management drobného podnikání a obchodu</t>
  </si>
  <si>
    <t>6541L504</t>
  </si>
  <si>
    <t>6541L504 - Společné stravování</t>
  </si>
  <si>
    <t>6542M004</t>
  </si>
  <si>
    <t>6542M004 - Hotelnictví a turismus</t>
  </si>
  <si>
    <t>6542M011</t>
  </si>
  <si>
    <t>6542M011 - Služby cestovního ruchu</t>
  </si>
  <si>
    <t>6551E501</t>
  </si>
  <si>
    <t>6551E501 - Provoz společného stravování</t>
  </si>
  <si>
    <t>6551H002</t>
  </si>
  <si>
    <t>6551H002 - Kuchař - číšník pro pohostinství</t>
  </si>
  <si>
    <t>6552E001</t>
  </si>
  <si>
    <t>6552E001 - Kuchařské práce</t>
  </si>
  <si>
    <t>6552H001</t>
  </si>
  <si>
    <t>6552H001 - Kuchař</t>
  </si>
  <si>
    <t>6553H001</t>
  </si>
  <si>
    <t>6553H001 - Číšník, servírka</t>
  </si>
  <si>
    <t>6641L008</t>
  </si>
  <si>
    <t>6641L008 - Obchodník</t>
  </si>
  <si>
    <t>6641L501</t>
  </si>
  <si>
    <t>6641L501 - Provoz obchodu</t>
  </si>
  <si>
    <t>6651H002</t>
  </si>
  <si>
    <t xml:space="preserve">6651H002 - Prodavač                                                                        </t>
  </si>
  <si>
    <t>6651H004</t>
  </si>
  <si>
    <t>6651H004 - Prodavač - smíšené zboží</t>
  </si>
  <si>
    <t>6651H006</t>
  </si>
  <si>
    <t>6651H006 - Prodavač - drogistické zboží</t>
  </si>
  <si>
    <t>6651H017</t>
  </si>
  <si>
    <t>6651H017 - Prodavač - průmyslové zboží</t>
  </si>
  <si>
    <t>6652H001</t>
  </si>
  <si>
    <t>6652H001 - Aranžér</t>
  </si>
  <si>
    <t>6843M001</t>
  </si>
  <si>
    <t>6843M001 - Veřejnosprávní činnost</t>
  </si>
  <si>
    <t>6941L004</t>
  </si>
  <si>
    <t>6941L004 - Kosmetička</t>
  </si>
  <si>
    <t>6941L502</t>
  </si>
  <si>
    <t>6941L502 - Vlasová kosmetika</t>
  </si>
  <si>
    <t>6951H001</t>
  </si>
  <si>
    <t>6951H001 - Kadeřník</t>
  </si>
  <si>
    <t>6953H003</t>
  </si>
  <si>
    <t>6953H003 - Provoz služeb</t>
  </si>
  <si>
    <t>6955E003</t>
  </si>
  <si>
    <t>6955E003 - Práce ve zdravotnických a sociálních zařízeních - provozní práce</t>
  </si>
  <si>
    <t>6955E005</t>
  </si>
  <si>
    <t>6955E005 - Práce ve zdravotnických a sociálních zařízeních - pečovatelské práce</t>
  </si>
  <si>
    <t>7241M001</t>
  </si>
  <si>
    <t>7241M001 - Knihovnické a informační systémy a služby</t>
  </si>
  <si>
    <t>7541M003</t>
  </si>
  <si>
    <t>7541M003 - Sociální péče - pečovatelská činnost</t>
  </si>
  <si>
    <t>7541M004</t>
  </si>
  <si>
    <t>7541M004 - Sociální péče - sociálněsprávní činnost</t>
  </si>
  <si>
    <t>7842M001</t>
  </si>
  <si>
    <t>7842M001 - Technické lyceum</t>
  </si>
  <si>
    <t>7842M002</t>
  </si>
  <si>
    <t>7842M002 - Ekonomické lyceum</t>
  </si>
  <si>
    <t>7842M003</t>
  </si>
  <si>
    <t>7842M003 - Pedagogické lyceum</t>
  </si>
  <si>
    <t>7842M005</t>
  </si>
  <si>
    <t>7842M005 - Zdravotnické lyceum</t>
  </si>
  <si>
    <t>7862C002</t>
  </si>
  <si>
    <t>7862C002 - Praktická škola dvouletá</t>
  </si>
  <si>
    <t>8241M007</t>
  </si>
  <si>
    <t>8241M007 - Propagační výtvarnictví - propagační grafika</t>
  </si>
  <si>
    <t>8241M008</t>
  </si>
  <si>
    <t>8241M008 - Propagační výtvarnictví - výstavnictví</t>
  </si>
  <si>
    <t>8241M009</t>
  </si>
  <si>
    <t>8241M009 - Propagační výtvarnictví - aranžování</t>
  </si>
  <si>
    <t>8241M022</t>
  </si>
  <si>
    <t>8241M022 - Modelářství a návrhářství oděvů</t>
  </si>
  <si>
    <t>8251L003</t>
  </si>
  <si>
    <t>8251L003 - Uměleckořemeslné zpracování kovů - práce kovářské a zámečnické</t>
  </si>
  <si>
    <t>8251L006</t>
  </si>
  <si>
    <t>8251L006 - Uměleckořemeslné zpracování dřeva - práce truhlářské</t>
  </si>
  <si>
    <t>Střední škola - praktické vyučování</t>
  </si>
  <si>
    <t>do 69 žáků</t>
  </si>
  <si>
    <t>od 70 do 115 žáků</t>
  </si>
  <si>
    <r>
      <t xml:space="preserve">žák 2.stupně základní školy do </t>
    </r>
    <r>
      <rPr>
        <b/>
        <sz val="10"/>
        <rFont val="Arial"/>
        <family val="2"/>
      </rPr>
      <t>69</t>
    </r>
    <r>
      <rPr>
        <sz val="10"/>
        <rFont val="Arial"/>
        <family val="0"/>
      </rPr>
      <t xml:space="preserve"> žáků včetně, tvořené oběma stupni</t>
    </r>
  </si>
  <si>
    <r>
      <t>žák 2.stupně základní školy s</t>
    </r>
    <r>
      <rPr>
        <b/>
        <sz val="10"/>
        <rFont val="Arial"/>
        <family val="2"/>
      </rPr>
      <t xml:space="preserve"> 70 </t>
    </r>
    <r>
      <rPr>
        <b/>
        <sz val="10"/>
        <rFont val="Arial"/>
        <family val="2"/>
      </rPr>
      <t>až 115</t>
    </r>
    <r>
      <rPr>
        <sz val="10"/>
        <rFont val="Arial"/>
        <family val="0"/>
      </rPr>
      <t xml:space="preserve"> žáků včetně, tvořené oběma stupni</t>
    </r>
  </si>
  <si>
    <t>h)</t>
  </si>
  <si>
    <t>2647N05</t>
  </si>
  <si>
    <t>2647N05 - Informační a komunikační technologie</t>
  </si>
  <si>
    <t>7862C001</t>
  </si>
  <si>
    <t>3667H003</t>
  </si>
  <si>
    <t>3667H003 - Kamnář</t>
  </si>
  <si>
    <t>6651H003</t>
  </si>
  <si>
    <t>6651H003 - Prodavač - potravinářské zboží</t>
  </si>
  <si>
    <t>3742L501</t>
  </si>
  <si>
    <t>3742L501 - Poštovní provoz</t>
  </si>
  <si>
    <t>3645M002</t>
  </si>
  <si>
    <t>3645M002 - Technická zařízení budov</t>
  </si>
  <si>
    <t>7842M006</t>
  </si>
  <si>
    <t>7842M006 - Přírodovědné lyceum</t>
  </si>
  <si>
    <t xml:space="preserve">Ukazatel prům. počtu výkonů na 1 zaměstnance </t>
  </si>
  <si>
    <t>7862C001-  Praktická škola jednoletá</t>
  </si>
  <si>
    <t>Průměr. plat Ped.</t>
  </si>
  <si>
    <t>Průměr. plat Neped.</t>
  </si>
  <si>
    <t>ZČ na jedn. výkonu</t>
  </si>
  <si>
    <r>
      <t xml:space="preserve">dítě v </t>
    </r>
    <r>
      <rPr>
        <b/>
        <sz val="10"/>
        <rFont val="Arial"/>
        <family val="2"/>
      </rPr>
      <t>přípravné třídě ZŠ</t>
    </r>
    <r>
      <rPr>
        <sz val="10"/>
        <rFont val="Arial"/>
        <family val="0"/>
      </rPr>
      <t xml:space="preserve"> pro děti v posledním roce před zahájením povinné školní docházky</t>
    </r>
  </si>
  <si>
    <r>
      <t>žák základní školy, o</t>
    </r>
    <r>
      <rPr>
        <b/>
        <sz val="10"/>
        <rFont val="Arial"/>
        <family val="2"/>
      </rPr>
      <t>d 22 do 44</t>
    </r>
    <r>
      <rPr>
        <sz val="10"/>
        <rFont val="Arial"/>
        <family val="0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</si>
  <si>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45 do 99</t>
    </r>
    <r>
      <rPr>
        <sz val="10"/>
        <rFont val="Arial"/>
        <family val="0"/>
      </rPr>
      <t xml:space="preserve"> žáků včetně, tvořené pouze třídami prvního stupně</t>
    </r>
  </si>
  <si>
    <t>13,64+0,0158*x</t>
  </si>
  <si>
    <t>0,022*x+14,445</t>
  </si>
  <si>
    <t>0,0045*x+18,455</t>
  </si>
  <si>
    <r>
      <t xml:space="preserve"> -0,00000887*x</t>
    </r>
    <r>
      <rPr>
        <b/>
        <vertAlign val="superscript"/>
        <sz val="9"/>
        <rFont val="Arial CE"/>
        <family val="0"/>
      </rPr>
      <t>3</t>
    </r>
    <r>
      <rPr>
        <b/>
        <sz val="9"/>
        <rFont val="Arial CE"/>
        <family val="2"/>
      </rPr>
      <t>+ 0,0009011*x</t>
    </r>
    <r>
      <rPr>
        <b/>
        <vertAlign val="superscript"/>
        <sz val="9"/>
        <rFont val="Arial CE"/>
        <family val="0"/>
      </rPr>
      <t>2</t>
    </r>
    <r>
      <rPr>
        <b/>
        <sz val="9"/>
        <rFont val="Arial CE"/>
        <family val="2"/>
      </rPr>
      <t>+0,119111*x +0,1</t>
    </r>
  </si>
  <si>
    <t>0,00981*x+11,08</t>
  </si>
  <si>
    <t>0,01*x+11,08</t>
  </si>
  <si>
    <t>0,0095*x+11,18</t>
  </si>
  <si>
    <t>Krajské normativy pro rozpis rozpočtu přímých výdajů na rok 2009</t>
  </si>
  <si>
    <t>od 22 do 44 žáků</t>
  </si>
  <si>
    <t>od 45 do 99 žáků</t>
  </si>
  <si>
    <r>
      <t>-0,00000622*x</t>
    </r>
    <r>
      <rPr>
        <b/>
        <vertAlign val="superscript"/>
        <sz val="9"/>
        <rFont val="Arial CE"/>
        <family val="0"/>
      </rPr>
      <t>3</t>
    </r>
    <r>
      <rPr>
        <b/>
        <sz val="9"/>
        <rFont val="Arial CE"/>
        <family val="2"/>
      </rPr>
      <t>+ 0,0009011*x</t>
    </r>
    <r>
      <rPr>
        <b/>
        <vertAlign val="superscript"/>
        <sz val="9"/>
        <rFont val="Arial CE"/>
        <family val="0"/>
      </rPr>
      <t>2</t>
    </r>
    <r>
      <rPr>
        <b/>
        <sz val="9"/>
        <rFont val="Arial CE"/>
        <family val="2"/>
      </rPr>
      <t>+0,108211*x+2,2</t>
    </r>
  </si>
  <si>
    <t>7941K6XXNS</t>
  </si>
  <si>
    <t>7941K6XXNS - Gymnázium (6-leté - nižší stupeň)</t>
  </si>
  <si>
    <t>7941K6XXVS</t>
  </si>
  <si>
    <t>7941K6XXVS - Gymnázium (6-leté - vyšší stupeň)</t>
  </si>
  <si>
    <t>7941K61NS</t>
  </si>
  <si>
    <t>7941K61VS</t>
  </si>
  <si>
    <t>7941K8XXNS</t>
  </si>
  <si>
    <t>7941K8XXNS - Gymnázium (8-leté - nižší stupeň)</t>
  </si>
  <si>
    <t>7941K8XXVS</t>
  </si>
  <si>
    <t>7941K8XXVS - Gymnázium (8-leté - vyšší stupeň)</t>
  </si>
  <si>
    <t>7941K81NS</t>
  </si>
  <si>
    <t>7941K81VS</t>
  </si>
  <si>
    <t>3641N04</t>
  </si>
  <si>
    <t>3641N04 - Stavebnictví</t>
  </si>
  <si>
    <t xml:space="preserve">534XN00X </t>
  </si>
  <si>
    <t>5341N11</t>
  </si>
  <si>
    <t>5341N11 - Diplomovaná všeobecná sestra(1)</t>
  </si>
  <si>
    <t>5341N41</t>
  </si>
  <si>
    <t>5341N41 - Diplomovaný nutriční terapeut(1)</t>
  </si>
  <si>
    <t>5343N11</t>
  </si>
  <si>
    <t>5343N11 - Diplomovaný farmaceutický asistent(1)</t>
  </si>
  <si>
    <t>3159E001</t>
  </si>
  <si>
    <t>3159E001- Šití oděvů</t>
  </si>
  <si>
    <t>2368H01</t>
  </si>
  <si>
    <t>2368H01 - Mechanik opravář motorových vozidel</t>
  </si>
  <si>
    <t>6551H01</t>
  </si>
  <si>
    <t>6551H01 - Kuchař - číšník</t>
  </si>
  <si>
    <t>2846L501</t>
  </si>
  <si>
    <t>2846L501 - Keramický průmysl</t>
  </si>
  <si>
    <t>6541L01</t>
  </si>
  <si>
    <t>6541L01 - Gastronomie</t>
  </si>
  <si>
    <t>6641L01</t>
  </si>
  <si>
    <t>6641L01 - Obchodník</t>
  </si>
  <si>
    <t>8251L014</t>
  </si>
  <si>
    <t>8251L014 - Uměleckořemeslné zpracování kamene a keramiky - práce keramické</t>
  </si>
  <si>
    <t>2641M01</t>
  </si>
  <si>
    <t>2641M01 - Elektrotechnika</t>
  </si>
  <si>
    <t>4141M01</t>
  </si>
  <si>
    <t>4141M01 - Agropodnikání</t>
  </si>
  <si>
    <t>6341M01</t>
  </si>
  <si>
    <t>6341M01 - Obchodně podnikatelská činnost</t>
  </si>
  <si>
    <t>6843M01</t>
  </si>
  <si>
    <t>6843M01 - Veřejnosprávní činnost</t>
  </si>
  <si>
    <t>7842M01</t>
  </si>
  <si>
    <t>7842M01 - Technické lyceum</t>
  </si>
  <si>
    <t>7842M02</t>
  </si>
  <si>
    <t>7842M02 - Ekonomické lyceum</t>
  </si>
  <si>
    <t>7941K61NS - Gymnázium - nižší stupeň (RVP)</t>
  </si>
  <si>
    <t>7941K61VS - Gymnázium - vyšší stupeň (RVP)</t>
  </si>
  <si>
    <t>7941K81NS - Gymnázium - nižší stupeň (RVP)</t>
  </si>
  <si>
    <t>7941K81VS - Gymnázium - vyšší stupeň (RVP)</t>
  </si>
  <si>
    <r>
      <t>2*(2,4962*x</t>
    </r>
    <r>
      <rPr>
        <b/>
        <vertAlign val="superscript"/>
        <sz val="10"/>
        <rFont val="Arial CE"/>
        <family val="0"/>
      </rPr>
      <t>0,5</t>
    </r>
    <r>
      <rPr>
        <b/>
        <sz val="10"/>
        <rFont val="Arial CE"/>
        <family val="2"/>
      </rPr>
      <t>)</t>
    </r>
  </si>
  <si>
    <r>
      <t>2*(3,89*x</t>
    </r>
    <r>
      <rPr>
        <b/>
        <vertAlign val="superscript"/>
        <sz val="10"/>
        <rFont val="Arial CE"/>
        <family val="0"/>
      </rPr>
      <t>0,355</t>
    </r>
    <r>
      <rPr>
        <b/>
        <sz val="10"/>
        <rFont val="Arial CE"/>
        <family val="2"/>
      </rPr>
      <t>)</t>
    </r>
  </si>
  <si>
    <t>4,95*Ln(x)-3,6</t>
  </si>
  <si>
    <t>5,28*Ln(x*0,41)</t>
  </si>
  <si>
    <t>3,95*Ln(x*0,86)</t>
  </si>
  <si>
    <t>Zákon č. 117/1995 Sb., ve znění pozdějších předpisů</t>
  </si>
  <si>
    <r>
      <t>0,94*(-0,00285*x</t>
    </r>
    <r>
      <rPr>
        <b/>
        <vertAlign val="superscript"/>
        <sz val="9"/>
        <rFont val="Arial CE"/>
        <family val="0"/>
      </rPr>
      <t>2</t>
    </r>
    <r>
      <rPr>
        <b/>
        <sz val="9"/>
        <rFont val="Arial CE"/>
        <family val="2"/>
      </rPr>
      <t xml:space="preserve"> +0,62285*x+17,497)</t>
    </r>
  </si>
  <si>
    <t>do 80</t>
  </si>
  <si>
    <t>do 69</t>
  </si>
  <si>
    <t>Krajské normativy pro rozpis rozpočtu přímých výdajů regionálního školství Plzeňského kraje na rok 2009</t>
  </si>
  <si>
    <t>8244N001 - Hudba (kombin. studium)</t>
  </si>
  <si>
    <t>8245N001 - Zpěv (kombin. studium)</t>
  </si>
</sst>
</file>

<file path=xl/styles.xml><?xml version="1.0" encoding="utf-8"?>
<styleSheet xmlns="http://schemas.openxmlformats.org/spreadsheetml/2006/main">
  <numFmts count="7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_ ;[Red]\-0.00\ "/>
    <numFmt numFmtId="168" formatCode="0_ ;[Red]\-0\ "/>
    <numFmt numFmtId="169" formatCode="0.0_ ;[Red]\-0.0\ "/>
    <numFmt numFmtId="170" formatCode="0.0000"/>
    <numFmt numFmtId="171" formatCode="0.00000"/>
    <numFmt numFmtId="172" formatCode="#,##0;;\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mmmm\ 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&lt;=99999]###\ ##;##\ ##\ ##"/>
    <numFmt numFmtId="186" formatCode="dd\-mmm\-yy"/>
    <numFmt numFmtId="187" formatCode="[&lt;=9999999]###\ ##\ ##;##\ ##\ ##\ ##"/>
    <numFmt numFmtId="188" formatCode="#,##0.000"/>
    <numFmt numFmtId="189" formatCode="0.00000000"/>
    <numFmt numFmtId="190" formatCode="0.0000000"/>
    <numFmt numFmtId="191" formatCode="0.000000"/>
    <numFmt numFmtId="192" formatCode="#,##0&quot; &quot;;\-#,##0&quot; &quot;;\-&quot; &quot;\ "/>
    <numFmt numFmtId="193" formatCode="#,##0;[Red]\-#,##0"/>
    <numFmt numFmtId="194" formatCode="#,##0.00000"/>
    <numFmt numFmtId="195" formatCode="#,##0.0000"/>
    <numFmt numFmtId="196" formatCode="0.000%"/>
    <numFmt numFmtId="197" formatCode="0.0%"/>
    <numFmt numFmtId="198" formatCode="[h]:mm"/>
    <numFmt numFmtId="199" formatCode="#,##0_ ;[Red]\-#,##0\ "/>
    <numFmt numFmtId="200" formatCode="#,##0.000_ ;[Red]\-#,##0.000\ "/>
    <numFmt numFmtId="201" formatCode="#,##0\ &quot;Kč&quot;"/>
    <numFmt numFmtId="202" formatCode="[h]"/>
    <numFmt numFmtId="203" formatCode="0.0000000000"/>
    <numFmt numFmtId="204" formatCode="0.00000000000"/>
    <numFmt numFmtId="205" formatCode="0.000000000"/>
    <numFmt numFmtId="206" formatCode="0.000_ ;[Red]\-0.000\ "/>
    <numFmt numFmtId="207" formatCode="[$-405]d\.\ mmmm\ yyyy"/>
    <numFmt numFmtId="208" formatCode="dd/mm/yy;@"/>
    <numFmt numFmtId="209" formatCode="d/m/yy;@"/>
    <numFmt numFmtId="210" formatCode="00.00"/>
    <numFmt numFmtId="211" formatCode="00"/>
    <numFmt numFmtId="212" formatCode="d/m;@"/>
    <numFmt numFmtId="213" formatCode="&quot;Počet &quot;0"/>
    <numFmt numFmtId="214" formatCode="mmm/yyyy"/>
    <numFmt numFmtId="215" formatCode="#,##0_ ;\-#,##0\ "/>
    <numFmt numFmtId="216" formatCode="dd/mm/yy"/>
    <numFmt numFmtId="217" formatCode="_-* #,##0.0\ _K_č_-;\-* #,##0.0\ _K_č_-;_-* &quot;-&quot;??\ _K_č_-;_-@_-"/>
    <numFmt numFmtId="218" formatCode="_-* #,##0\ _K_č_-;\-* #,##0\ _K_č_-;_-* &quot;-&quot;??\ _K_č_-;_-@_-"/>
    <numFmt numFmtId="219" formatCode="00.0"/>
    <numFmt numFmtId="220" formatCode="00."/>
    <numFmt numFmtId="221" formatCode="d/m"/>
    <numFmt numFmtId="222" formatCode="#,##0.00_ ;[Red]\-#,##0.00\ "/>
    <numFmt numFmtId="223" formatCode="#,##0.0_ ;[Red]\-#,##0.0\ "/>
    <numFmt numFmtId="224" formatCode="0.0E+00"/>
    <numFmt numFmtId="225" formatCode="0E+00"/>
  </numFmts>
  <fonts count="35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  <font>
      <b/>
      <vertAlign val="superscript"/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6"/>
      <name val="Arial CE"/>
      <family val="2"/>
    </font>
    <font>
      <sz val="16"/>
      <name val="Arial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vertAlign val="superscript"/>
      <sz val="11"/>
      <name val="Arial CE"/>
      <family val="2"/>
    </font>
    <font>
      <b/>
      <sz val="8"/>
      <name val="Arial CE"/>
      <family val="2"/>
    </font>
    <font>
      <b/>
      <sz val="11"/>
      <color indexed="8"/>
      <name val="Arial CE"/>
      <family val="2"/>
    </font>
    <font>
      <b/>
      <vertAlign val="superscript"/>
      <sz val="10"/>
      <name val="Arial CE"/>
      <family val="2"/>
    </font>
    <font>
      <sz val="9"/>
      <name val="Arial"/>
      <family val="2"/>
    </font>
    <font>
      <b/>
      <sz val="8"/>
      <color indexed="8"/>
      <name val="Arial CE"/>
      <family val="2"/>
    </font>
    <font>
      <b/>
      <sz val="14"/>
      <name val="Arial"/>
      <family val="2"/>
    </font>
    <font>
      <b/>
      <sz val="16"/>
      <name val="Arial"/>
      <family val="2"/>
    </font>
    <font>
      <vertAlign val="superscript"/>
      <sz val="11"/>
      <name val="Arial CE"/>
      <family val="0"/>
    </font>
    <font>
      <sz val="11"/>
      <name val="Arial CE"/>
      <family val="0"/>
    </font>
    <font>
      <b/>
      <sz val="9"/>
      <name val="Arial"/>
      <family val="0"/>
    </font>
    <font>
      <b/>
      <sz val="8"/>
      <name val="Arial"/>
      <family val="0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1" xfId="21" applyFont="1" applyBorder="1" applyAlignment="1">
      <alignment horizontal="left" vertical="center"/>
      <protection/>
    </xf>
    <xf numFmtId="0" fontId="0" fillId="0" borderId="0" xfId="21" applyFill="1">
      <alignment/>
      <protection/>
    </xf>
    <xf numFmtId="0" fontId="0" fillId="0" borderId="2" xfId="21" applyFont="1" applyBorder="1" applyAlignment="1">
      <alignment horizontal="left" vertical="center"/>
      <protection/>
    </xf>
    <xf numFmtId="1" fontId="11" fillId="0" borderId="0" xfId="21" applyNumberFormat="1" applyFont="1" applyFill="1" applyBorder="1" applyAlignment="1">
      <alignment/>
      <protection/>
    </xf>
    <xf numFmtId="0" fontId="12" fillId="0" borderId="0" xfId="21" applyFont="1" applyBorder="1" applyAlignment="1">
      <alignment/>
      <protection/>
    </xf>
    <xf numFmtId="0" fontId="0" fillId="0" borderId="0" xfId="21" applyBorder="1">
      <alignment/>
      <protection/>
    </xf>
    <xf numFmtId="0" fontId="14" fillId="0" borderId="0" xfId="21" applyFont="1" applyAlignment="1">
      <alignment horizontal="center"/>
      <protection/>
    </xf>
    <xf numFmtId="0" fontId="14" fillId="0" borderId="0" xfId="21" applyFont="1">
      <alignment/>
      <protection/>
    </xf>
    <xf numFmtId="1" fontId="7" fillId="0" borderId="1" xfId="21" applyNumberFormat="1" applyFont="1" applyFill="1" applyBorder="1" applyAlignment="1">
      <alignment horizontal="left" vertical="center" wrapText="1"/>
      <protection/>
    </xf>
    <xf numFmtId="0" fontId="0" fillId="0" borderId="1" xfId="21" applyFont="1" applyBorder="1" applyAlignment="1">
      <alignment horizontal="left" vertical="center" wrapText="1"/>
      <protection/>
    </xf>
    <xf numFmtId="0" fontId="0" fillId="2" borderId="1" xfId="21" applyFont="1" applyFill="1" applyBorder="1" applyAlignment="1">
      <alignment horizontal="left" vertical="center" wrapText="1"/>
      <protection/>
    </xf>
    <xf numFmtId="1" fontId="0" fillId="0" borderId="1" xfId="21" applyNumberFormat="1" applyFont="1" applyFill="1" applyBorder="1" applyAlignment="1">
      <alignment horizontal="left" vertical="center" wrapText="1"/>
      <protection/>
    </xf>
    <xf numFmtId="2" fontId="9" fillId="0" borderId="3" xfId="21" applyNumberFormat="1" applyFont="1" applyFill="1" applyBorder="1" applyAlignment="1">
      <alignment horizontal="center" vertical="center" wrapText="1"/>
      <protection/>
    </xf>
    <xf numFmtId="170" fontId="9" fillId="0" borderId="3" xfId="21" applyNumberFormat="1" applyFont="1" applyFill="1" applyBorder="1" applyAlignment="1">
      <alignment horizontal="center" vertical="center" wrapText="1"/>
      <protection/>
    </xf>
    <xf numFmtId="1" fontId="9" fillId="0" borderId="3" xfId="21" applyNumberFormat="1" applyFont="1" applyFill="1" applyBorder="1" applyAlignment="1">
      <alignment horizontal="center" vertical="center" wrapText="1"/>
      <protection/>
    </xf>
    <xf numFmtId="1" fontId="5" fillId="3" borderId="4" xfId="21" applyNumberFormat="1" applyFont="1" applyFill="1" applyBorder="1" applyAlignment="1">
      <alignment horizontal="left" vertical="center" wrapText="1"/>
      <protection/>
    </xf>
    <xf numFmtId="2" fontId="10" fillId="0" borderId="5" xfId="21" applyNumberFormat="1" applyFont="1" applyFill="1" applyBorder="1" applyAlignment="1">
      <alignment horizontal="center" vertical="center" wrapText="1"/>
      <protection/>
    </xf>
    <xf numFmtId="1" fontId="0" fillId="0" borderId="2" xfId="21" applyNumberFormat="1" applyFont="1" applyFill="1" applyBorder="1" applyAlignment="1">
      <alignment horizontal="left" vertical="center" wrapText="1"/>
      <protection/>
    </xf>
    <xf numFmtId="0" fontId="0" fillId="0" borderId="6" xfId="21" applyFont="1" applyBorder="1" applyAlignment="1">
      <alignment horizontal="left" vertical="center"/>
      <protection/>
    </xf>
    <xf numFmtId="1" fontId="5" fillId="3" borderId="6" xfId="21" applyNumberFormat="1" applyFont="1" applyFill="1" applyBorder="1" applyAlignment="1">
      <alignment horizontal="left" vertical="center" wrapText="1"/>
      <protection/>
    </xf>
    <xf numFmtId="2" fontId="6" fillId="0" borderId="5" xfId="21" applyNumberFormat="1" applyFont="1" applyFill="1" applyBorder="1" applyAlignment="1">
      <alignment horizontal="center" vertical="center" wrapText="1"/>
      <protection/>
    </xf>
    <xf numFmtId="1" fontId="7" fillId="0" borderId="2" xfId="21" applyNumberFormat="1" applyFont="1" applyFill="1" applyBorder="1" applyAlignment="1">
      <alignment horizontal="left" vertical="center" wrapText="1"/>
      <protection/>
    </xf>
    <xf numFmtId="2" fontId="9" fillId="0" borderId="7" xfId="21" applyNumberFormat="1" applyFont="1" applyFill="1" applyBorder="1" applyAlignment="1">
      <alignment horizontal="center" vertical="center" wrapText="1"/>
      <protection/>
    </xf>
    <xf numFmtId="1" fontId="0" fillId="3" borderId="6" xfId="21" applyNumberFormat="1" applyFont="1" applyFill="1" applyBorder="1" applyAlignment="1">
      <alignment horizontal="left" vertical="center" wrapText="1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1" fontId="12" fillId="0" borderId="0" xfId="21" applyNumberFormat="1" applyFont="1" applyFill="1" applyBorder="1" applyAlignment="1">
      <alignment horizontal="left" vertical="center"/>
      <protection/>
    </xf>
    <xf numFmtId="1" fontId="13" fillId="0" borderId="8" xfId="21" applyNumberFormat="1" applyFont="1" applyFill="1" applyBorder="1" applyAlignment="1">
      <alignment horizontal="left" vertical="center"/>
      <protection/>
    </xf>
    <xf numFmtId="0" fontId="12" fillId="0" borderId="9" xfId="21" applyFont="1" applyBorder="1" applyAlignment="1">
      <alignment horizontal="left" vertical="center"/>
      <protection/>
    </xf>
    <xf numFmtId="0" fontId="12" fillId="0" borderId="9" xfId="21" applyFont="1" applyBorder="1" applyAlignment="1">
      <alignment/>
      <protection/>
    </xf>
    <xf numFmtId="0" fontId="12" fillId="0" borderId="10" xfId="21" applyFont="1" applyBorder="1" applyAlignment="1">
      <alignment horizontal="left" vertical="center"/>
      <protection/>
    </xf>
    <xf numFmtId="0" fontId="12" fillId="0" borderId="11" xfId="21" applyFont="1" applyBorder="1" applyAlignment="1">
      <alignment/>
      <protection/>
    </xf>
    <xf numFmtId="0" fontId="12" fillId="0" borderId="12" xfId="21" applyFont="1" applyBorder="1" applyAlignment="1">
      <alignment horizontal="left" vertical="center"/>
      <protection/>
    </xf>
    <xf numFmtId="0" fontId="12" fillId="0" borderId="13" xfId="21" applyFont="1" applyBorder="1" applyAlignment="1">
      <alignment horizontal="left" vertical="center"/>
      <protection/>
    </xf>
    <xf numFmtId="1" fontId="12" fillId="0" borderId="14" xfId="21" applyNumberFormat="1" applyFont="1" applyFill="1" applyBorder="1" applyAlignment="1">
      <alignment horizontal="left" vertical="center"/>
      <protection/>
    </xf>
    <xf numFmtId="0" fontId="12" fillId="0" borderId="14" xfId="21" applyFont="1" applyBorder="1" applyAlignment="1">
      <alignment/>
      <protection/>
    </xf>
    <xf numFmtId="1" fontId="12" fillId="0" borderId="11" xfId="21" applyNumberFormat="1" applyFont="1" applyFill="1" applyBorder="1" applyAlignment="1">
      <alignment horizontal="left" vertical="center"/>
      <protection/>
    </xf>
    <xf numFmtId="1" fontId="12" fillId="0" borderId="10" xfId="21" applyNumberFormat="1" applyFont="1" applyFill="1" applyBorder="1" applyAlignment="1">
      <alignment horizontal="left" vertical="center"/>
      <protection/>
    </xf>
    <xf numFmtId="0" fontId="0" fillId="0" borderId="11" xfId="21" applyFont="1" applyBorder="1" applyAlignment="1">
      <alignment horizontal="left" vertical="center"/>
      <protection/>
    </xf>
    <xf numFmtId="1" fontId="12" fillId="0" borderId="15" xfId="21" applyNumberFormat="1" applyFont="1" applyFill="1" applyBorder="1" applyAlignment="1">
      <alignment horizontal="left" vertical="center"/>
      <protection/>
    </xf>
    <xf numFmtId="1" fontId="12" fillId="0" borderId="16" xfId="21" applyNumberFormat="1" applyFont="1" applyFill="1" applyBorder="1" applyAlignment="1">
      <alignment horizontal="left" vertical="center"/>
      <protection/>
    </xf>
    <xf numFmtId="0" fontId="12" fillId="0" borderId="16" xfId="21" applyFont="1" applyBorder="1" applyAlignment="1">
      <alignment/>
      <protection/>
    </xf>
    <xf numFmtId="0" fontId="11" fillId="0" borderId="17" xfId="21" applyFont="1" applyBorder="1" applyAlignment="1">
      <alignment horizontal="center" vertical="center"/>
      <protection/>
    </xf>
    <xf numFmtId="0" fontId="11" fillId="0" borderId="18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left" vertical="center"/>
      <protection/>
    </xf>
    <xf numFmtId="0" fontId="12" fillId="0" borderId="0" xfId="21" applyFont="1" applyBorder="1">
      <alignment/>
      <protection/>
    </xf>
    <xf numFmtId="0" fontId="11" fillId="0" borderId="0" xfId="21" applyFont="1" applyBorder="1" applyAlignment="1">
      <alignment horizontal="center"/>
      <protection/>
    </xf>
    <xf numFmtId="0" fontId="12" fillId="0" borderId="0" xfId="21" applyFont="1">
      <alignment/>
      <protection/>
    </xf>
    <xf numFmtId="0" fontId="3" fillId="0" borderId="0" xfId="21" applyFont="1">
      <alignment/>
      <protection/>
    </xf>
    <xf numFmtId="0" fontId="11" fillId="0" borderId="0" xfId="21" applyFont="1" applyAlignment="1">
      <alignment horizontal="center"/>
      <protection/>
    </xf>
    <xf numFmtId="0" fontId="17" fillId="0" borderId="0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0" fillId="0" borderId="0" xfId="0" applyFill="1" applyBorder="1" applyAlignment="1">
      <alignment/>
    </xf>
    <xf numFmtId="1" fontId="13" fillId="0" borderId="19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166" fontId="20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166" fontId="19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19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166" fontId="5" fillId="0" borderId="0" xfId="0" applyNumberFormat="1" applyFont="1" applyFill="1" applyAlignment="1">
      <alignment/>
    </xf>
    <xf numFmtId="166" fontId="5" fillId="0" borderId="0" xfId="0" applyNumberFormat="1" applyFont="1" applyAlignment="1">
      <alignment horizontal="left"/>
    </xf>
    <xf numFmtId="0" fontId="23" fillId="0" borderId="19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right" vertical="center"/>
    </xf>
    <xf numFmtId="0" fontId="11" fillId="0" borderId="23" xfId="0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19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6" fontId="5" fillId="0" borderId="0" xfId="0" applyNumberFormat="1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0" xfId="0" applyFont="1" applyFill="1" applyAlignment="1">
      <alignment/>
    </xf>
    <xf numFmtId="3" fontId="12" fillId="0" borderId="0" xfId="21" applyNumberFormat="1" applyFont="1" applyBorder="1" applyAlignment="1">
      <alignment horizontal="center" vertical="center"/>
      <protection/>
    </xf>
    <xf numFmtId="2" fontId="26" fillId="0" borderId="30" xfId="0" applyNumberFormat="1" applyFont="1" applyBorder="1" applyAlignment="1">
      <alignment horizontal="center"/>
    </xf>
    <xf numFmtId="0" fontId="0" fillId="0" borderId="31" xfId="21" applyFont="1" applyBorder="1" applyAlignment="1">
      <alignment horizontal="left" vertical="center"/>
      <protection/>
    </xf>
    <xf numFmtId="0" fontId="0" fillId="0" borderId="32" xfId="21" applyFont="1" applyBorder="1" applyAlignment="1">
      <alignment horizontal="left" vertical="center"/>
      <protection/>
    </xf>
    <xf numFmtId="1" fontId="0" fillId="3" borderId="32" xfId="21" applyNumberFormat="1" applyFont="1" applyFill="1" applyBorder="1" applyAlignment="1">
      <alignment horizontal="left" vertical="center" wrapText="1"/>
      <protection/>
    </xf>
    <xf numFmtId="1" fontId="5" fillId="3" borderId="33" xfId="21" applyNumberFormat="1" applyFont="1" applyFill="1" applyBorder="1" applyAlignment="1">
      <alignment horizontal="left" vertical="center" wrapText="1"/>
      <protection/>
    </xf>
    <xf numFmtId="1" fontId="0" fillId="0" borderId="31" xfId="21" applyNumberFormat="1" applyFont="1" applyFill="1" applyBorder="1" applyAlignment="1">
      <alignment horizontal="left" vertical="center" wrapText="1"/>
      <protection/>
    </xf>
    <xf numFmtId="1" fontId="5" fillId="3" borderId="32" xfId="21" applyNumberFormat="1" applyFont="1" applyFill="1" applyBorder="1" applyAlignment="1">
      <alignment horizontal="left" vertical="center" wrapText="1"/>
      <protection/>
    </xf>
    <xf numFmtId="2" fontId="10" fillId="0" borderId="22" xfId="21" applyNumberFormat="1" applyFont="1" applyFill="1" applyBorder="1" applyAlignment="1">
      <alignment horizontal="center" vertical="center" wrapText="1"/>
      <protection/>
    </xf>
    <xf numFmtId="1" fontId="0" fillId="0" borderId="4" xfId="21" applyNumberFormat="1" applyFont="1" applyFill="1" applyBorder="1" applyAlignment="1">
      <alignment horizontal="left" vertical="center" wrapText="1"/>
      <protection/>
    </xf>
    <xf numFmtId="0" fontId="13" fillId="0" borderId="19" xfId="21" applyFont="1" applyBorder="1" applyAlignment="1">
      <alignment vertical="center"/>
      <protection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1" fontId="3" fillId="0" borderId="21" xfId="21" applyNumberFormat="1" applyFont="1" applyFill="1" applyBorder="1" applyAlignment="1">
      <alignment vertical="center" wrapText="1"/>
      <protection/>
    </xf>
    <xf numFmtId="0" fontId="3" fillId="0" borderId="37" xfId="21" applyFont="1" applyBorder="1" applyAlignment="1">
      <alignment horizontal="center" vertical="center" wrapText="1"/>
      <protection/>
    </xf>
    <xf numFmtId="0" fontId="27" fillId="0" borderId="37" xfId="21" applyFont="1" applyFill="1" applyBorder="1" applyAlignment="1">
      <alignment horizontal="center" vertical="center" wrapText="1"/>
      <protection/>
    </xf>
    <xf numFmtId="3" fontId="5" fillId="0" borderId="38" xfId="21" applyNumberFormat="1" applyFont="1" applyFill="1" applyBorder="1" applyAlignment="1">
      <alignment horizontal="right" vertical="center" indent="1"/>
      <protection/>
    </xf>
    <xf numFmtId="1" fontId="10" fillId="0" borderId="4" xfId="21" applyNumberFormat="1" applyFont="1" applyFill="1" applyBorder="1" applyAlignment="1">
      <alignment horizontal="right" vertical="center" indent="1"/>
      <protection/>
    </xf>
    <xf numFmtId="1" fontId="10" fillId="0" borderId="33" xfId="21" applyNumberFormat="1" applyFont="1" applyFill="1" applyBorder="1" applyAlignment="1">
      <alignment horizontal="right" vertical="center" indent="1"/>
      <protection/>
    </xf>
    <xf numFmtId="0" fontId="0" fillId="0" borderId="6" xfId="21" applyFont="1" applyBorder="1" applyAlignment="1">
      <alignment horizontal="left" vertical="center" wrapText="1"/>
      <protection/>
    </xf>
    <xf numFmtId="0" fontId="0" fillId="0" borderId="32" xfId="21" applyFont="1" applyBorder="1" applyAlignment="1">
      <alignment horizontal="left" vertical="center" wrapText="1"/>
      <protection/>
    </xf>
    <xf numFmtId="0" fontId="0" fillId="0" borderId="4" xfId="21" applyFont="1" applyFill="1" applyBorder="1" applyAlignment="1">
      <alignment horizontal="left" vertical="center" wrapText="1"/>
      <protection/>
    </xf>
    <xf numFmtId="0" fontId="0" fillId="0" borderId="1" xfId="21" applyFont="1" applyFill="1" applyBorder="1" applyAlignment="1">
      <alignment horizontal="left" vertical="center" wrapText="1"/>
      <protection/>
    </xf>
    <xf numFmtId="0" fontId="0" fillId="0" borderId="2" xfId="21" applyFont="1" applyFill="1" applyBorder="1" applyAlignment="1">
      <alignment horizontal="left" vertical="center" wrapText="1"/>
      <protection/>
    </xf>
    <xf numFmtId="0" fontId="0" fillId="0" borderId="33" xfId="21" applyFont="1" applyFill="1" applyBorder="1" applyAlignment="1">
      <alignment horizontal="left" vertical="center" wrapText="1"/>
      <protection/>
    </xf>
    <xf numFmtId="2" fontId="9" fillId="0" borderId="28" xfId="21" applyNumberFormat="1" applyFont="1" applyFill="1" applyBorder="1" applyAlignment="1">
      <alignment horizontal="right" vertical="center" indent="2"/>
      <protection/>
    </xf>
    <xf numFmtId="2" fontId="9" fillId="0" borderId="25" xfId="21" applyNumberFormat="1" applyFont="1" applyFill="1" applyBorder="1" applyAlignment="1">
      <alignment horizontal="right" vertical="center" wrapText="1" indent="2"/>
      <protection/>
    </xf>
    <xf numFmtId="0" fontId="4" fillId="0" borderId="21" xfId="21" applyFont="1" applyFill="1" applyBorder="1" applyAlignment="1">
      <alignment horizontal="center" vertical="center" wrapText="1"/>
      <protection/>
    </xf>
    <xf numFmtId="0" fontId="4" fillId="0" borderId="39" xfId="21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1" fontId="9" fillId="0" borderId="42" xfId="21" applyNumberFormat="1" applyFont="1" applyFill="1" applyBorder="1" applyAlignment="1">
      <alignment horizontal="center" vertical="center" wrapText="1"/>
      <protection/>
    </xf>
    <xf numFmtId="1" fontId="9" fillId="0" borderId="43" xfId="21" applyNumberFormat="1" applyFont="1" applyFill="1" applyBorder="1" applyAlignment="1">
      <alignment horizontal="right" vertical="center" wrapText="1" indent="2"/>
      <protection/>
    </xf>
    <xf numFmtId="0" fontId="12" fillId="0" borderId="11" xfId="21" applyFont="1" applyBorder="1">
      <alignment/>
      <protection/>
    </xf>
    <xf numFmtId="0" fontId="12" fillId="0" borderId="12" xfId="21" applyFont="1" applyBorder="1" applyAlignment="1">
      <alignment horizontal="center"/>
      <protection/>
    </xf>
    <xf numFmtId="0" fontId="3" fillId="0" borderId="0" xfId="21" applyFont="1" applyBorder="1">
      <alignment/>
      <protection/>
    </xf>
    <xf numFmtId="0" fontId="12" fillId="0" borderId="13" xfId="21" applyFont="1" applyBorder="1" applyAlignment="1">
      <alignment horizontal="center"/>
      <protection/>
    </xf>
    <xf numFmtId="0" fontId="12" fillId="0" borderId="14" xfId="21" applyFont="1" applyBorder="1">
      <alignment/>
      <protection/>
    </xf>
    <xf numFmtId="0" fontId="0" fillId="0" borderId="14" xfId="21" applyBorder="1">
      <alignment/>
      <protection/>
    </xf>
    <xf numFmtId="0" fontId="11" fillId="0" borderId="14" xfId="21" applyFont="1" applyBorder="1" applyAlignment="1">
      <alignment horizontal="center"/>
      <protection/>
    </xf>
    <xf numFmtId="3" fontId="11" fillId="0" borderId="0" xfId="21" applyNumberFormat="1" applyFont="1" applyBorder="1" applyAlignment="1">
      <alignment horizontal="center" vertical="center"/>
      <protection/>
    </xf>
    <xf numFmtId="0" fontId="12" fillId="0" borderId="11" xfId="21" applyFont="1" applyBorder="1" applyAlignment="1">
      <alignment horizontal="left" vertical="center"/>
      <protection/>
    </xf>
    <xf numFmtId="0" fontId="11" fillId="0" borderId="11" xfId="21" applyFont="1" applyBorder="1" applyAlignment="1">
      <alignment horizontal="center" vertical="center"/>
      <protection/>
    </xf>
    <xf numFmtId="1" fontId="11" fillId="0" borderId="14" xfId="21" applyNumberFormat="1" applyFont="1" applyFill="1" applyBorder="1" applyAlignment="1">
      <alignment horizontal="left" vertical="center"/>
      <protection/>
    </xf>
    <xf numFmtId="0" fontId="0" fillId="0" borderId="14" xfId="21" applyFont="1" applyBorder="1" applyAlignment="1">
      <alignment horizontal="left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43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45" xfId="21" applyFont="1" applyBorder="1" applyAlignment="1">
      <alignment horizontal="center" vertical="center"/>
      <protection/>
    </xf>
    <xf numFmtId="0" fontId="11" fillId="0" borderId="46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2" xfId="21" applyFont="1" applyBorder="1" applyAlignment="1">
      <alignment horizontal="center" vertical="center"/>
      <protection/>
    </xf>
    <xf numFmtId="0" fontId="12" fillId="0" borderId="47" xfId="21" applyFont="1" applyBorder="1">
      <alignment/>
      <protection/>
    </xf>
    <xf numFmtId="0" fontId="12" fillId="0" borderId="17" xfId="21" applyFont="1" applyBorder="1">
      <alignment/>
      <protection/>
    </xf>
    <xf numFmtId="0" fontId="0" fillId="0" borderId="17" xfId="21" applyBorder="1">
      <alignment/>
      <protection/>
    </xf>
    <xf numFmtId="0" fontId="0" fillId="0" borderId="0" xfId="0" applyBorder="1" applyAlignment="1">
      <alignment/>
    </xf>
    <xf numFmtId="0" fontId="11" fillId="0" borderId="0" xfId="21" applyFont="1" applyBorder="1" applyAlignment="1">
      <alignment horizontal="center" vertical="center"/>
      <protection/>
    </xf>
    <xf numFmtId="0" fontId="11" fillId="0" borderId="48" xfId="21" applyFont="1" applyBorder="1" applyAlignment="1">
      <alignment horizontal="right" indent="1"/>
      <protection/>
    </xf>
    <xf numFmtId="0" fontId="29" fillId="0" borderId="0" xfId="21" applyFont="1" applyAlignment="1">
      <alignment vertical="center"/>
      <protection/>
    </xf>
    <xf numFmtId="0" fontId="0" fillId="0" borderId="49" xfId="0" applyBorder="1" applyAlignment="1">
      <alignment horizontal="center"/>
    </xf>
    <xf numFmtId="0" fontId="0" fillId="0" borderId="23" xfId="0" applyBorder="1" applyAlignment="1">
      <alignment horizontal="center"/>
    </xf>
    <xf numFmtId="3" fontId="7" fillId="0" borderId="38" xfId="21" applyNumberFormat="1" applyFont="1" applyFill="1" applyBorder="1" applyAlignment="1">
      <alignment horizontal="right" vertical="center" indent="1"/>
      <protection/>
    </xf>
    <xf numFmtId="3" fontId="5" fillId="0" borderId="38" xfId="21" applyNumberFormat="1" applyFont="1" applyFill="1" applyBorder="1" applyAlignment="1">
      <alignment horizontal="right" vertical="center" indent="1"/>
      <protection/>
    </xf>
    <xf numFmtId="2" fontId="5" fillId="0" borderId="29" xfId="21" applyNumberFormat="1" applyFont="1" applyFill="1" applyBorder="1" applyAlignment="1">
      <alignment horizontal="right" vertical="center" indent="2"/>
      <protection/>
    </xf>
    <xf numFmtId="2" fontId="5" fillId="0" borderId="28" xfId="21" applyNumberFormat="1" applyFont="1" applyFill="1" applyBorder="1" applyAlignment="1">
      <alignment horizontal="right" vertical="center" indent="2"/>
      <protection/>
    </xf>
    <xf numFmtId="3" fontId="5" fillId="0" borderId="6" xfId="21" applyNumberFormat="1" applyFont="1" applyFill="1" applyBorder="1" applyAlignment="1">
      <alignment horizontal="right" vertical="center" indent="1"/>
      <protection/>
    </xf>
    <xf numFmtId="3" fontId="5" fillId="0" borderId="32" xfId="21" applyNumberFormat="1" applyFont="1" applyFill="1" applyBorder="1" applyAlignment="1">
      <alignment horizontal="right" vertical="center" indent="1"/>
      <protection/>
    </xf>
    <xf numFmtId="3" fontId="5" fillId="0" borderId="4" xfId="21" applyNumberFormat="1" applyFont="1" applyFill="1" applyBorder="1" applyAlignment="1">
      <alignment horizontal="right" vertical="center" indent="1"/>
      <protection/>
    </xf>
    <xf numFmtId="2" fontId="5" fillId="0" borderId="50" xfId="21" applyNumberFormat="1" applyFont="1" applyFill="1" applyBorder="1" applyAlignment="1">
      <alignment horizontal="right" vertical="center" wrapText="1" indent="2"/>
      <protection/>
    </xf>
    <xf numFmtId="2" fontId="5" fillId="0" borderId="7" xfId="21" applyNumberFormat="1" applyFont="1" applyFill="1" applyBorder="1" applyAlignment="1">
      <alignment horizontal="right" vertical="center" wrapText="1" indent="2"/>
      <protection/>
    </xf>
    <xf numFmtId="2" fontId="5" fillId="0" borderId="42" xfId="21" applyNumberFormat="1" applyFont="1" applyFill="1" applyBorder="1" applyAlignment="1">
      <alignment horizontal="right" vertical="center" wrapText="1" indent="2"/>
      <protection/>
    </xf>
    <xf numFmtId="1" fontId="5" fillId="0" borderId="42" xfId="21" applyNumberFormat="1" applyFont="1" applyFill="1" applyBorder="1" applyAlignment="1">
      <alignment horizontal="right" vertical="center" wrapText="1" indent="2"/>
      <protection/>
    </xf>
    <xf numFmtId="0" fontId="4" fillId="0" borderId="51" xfId="21" applyFont="1" applyFill="1" applyBorder="1" applyAlignment="1">
      <alignment horizontal="center" vertical="center" wrapText="1"/>
      <protection/>
    </xf>
    <xf numFmtId="0" fontId="9" fillId="0" borderId="52" xfId="0" applyFont="1" applyFill="1" applyBorder="1" applyAlignment="1">
      <alignment horizontal="center" vertical="center" wrapText="1"/>
    </xf>
    <xf numFmtId="1" fontId="6" fillId="0" borderId="51" xfId="21" applyNumberFormat="1" applyFont="1" applyFill="1" applyBorder="1" applyAlignment="1">
      <alignment horizontal="center" vertical="center" wrapText="1"/>
      <protection/>
    </xf>
    <xf numFmtId="1" fontId="5" fillId="0" borderId="53" xfId="21" applyNumberFormat="1" applyFont="1" applyFill="1" applyBorder="1" applyAlignment="1">
      <alignment horizontal="right" vertical="center" indent="1"/>
      <protection/>
    </xf>
    <xf numFmtId="1" fontId="10" fillId="0" borderId="51" xfId="21" applyNumberFormat="1" applyFont="1" applyFill="1" applyBorder="1" applyAlignment="1">
      <alignment horizontal="right" vertical="center" indent="1"/>
      <protection/>
    </xf>
    <xf numFmtId="3" fontId="5" fillId="0" borderId="54" xfId="21" applyNumberFormat="1" applyFont="1" applyFill="1" applyBorder="1" applyAlignment="1">
      <alignment horizontal="right" vertical="center" indent="1"/>
      <protection/>
    </xf>
    <xf numFmtId="3" fontId="5" fillId="0" borderId="54" xfId="21" applyNumberFormat="1" applyFont="1" applyFill="1" applyBorder="1" applyAlignment="1">
      <alignment horizontal="right" vertical="center" indent="1"/>
      <protection/>
    </xf>
    <xf numFmtId="3" fontId="5" fillId="0" borderId="55" xfId="21" applyNumberFormat="1" applyFont="1" applyFill="1" applyBorder="1" applyAlignment="1">
      <alignment horizontal="right" vertical="center" indent="1"/>
      <protection/>
    </xf>
    <xf numFmtId="3" fontId="5" fillId="0" borderId="43" xfId="21" applyNumberFormat="1" applyFont="1" applyFill="1" applyBorder="1" applyAlignment="1">
      <alignment horizontal="right" vertical="center" indent="1"/>
      <protection/>
    </xf>
    <xf numFmtId="3" fontId="5" fillId="0" borderId="53" xfId="21" applyNumberFormat="1" applyFont="1" applyFill="1" applyBorder="1" applyAlignment="1">
      <alignment horizontal="right" vertical="center" indent="1"/>
      <protection/>
    </xf>
    <xf numFmtId="3" fontId="6" fillId="0" borderId="51" xfId="21" applyNumberFormat="1" applyFont="1" applyFill="1" applyBorder="1" applyAlignment="1">
      <alignment horizontal="right" vertical="center" indent="1"/>
      <protection/>
    </xf>
    <xf numFmtId="3" fontId="5" fillId="0" borderId="56" xfId="21" applyNumberFormat="1" applyFont="1" applyFill="1" applyBorder="1" applyAlignment="1">
      <alignment horizontal="right" vertical="center" indent="1"/>
      <protection/>
    </xf>
    <xf numFmtId="3" fontId="6" fillId="0" borderId="20" xfId="21" applyNumberFormat="1" applyFont="1" applyFill="1" applyBorder="1" applyAlignment="1">
      <alignment horizontal="right" vertical="center" indent="1"/>
      <protection/>
    </xf>
    <xf numFmtId="3" fontId="5" fillId="0" borderId="51" xfId="21" applyNumberFormat="1" applyFont="1" applyFill="1" applyBorder="1" applyAlignment="1">
      <alignment horizontal="right" vertical="center" indent="1"/>
      <protection/>
    </xf>
    <xf numFmtId="0" fontId="4" fillId="0" borderId="57" xfId="21" applyFont="1" applyFill="1" applyBorder="1" applyAlignment="1">
      <alignment horizontal="center" vertical="center" wrapText="1"/>
      <protection/>
    </xf>
    <xf numFmtId="3" fontId="5" fillId="0" borderId="30" xfId="21" applyNumberFormat="1" applyFont="1" applyFill="1" applyBorder="1" applyAlignment="1">
      <alignment horizontal="right" vertical="center" indent="1"/>
      <protection/>
    </xf>
    <xf numFmtId="3" fontId="5" fillId="0" borderId="30" xfId="21" applyNumberFormat="1" applyFont="1" applyFill="1" applyBorder="1" applyAlignment="1">
      <alignment horizontal="right" vertical="center" indent="1"/>
      <protection/>
    </xf>
    <xf numFmtId="1" fontId="10" fillId="0" borderId="21" xfId="21" applyNumberFormat="1" applyFont="1" applyFill="1" applyBorder="1" applyAlignment="1">
      <alignment horizontal="right" vertical="center" indent="1"/>
      <protection/>
    </xf>
    <xf numFmtId="3" fontId="7" fillId="0" borderId="30" xfId="21" applyNumberFormat="1" applyFont="1" applyFill="1" applyBorder="1" applyAlignment="1">
      <alignment horizontal="right" vertical="center" indent="1"/>
      <protection/>
    </xf>
    <xf numFmtId="1" fontId="10" fillId="0" borderId="58" xfId="21" applyNumberFormat="1" applyFont="1" applyFill="1" applyBorder="1" applyAlignment="1">
      <alignment horizontal="right" vertical="center" indent="1"/>
      <protection/>
    </xf>
    <xf numFmtId="3" fontId="5" fillId="0" borderId="21" xfId="21" applyNumberFormat="1" applyFont="1" applyFill="1" applyBorder="1" applyAlignment="1">
      <alignment horizontal="right" vertical="center" indent="1"/>
      <protection/>
    </xf>
    <xf numFmtId="3" fontId="5" fillId="0" borderId="40" xfId="21" applyNumberFormat="1" applyFont="1" applyFill="1" applyBorder="1" applyAlignment="1">
      <alignment horizontal="right" vertical="center" indent="1"/>
      <protection/>
    </xf>
    <xf numFmtId="3" fontId="5" fillId="0" borderId="59" xfId="21" applyNumberFormat="1" applyFont="1" applyFill="1" applyBorder="1" applyAlignment="1">
      <alignment horizontal="right" vertical="center" indent="1"/>
      <protection/>
    </xf>
    <xf numFmtId="3" fontId="5" fillId="0" borderId="53" xfId="21" applyNumberFormat="1" applyFont="1" applyFill="1" applyBorder="1" applyAlignment="1">
      <alignment horizontal="right" vertical="center" indent="1"/>
      <protection/>
    </xf>
    <xf numFmtId="3" fontId="10" fillId="0" borderId="51" xfId="21" applyNumberFormat="1" applyFont="1" applyFill="1" applyBorder="1" applyAlignment="1">
      <alignment horizontal="right" vertical="center" indent="1"/>
      <protection/>
    </xf>
    <xf numFmtId="3" fontId="10" fillId="0" borderId="20" xfId="21" applyNumberFormat="1" applyFont="1" applyFill="1" applyBorder="1" applyAlignment="1">
      <alignment horizontal="right" vertical="center" indent="1"/>
      <protection/>
    </xf>
    <xf numFmtId="3" fontId="10" fillId="0" borderId="21" xfId="21" applyNumberFormat="1" applyFont="1" applyFill="1" applyBorder="1" applyAlignment="1">
      <alignment horizontal="right" vertical="center" indent="1"/>
      <protection/>
    </xf>
    <xf numFmtId="3" fontId="5" fillId="0" borderId="29" xfId="21" applyNumberFormat="1" applyFont="1" applyFill="1" applyBorder="1" applyAlignment="1">
      <alignment horizontal="right" vertical="center" indent="1"/>
      <protection/>
    </xf>
    <xf numFmtId="3" fontId="9" fillId="0" borderId="29" xfId="21" applyNumberFormat="1" applyFont="1" applyFill="1" applyBorder="1" applyAlignment="1">
      <alignment horizontal="right" vertical="center" indent="1"/>
      <protection/>
    </xf>
    <xf numFmtId="3" fontId="9" fillId="0" borderId="25" xfId="21" applyNumberFormat="1" applyFont="1" applyFill="1" applyBorder="1" applyAlignment="1">
      <alignment horizontal="right" vertical="center" indent="1"/>
      <protection/>
    </xf>
    <xf numFmtId="3" fontId="10" fillId="0" borderId="58" xfId="21" applyNumberFormat="1" applyFont="1" applyFill="1" applyBorder="1" applyAlignment="1">
      <alignment horizontal="right" vertical="center" indent="1"/>
      <protection/>
    </xf>
    <xf numFmtId="3" fontId="5" fillId="0" borderId="25" xfId="21" applyNumberFormat="1" applyFont="1" applyFill="1" applyBorder="1" applyAlignment="1">
      <alignment horizontal="right" vertical="center" indent="1"/>
      <protection/>
    </xf>
    <xf numFmtId="2" fontId="5" fillId="0" borderId="3" xfId="21" applyNumberFormat="1" applyFont="1" applyFill="1" applyBorder="1" applyAlignment="1">
      <alignment horizontal="right" vertical="center" indent="2"/>
      <protection/>
    </xf>
    <xf numFmtId="3" fontId="5" fillId="0" borderId="56" xfId="21" applyNumberFormat="1" applyFont="1" applyFill="1" applyBorder="1" applyAlignment="1">
      <alignment horizontal="right" vertical="center" indent="1"/>
      <protection/>
    </xf>
    <xf numFmtId="2" fontId="5" fillId="0" borderId="3" xfId="21" applyNumberFormat="1" applyFont="1" applyFill="1" applyBorder="1" applyAlignment="1">
      <alignment horizontal="right" vertical="center" wrapText="1" indent="2"/>
      <protection/>
    </xf>
    <xf numFmtId="2" fontId="5" fillId="0" borderId="3" xfId="21" applyNumberFormat="1" applyFont="1" applyFill="1" applyBorder="1" applyAlignment="1">
      <alignment horizontal="right" vertical="center" wrapText="1" indent="2"/>
      <protection/>
    </xf>
    <xf numFmtId="3" fontId="5" fillId="0" borderId="29" xfId="21" applyNumberFormat="1" applyFont="1" applyFill="1" applyBorder="1" applyAlignment="1">
      <alignment horizontal="right" vertical="center" indent="1"/>
      <protection/>
    </xf>
    <xf numFmtId="3" fontId="5" fillId="0" borderId="55" xfId="21" applyNumberFormat="1" applyFont="1" applyFill="1" applyBorder="1" applyAlignment="1">
      <alignment horizontal="right" vertical="center" indent="1"/>
      <protection/>
    </xf>
    <xf numFmtId="1" fontId="5" fillId="0" borderId="36" xfId="21" applyNumberFormat="1" applyFont="1" applyFill="1" applyBorder="1" applyAlignment="1">
      <alignment horizontal="right" vertical="center" wrapText="1" indent="2"/>
      <protection/>
    </xf>
    <xf numFmtId="3" fontId="5" fillId="0" borderId="40" xfId="21" applyNumberFormat="1" applyFont="1" applyFill="1" applyBorder="1" applyAlignment="1">
      <alignment horizontal="right" vertical="center" indent="1"/>
      <protection/>
    </xf>
    <xf numFmtId="3" fontId="5" fillId="0" borderId="52" xfId="21" applyNumberFormat="1" applyFont="1" applyFill="1" applyBorder="1" applyAlignment="1">
      <alignment horizontal="right" vertical="center" indent="1"/>
      <protection/>
    </xf>
    <xf numFmtId="3" fontId="5" fillId="0" borderId="60" xfId="21" applyNumberFormat="1" applyFont="1" applyFill="1" applyBorder="1" applyAlignment="1">
      <alignment horizontal="right" vertical="center" indent="1"/>
      <protection/>
    </xf>
    <xf numFmtId="3" fontId="5" fillId="0" borderId="59" xfId="21" applyNumberFormat="1" applyFont="1" applyFill="1" applyBorder="1" applyAlignment="1">
      <alignment horizontal="right" vertical="center" indent="1"/>
      <protection/>
    </xf>
    <xf numFmtId="3" fontId="5" fillId="0" borderId="43" xfId="21" applyNumberFormat="1" applyFont="1" applyFill="1" applyBorder="1" applyAlignment="1">
      <alignment horizontal="right" vertical="center" indent="1"/>
      <protection/>
    </xf>
    <xf numFmtId="3" fontId="5" fillId="0" borderId="61" xfId="21" applyNumberFormat="1" applyFont="1" applyFill="1" applyBorder="1" applyAlignment="1">
      <alignment horizontal="right" vertical="center" indent="1"/>
      <protection/>
    </xf>
    <xf numFmtId="3" fontId="5" fillId="0" borderId="62" xfId="21" applyNumberFormat="1" applyFont="1" applyFill="1" applyBorder="1" applyAlignment="1">
      <alignment horizontal="right" vertical="center" indent="1"/>
      <protection/>
    </xf>
    <xf numFmtId="1" fontId="5" fillId="0" borderId="28" xfId="21" applyNumberFormat="1" applyFont="1" applyFill="1" applyBorder="1" applyAlignment="1">
      <alignment horizontal="right" vertical="center" indent="2"/>
      <protection/>
    </xf>
    <xf numFmtId="2" fontId="5" fillId="0" borderId="60" xfId="21" applyNumberFormat="1" applyFont="1" applyFill="1" applyBorder="1" applyAlignment="1">
      <alignment horizontal="right" vertical="center" indent="2"/>
      <protection/>
    </xf>
    <xf numFmtId="1" fontId="5" fillId="0" borderId="63" xfId="21" applyNumberFormat="1" applyFont="1" applyFill="1" applyBorder="1" applyAlignment="1">
      <alignment horizontal="right" vertical="center" indent="2"/>
      <protection/>
    </xf>
    <xf numFmtId="2" fontId="5" fillId="0" borderId="59" xfId="21" applyNumberFormat="1" applyFont="1" applyFill="1" applyBorder="1" applyAlignment="1">
      <alignment horizontal="right" vertical="center" wrapText="1" indent="2"/>
      <protection/>
    </xf>
    <xf numFmtId="2" fontId="5" fillId="0" borderId="18" xfId="21" applyNumberFormat="1" applyFont="1" applyFill="1" applyBorder="1" applyAlignment="1">
      <alignment horizontal="right" vertical="center" wrapText="1" indent="2"/>
      <protection/>
    </xf>
    <xf numFmtId="2" fontId="5" fillId="0" borderId="24" xfId="21" applyNumberFormat="1" applyFont="1" applyFill="1" applyBorder="1" applyAlignment="1">
      <alignment horizontal="right" vertical="center" wrapText="1" indent="2"/>
      <protection/>
    </xf>
    <xf numFmtId="2" fontId="11" fillId="0" borderId="17" xfId="21" applyNumberFormat="1" applyFont="1" applyBorder="1" applyAlignment="1">
      <alignment horizontal="right" vertical="center" indent="1"/>
      <protection/>
    </xf>
    <xf numFmtId="2" fontId="11" fillId="0" borderId="47" xfId="21" applyNumberFormat="1" applyFont="1" applyBorder="1" applyAlignment="1">
      <alignment horizontal="center" vertical="center"/>
      <protection/>
    </xf>
    <xf numFmtId="2" fontId="11" fillId="0" borderId="48" xfId="21" applyNumberFormat="1" applyFont="1" applyBorder="1" applyAlignment="1">
      <alignment horizontal="right" vertical="center" indent="1"/>
      <protection/>
    </xf>
    <xf numFmtId="2" fontId="11" fillId="0" borderId="47" xfId="21" applyNumberFormat="1" applyFont="1" applyBorder="1" applyAlignment="1">
      <alignment horizontal="right" vertical="center" indent="1"/>
      <protection/>
    </xf>
    <xf numFmtId="2" fontId="11" fillId="0" borderId="11" xfId="21" applyNumberFormat="1" applyFont="1" applyBorder="1" applyAlignment="1">
      <alignment horizontal="right" vertical="center" indent="1"/>
      <protection/>
    </xf>
    <xf numFmtId="2" fontId="11" fillId="0" borderId="14" xfId="21" applyNumberFormat="1" applyFont="1" applyBorder="1" applyAlignment="1">
      <alignment horizontal="right" vertical="center" indent="1"/>
      <protection/>
    </xf>
    <xf numFmtId="2" fontId="11" fillId="0" borderId="64" xfId="21" applyNumberFormat="1" applyFont="1" applyBorder="1" applyAlignment="1">
      <alignment horizontal="right" vertical="center" indent="1"/>
      <protection/>
    </xf>
    <xf numFmtId="0" fontId="28" fillId="0" borderId="0" xfId="0" applyFont="1" applyAlignment="1">
      <alignment horizontal="right" vertical="center"/>
    </xf>
    <xf numFmtId="2" fontId="11" fillId="0" borderId="0" xfId="21" applyNumberFormat="1" applyFont="1" applyBorder="1" applyAlignment="1">
      <alignment horizontal="right" vertical="center" indent="1"/>
      <protection/>
    </xf>
    <xf numFmtId="2" fontId="5" fillId="0" borderId="59" xfId="21" applyNumberFormat="1" applyFont="1" applyFill="1" applyBorder="1" applyAlignment="1">
      <alignment horizontal="right" vertical="center" indent="2"/>
      <protection/>
    </xf>
    <xf numFmtId="2" fontId="5" fillId="0" borderId="7" xfId="21" applyNumberFormat="1" applyFont="1" applyFill="1" applyBorder="1" applyAlignment="1">
      <alignment horizontal="right" vertical="center" wrapText="1" indent="2"/>
      <protection/>
    </xf>
    <xf numFmtId="0" fontId="23" fillId="0" borderId="21" xfId="0" applyFont="1" applyFill="1" applyBorder="1" applyAlignment="1">
      <alignment horizontal="left" vertical="center"/>
    </xf>
    <xf numFmtId="0" fontId="0" fillId="0" borderId="0" xfId="21" applyFont="1" applyBorder="1" applyAlignment="1">
      <alignment horizontal="left" vertical="center"/>
      <protection/>
    </xf>
    <xf numFmtId="2" fontId="11" fillId="0" borderId="3" xfId="21" applyNumberFormat="1" applyFont="1" applyBorder="1" applyAlignment="1">
      <alignment horizontal="right" vertical="center" indent="1"/>
      <protection/>
    </xf>
    <xf numFmtId="1" fontId="12" fillId="0" borderId="65" xfId="21" applyNumberFormat="1" applyFont="1" applyFill="1" applyBorder="1" applyAlignment="1">
      <alignment horizontal="left" vertical="center"/>
      <protection/>
    </xf>
    <xf numFmtId="0" fontId="11" fillId="0" borderId="65" xfId="21" applyFont="1" applyBorder="1" applyAlignment="1">
      <alignment horizontal="center"/>
      <protection/>
    </xf>
    <xf numFmtId="1" fontId="12" fillId="0" borderId="66" xfId="21" applyNumberFormat="1" applyFont="1" applyFill="1" applyBorder="1" applyAlignment="1">
      <alignment horizontal="left" vertical="center"/>
      <protection/>
    </xf>
    <xf numFmtId="0" fontId="11" fillId="0" borderId="66" xfId="21" applyFont="1" applyBorder="1" applyAlignment="1">
      <alignment horizontal="center"/>
      <protection/>
    </xf>
    <xf numFmtId="0" fontId="0" fillId="0" borderId="66" xfId="21" applyBorder="1">
      <alignment/>
      <protection/>
    </xf>
    <xf numFmtId="0" fontId="3" fillId="0" borderId="66" xfId="21" applyFont="1" applyBorder="1">
      <alignment/>
      <protection/>
    </xf>
    <xf numFmtId="0" fontId="12" fillId="0" borderId="66" xfId="21" applyFont="1" applyBorder="1">
      <alignment/>
      <protection/>
    </xf>
    <xf numFmtId="0" fontId="11" fillId="0" borderId="67" xfId="21" applyFont="1" applyBorder="1" applyAlignment="1">
      <alignment horizontal="right" indent="1"/>
      <protection/>
    </xf>
    <xf numFmtId="0" fontId="3" fillId="0" borderId="67" xfId="21" applyFont="1" applyBorder="1" applyAlignment="1">
      <alignment horizontal="right" indent="1"/>
      <protection/>
    </xf>
    <xf numFmtId="0" fontId="12" fillId="0" borderId="65" xfId="21" applyFont="1" applyBorder="1" applyAlignment="1">
      <alignment/>
      <protection/>
    </xf>
    <xf numFmtId="0" fontId="11" fillId="0" borderId="68" xfId="21" applyFont="1" applyBorder="1" applyAlignment="1">
      <alignment horizontal="center" vertical="center"/>
      <protection/>
    </xf>
    <xf numFmtId="2" fontId="11" fillId="0" borderId="69" xfId="21" applyNumberFormat="1" applyFont="1" applyBorder="1" applyAlignment="1">
      <alignment horizontal="right" vertical="center" indent="1"/>
      <protection/>
    </xf>
    <xf numFmtId="0" fontId="12" fillId="0" borderId="65" xfId="21" applyFont="1" applyBorder="1" applyAlignment="1">
      <alignment horizontal="left" vertical="center"/>
      <protection/>
    </xf>
    <xf numFmtId="0" fontId="0" fillId="0" borderId="65" xfId="21" applyFont="1" applyBorder="1">
      <alignment/>
      <protection/>
    </xf>
    <xf numFmtId="0" fontId="12" fillId="0" borderId="10" xfId="21" applyFont="1" applyBorder="1" applyAlignment="1">
      <alignment horizontal="center" vertical="center"/>
      <protection/>
    </xf>
    <xf numFmtId="0" fontId="12" fillId="0" borderId="12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left" vertical="center" wrapText="1"/>
      <protection/>
    </xf>
    <xf numFmtId="3" fontId="5" fillId="0" borderId="25" xfId="21" applyNumberFormat="1" applyFont="1" applyFill="1" applyBorder="1" applyAlignment="1">
      <alignment horizontal="right" vertical="center" indent="1"/>
      <protection/>
    </xf>
    <xf numFmtId="3" fontId="5" fillId="0" borderId="2" xfId="21" applyNumberFormat="1" applyFont="1" applyFill="1" applyBorder="1" applyAlignment="1">
      <alignment horizontal="right" vertical="center" indent="1"/>
      <protection/>
    </xf>
    <xf numFmtId="3" fontId="0" fillId="0" borderId="30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70" xfId="0" applyNumberFormat="1" applyBorder="1" applyAlignment="1">
      <alignment/>
    </xf>
    <xf numFmtId="0" fontId="0" fillId="0" borderId="71" xfId="0" applyBorder="1" applyAlignment="1">
      <alignment horizontal="center"/>
    </xf>
    <xf numFmtId="3" fontId="0" fillId="0" borderId="40" xfId="0" applyNumberFormat="1" applyBorder="1" applyAlignment="1">
      <alignment/>
    </xf>
    <xf numFmtId="2" fontId="0" fillId="0" borderId="35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26" xfId="0" applyNumberFormat="1" applyBorder="1" applyAlignment="1">
      <alignment/>
    </xf>
    <xf numFmtId="2" fontId="7" fillId="0" borderId="0" xfId="0" applyNumberFormat="1" applyFont="1" applyFill="1" applyBorder="1" applyAlignment="1">
      <alignment horizontal="left" vertical="center"/>
    </xf>
    <xf numFmtId="4" fontId="0" fillId="0" borderId="30" xfId="0" applyNumberFormat="1" applyBorder="1" applyAlignment="1">
      <alignment/>
    </xf>
    <xf numFmtId="2" fontId="0" fillId="0" borderId="40" xfId="0" applyNumberFormat="1" applyBorder="1" applyAlignment="1">
      <alignment horizontal="center"/>
    </xf>
    <xf numFmtId="3" fontId="23" fillId="0" borderId="20" xfId="0" applyNumberFormat="1" applyFont="1" applyFill="1" applyBorder="1" applyAlignment="1">
      <alignment horizontal="center" vertical="center" wrapText="1"/>
    </xf>
    <xf numFmtId="0" fontId="32" fillId="0" borderId="29" xfId="21" applyFont="1" applyFill="1" applyBorder="1" applyAlignment="1">
      <alignment horizontal="center" vertical="center" wrapText="1"/>
      <protection/>
    </xf>
    <xf numFmtId="3" fontId="32" fillId="0" borderId="28" xfId="21" applyNumberFormat="1" applyFont="1" applyFill="1" applyBorder="1" applyAlignment="1">
      <alignment horizontal="center" vertical="center" wrapText="1"/>
      <protection/>
    </xf>
    <xf numFmtId="0" fontId="0" fillId="0" borderId="34" xfId="0" applyFill="1" applyBorder="1" applyAlignment="1">
      <alignment horizontal="center" vertical="center" wrapText="1"/>
    </xf>
    <xf numFmtId="2" fontId="16" fillId="0" borderId="34" xfId="0" applyNumberFormat="1" applyFont="1" applyFill="1" applyBorder="1" applyAlignment="1">
      <alignment horizontal="center" vertical="center" wrapText="1"/>
    </xf>
    <xf numFmtId="2" fontId="16" fillId="0" borderId="35" xfId="0" applyNumberFormat="1" applyFont="1" applyFill="1" applyBorder="1" applyAlignment="1">
      <alignment horizontal="center" vertical="center" wrapText="1"/>
    </xf>
    <xf numFmtId="3" fontId="23" fillId="0" borderId="35" xfId="0" applyNumberFormat="1" applyFont="1" applyFill="1" applyBorder="1" applyAlignment="1">
      <alignment horizontal="center" vertical="center" wrapText="1"/>
    </xf>
    <xf numFmtId="49" fontId="34" fillId="0" borderId="29" xfId="21" applyNumberFormat="1" applyFont="1" applyFill="1" applyBorder="1" applyAlignment="1">
      <alignment/>
      <protection/>
    </xf>
    <xf numFmtId="3" fontId="34" fillId="0" borderId="28" xfId="21" applyNumberFormat="1" applyFont="1" applyFill="1" applyBorder="1" applyAlignment="1">
      <alignment horizontal="right" indent="1"/>
      <protection/>
    </xf>
    <xf numFmtId="49" fontId="34" fillId="0" borderId="29" xfId="21" applyNumberFormat="1" applyFont="1" applyFill="1" applyBorder="1" applyAlignment="1">
      <alignment/>
      <protection/>
    </xf>
    <xf numFmtId="49" fontId="34" fillId="0" borderId="25" xfId="21" applyNumberFormat="1" applyFont="1" applyFill="1" applyBorder="1" applyAlignment="1">
      <alignment/>
      <protection/>
    </xf>
    <xf numFmtId="3" fontId="34" fillId="0" borderId="24" xfId="21" applyNumberFormat="1" applyFont="1" applyFill="1" applyBorder="1" applyAlignment="1">
      <alignment horizontal="right" indent="1"/>
      <protection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16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48" xfId="0" applyNumberFormat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3" fontId="0" fillId="0" borderId="46" xfId="0" applyNumberFormat="1" applyBorder="1" applyAlignment="1">
      <alignment/>
    </xf>
    <xf numFmtId="3" fontId="0" fillId="0" borderId="38" xfId="0" applyNumberFormat="1" applyBorder="1" applyAlignment="1">
      <alignment/>
    </xf>
    <xf numFmtId="2" fontId="0" fillId="0" borderId="46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40" xfId="0" applyNumberFormat="1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1" fontId="13" fillId="0" borderId="72" xfId="0" applyNumberFormat="1" applyFont="1" applyFill="1" applyBorder="1" applyAlignment="1">
      <alignment vertical="center"/>
    </xf>
    <xf numFmtId="0" fontId="23" fillId="0" borderId="72" xfId="0" applyFont="1" applyFill="1" applyBorder="1" applyAlignment="1">
      <alignment horizontal="left" vertical="center"/>
    </xf>
    <xf numFmtId="0" fontId="23" fillId="0" borderId="5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right" vertical="center"/>
    </xf>
    <xf numFmtId="0" fontId="0" fillId="0" borderId="61" xfId="21" applyFont="1" applyBorder="1" applyAlignment="1">
      <alignment horizontal="left" vertical="center"/>
      <protection/>
    </xf>
    <xf numFmtId="1" fontId="0" fillId="3" borderId="61" xfId="21" applyNumberFormat="1" applyFont="1" applyFill="1" applyBorder="1" applyAlignment="1">
      <alignment horizontal="left" vertical="center" wrapText="1"/>
      <protection/>
    </xf>
    <xf numFmtId="2" fontId="5" fillId="0" borderId="22" xfId="21" applyNumberFormat="1" applyFont="1" applyFill="1" applyBorder="1" applyAlignment="1">
      <alignment horizontal="right" vertical="center" wrapText="1" indent="2"/>
      <protection/>
    </xf>
    <xf numFmtId="49" fontId="34" fillId="0" borderId="73" xfId="21" applyNumberFormat="1" applyFont="1" applyFill="1" applyBorder="1" applyAlignment="1">
      <alignment/>
      <protection/>
    </xf>
    <xf numFmtId="0" fontId="0" fillId="0" borderId="5" xfId="0" applyFill="1" applyBorder="1" applyAlignment="1">
      <alignment/>
    </xf>
    <xf numFmtId="2" fontId="0" fillId="0" borderId="5" xfId="0" applyNumberFormat="1" applyFill="1" applyBorder="1" applyAlignment="1">
      <alignment horizontal="right" indent="1"/>
    </xf>
    <xf numFmtId="3" fontId="0" fillId="0" borderId="5" xfId="0" applyNumberFormat="1" applyFill="1" applyBorder="1" applyAlignment="1">
      <alignment horizontal="right" indent="1"/>
    </xf>
    <xf numFmtId="3" fontId="34" fillId="0" borderId="5" xfId="21" applyNumberFormat="1" applyFont="1" applyFill="1" applyBorder="1" applyAlignment="1">
      <alignment horizontal="right" indent="1"/>
      <protection/>
    </xf>
    <xf numFmtId="3" fontId="0" fillId="0" borderId="51" xfId="0" applyNumberFormat="1" applyFill="1" applyBorder="1" applyAlignment="1">
      <alignment horizontal="right" indent="1"/>
    </xf>
    <xf numFmtId="3" fontId="34" fillId="0" borderId="74" xfId="21" applyNumberFormat="1" applyFont="1" applyFill="1" applyBorder="1" applyAlignment="1">
      <alignment horizontal="right" indent="1"/>
      <protection/>
    </xf>
    <xf numFmtId="3" fontId="0" fillId="0" borderId="20" xfId="0" applyNumberFormat="1" applyFill="1" applyBorder="1" applyAlignment="1">
      <alignment horizontal="right" indent="1"/>
    </xf>
    <xf numFmtId="3" fontId="32" fillId="0" borderId="3" xfId="21" applyNumberFormat="1" applyFont="1" applyFill="1" applyBorder="1" applyAlignment="1">
      <alignment horizontal="center" vertical="center" wrapText="1"/>
      <protection/>
    </xf>
    <xf numFmtId="3" fontId="23" fillId="0" borderId="52" xfId="0" applyNumberFormat="1" applyFont="1" applyFill="1" applyBorder="1" applyAlignment="1">
      <alignment horizontal="center" vertical="center" wrapText="1"/>
    </xf>
    <xf numFmtId="3" fontId="34" fillId="0" borderId="3" xfId="21" applyNumberFormat="1" applyFont="1" applyFill="1" applyBorder="1" applyAlignment="1">
      <alignment horizontal="right" indent="1"/>
      <protection/>
    </xf>
    <xf numFmtId="3" fontId="34" fillId="0" borderId="7" xfId="21" applyNumberFormat="1" applyFont="1" applyFill="1" applyBorder="1" applyAlignment="1">
      <alignment horizontal="right" indent="1"/>
      <protection/>
    </xf>
    <xf numFmtId="3" fontId="23" fillId="0" borderId="4" xfId="0" applyNumberFormat="1" applyFont="1" applyFill="1" applyBorder="1" applyAlignment="1">
      <alignment horizontal="left" vertical="center"/>
    </xf>
    <xf numFmtId="3" fontId="33" fillId="0" borderId="1" xfId="21" applyNumberFormat="1" applyFont="1" applyFill="1" applyBorder="1" applyAlignment="1">
      <alignment horizontal="center" vertical="center" wrapText="1"/>
      <protection/>
    </xf>
    <xf numFmtId="3" fontId="23" fillId="0" borderId="32" xfId="0" applyNumberFormat="1" applyFont="1" applyFill="1" applyBorder="1" applyAlignment="1">
      <alignment horizontal="center" vertical="center" wrapText="1"/>
    </xf>
    <xf numFmtId="3" fontId="34" fillId="0" borderId="1" xfId="21" applyNumberFormat="1" applyFont="1" applyFill="1" applyBorder="1" applyAlignment="1">
      <alignment horizontal="right" indent="1"/>
      <protection/>
    </xf>
    <xf numFmtId="3" fontId="34" fillId="0" borderId="2" xfId="21" applyNumberFormat="1" applyFont="1" applyFill="1" applyBorder="1" applyAlignment="1">
      <alignment horizontal="right" indent="1"/>
      <protection/>
    </xf>
    <xf numFmtId="3" fontId="23" fillId="0" borderId="19" xfId="0" applyNumberFormat="1" applyFont="1" applyFill="1" applyBorder="1" applyAlignment="1">
      <alignment horizontal="left" vertical="center"/>
    </xf>
    <xf numFmtId="3" fontId="23" fillId="0" borderId="40" xfId="0" applyNumberFormat="1" applyFont="1" applyFill="1" applyBorder="1" applyAlignment="1">
      <alignment horizontal="center" vertical="center" wrapText="1"/>
    </xf>
    <xf numFmtId="3" fontId="34" fillId="0" borderId="29" xfId="21" applyNumberFormat="1" applyFont="1" applyFill="1" applyBorder="1" applyAlignment="1">
      <alignment horizontal="right" indent="1"/>
      <protection/>
    </xf>
    <xf numFmtId="3" fontId="34" fillId="0" borderId="25" xfId="21" applyNumberFormat="1" applyFont="1" applyFill="1" applyBorder="1" applyAlignment="1">
      <alignment horizontal="right" indent="1"/>
      <protection/>
    </xf>
    <xf numFmtId="0" fontId="32" fillId="0" borderId="15" xfId="21" applyFont="1" applyFill="1" applyBorder="1" applyAlignment="1">
      <alignment horizontal="center" vertical="center" wrapText="1"/>
      <protection/>
    </xf>
    <xf numFmtId="0" fontId="16" fillId="0" borderId="41" xfId="0" applyFont="1" applyFill="1" applyBorder="1" applyAlignment="1">
      <alignment horizontal="center" vertical="center" wrapText="1"/>
    </xf>
    <xf numFmtId="0" fontId="34" fillId="0" borderId="15" xfId="21" applyNumberFormat="1" applyFont="1" applyFill="1" applyBorder="1" applyAlignment="1">
      <alignment/>
      <protection/>
    </xf>
    <xf numFmtId="0" fontId="34" fillId="0" borderId="75" xfId="21" applyNumberFormat="1" applyFont="1" applyFill="1" applyBorder="1" applyAlignment="1">
      <alignment/>
      <protection/>
    </xf>
    <xf numFmtId="2" fontId="23" fillId="0" borderId="72" xfId="0" applyNumberFormat="1" applyFont="1" applyFill="1" applyBorder="1" applyAlignment="1">
      <alignment horizontal="left" vertical="center"/>
    </xf>
    <xf numFmtId="2" fontId="23" fillId="0" borderId="51" xfId="0" applyNumberFormat="1" applyFont="1" applyFill="1" applyBorder="1" applyAlignment="1">
      <alignment horizontal="center" vertical="center" wrapText="1"/>
    </xf>
    <xf numFmtId="2" fontId="32" fillId="0" borderId="29" xfId="21" applyNumberFormat="1" applyFont="1" applyFill="1" applyBorder="1" applyAlignment="1">
      <alignment horizontal="center" vertical="center" wrapText="1"/>
      <protection/>
    </xf>
    <xf numFmtId="2" fontId="32" fillId="0" borderId="28" xfId="21" applyNumberFormat="1" applyFont="1" applyFill="1" applyBorder="1" applyAlignment="1">
      <alignment horizontal="center" vertical="center" wrapText="1"/>
      <protection/>
    </xf>
    <xf numFmtId="2" fontId="34" fillId="0" borderId="29" xfId="21" applyNumberFormat="1" applyFont="1" applyFill="1" applyBorder="1" applyAlignment="1">
      <alignment horizontal="right" indent="1"/>
      <protection/>
    </xf>
    <xf numFmtId="2" fontId="34" fillId="0" borderId="28" xfId="21" applyNumberFormat="1" applyFont="1" applyFill="1" applyBorder="1" applyAlignment="1">
      <alignment horizontal="right" indent="1"/>
      <protection/>
    </xf>
    <xf numFmtId="2" fontId="34" fillId="0" borderId="25" xfId="21" applyNumberFormat="1" applyFont="1" applyFill="1" applyBorder="1" applyAlignment="1">
      <alignment horizontal="right" indent="1"/>
      <protection/>
    </xf>
    <xf numFmtId="2" fontId="34" fillId="0" borderId="24" xfId="21" applyNumberFormat="1" applyFont="1" applyFill="1" applyBorder="1" applyAlignment="1">
      <alignment horizontal="right" indent="1"/>
      <protection/>
    </xf>
    <xf numFmtId="1" fontId="5" fillId="0" borderId="72" xfId="20" applyNumberFormat="1" applyFont="1" applyFill="1" applyBorder="1" applyAlignment="1">
      <alignment horizontal="left"/>
      <protection/>
    </xf>
    <xf numFmtId="1" fontId="13" fillId="0" borderId="22" xfId="0" applyNumberFormat="1" applyFont="1" applyFill="1" applyBorder="1" applyAlignment="1">
      <alignment vertical="center"/>
    </xf>
    <xf numFmtId="0" fontId="13" fillId="0" borderId="21" xfId="21" applyFont="1" applyFill="1" applyBorder="1" applyAlignment="1">
      <alignment vertical="center"/>
      <protection/>
    </xf>
    <xf numFmtId="1" fontId="5" fillId="0" borderId="19" xfId="20" applyNumberFormat="1" applyFont="1" applyFill="1" applyBorder="1" applyAlignment="1">
      <alignment horizontal="left"/>
      <protection/>
    </xf>
    <xf numFmtId="0" fontId="0" fillId="0" borderId="22" xfId="0" applyFill="1" applyBorder="1" applyAlignment="1">
      <alignment/>
    </xf>
    <xf numFmtId="2" fontId="0" fillId="0" borderId="22" xfId="0" applyNumberFormat="1" applyFill="1" applyBorder="1" applyAlignment="1">
      <alignment horizontal="right" indent="1"/>
    </xf>
    <xf numFmtId="3" fontId="0" fillId="0" borderId="22" xfId="0" applyNumberFormat="1" applyFill="1" applyBorder="1" applyAlignment="1">
      <alignment horizontal="right" indent="1"/>
    </xf>
    <xf numFmtId="49" fontId="34" fillId="0" borderId="21" xfId="21" applyNumberFormat="1" applyFont="1" applyFill="1" applyBorder="1" applyAlignment="1">
      <alignment/>
      <protection/>
    </xf>
    <xf numFmtId="0" fontId="34" fillId="0" borderId="39" xfId="21" applyNumberFormat="1" applyFont="1" applyFill="1" applyBorder="1" applyAlignment="1">
      <alignment/>
      <protection/>
    </xf>
    <xf numFmtId="2" fontId="34" fillId="0" borderId="21" xfId="21" applyNumberFormat="1" applyFont="1" applyFill="1" applyBorder="1" applyAlignment="1">
      <alignment horizontal="right" indent="1"/>
      <protection/>
    </xf>
    <xf numFmtId="2" fontId="34" fillId="0" borderId="37" xfId="21" applyNumberFormat="1" applyFont="1" applyFill="1" applyBorder="1" applyAlignment="1">
      <alignment horizontal="right" indent="1"/>
      <protection/>
    </xf>
    <xf numFmtId="3" fontId="34" fillId="0" borderId="21" xfId="21" applyNumberFormat="1" applyFont="1" applyFill="1" applyBorder="1" applyAlignment="1">
      <alignment horizontal="right" indent="1"/>
      <protection/>
    </xf>
    <xf numFmtId="3" fontId="34" fillId="0" borderId="37" xfId="21" applyNumberFormat="1" applyFont="1" applyFill="1" applyBorder="1" applyAlignment="1">
      <alignment horizontal="right" indent="1"/>
      <protection/>
    </xf>
    <xf numFmtId="3" fontId="34" fillId="0" borderId="4" xfId="21" applyNumberFormat="1" applyFont="1" applyFill="1" applyBorder="1" applyAlignment="1">
      <alignment horizontal="right" indent="1"/>
      <protection/>
    </xf>
    <xf numFmtId="3" fontId="34" fillId="0" borderId="50" xfId="21" applyNumberFormat="1" applyFont="1" applyFill="1" applyBorder="1" applyAlignment="1">
      <alignment horizontal="right" indent="1"/>
      <protection/>
    </xf>
    <xf numFmtId="49" fontId="34" fillId="0" borderId="30" xfId="21" applyNumberFormat="1" applyFont="1" applyFill="1" applyBorder="1" applyAlignment="1">
      <alignment/>
      <protection/>
    </xf>
    <xf numFmtId="0" fontId="34" fillId="0" borderId="13" xfId="21" applyNumberFormat="1" applyFont="1" applyFill="1" applyBorder="1" applyAlignment="1">
      <alignment/>
      <protection/>
    </xf>
    <xf numFmtId="2" fontId="34" fillId="0" borderId="30" xfId="21" applyNumberFormat="1" applyFont="1" applyFill="1" applyBorder="1" applyAlignment="1">
      <alignment horizontal="right" indent="1"/>
      <protection/>
    </xf>
    <xf numFmtId="2" fontId="34" fillId="0" borderId="27" xfId="21" applyNumberFormat="1" applyFont="1" applyFill="1" applyBorder="1" applyAlignment="1">
      <alignment horizontal="right" indent="1"/>
      <protection/>
    </xf>
    <xf numFmtId="3" fontId="34" fillId="0" borderId="30" xfId="21" applyNumberFormat="1" applyFont="1" applyFill="1" applyBorder="1" applyAlignment="1">
      <alignment horizontal="right" indent="1"/>
      <protection/>
    </xf>
    <xf numFmtId="3" fontId="34" fillId="0" borderId="27" xfId="21" applyNumberFormat="1" applyFont="1" applyFill="1" applyBorder="1" applyAlignment="1">
      <alignment horizontal="right" indent="1"/>
      <protection/>
    </xf>
    <xf numFmtId="3" fontId="34" fillId="0" borderId="38" xfId="21" applyNumberFormat="1" applyFont="1" applyFill="1" applyBorder="1" applyAlignment="1">
      <alignment horizontal="right" indent="1"/>
      <protection/>
    </xf>
    <xf numFmtId="3" fontId="34" fillId="0" borderId="46" xfId="21" applyNumberFormat="1" applyFont="1" applyFill="1" applyBorder="1" applyAlignment="1">
      <alignment horizontal="right" indent="1"/>
      <protection/>
    </xf>
    <xf numFmtId="1" fontId="5" fillId="0" borderId="8" xfId="20" applyNumberFormat="1" applyFont="1" applyFill="1" applyBorder="1" applyAlignment="1">
      <alignment horizontal="left"/>
      <protection/>
    </xf>
    <xf numFmtId="0" fontId="0" fillId="0" borderId="9" xfId="0" applyFill="1" applyBorder="1" applyAlignment="1">
      <alignment/>
    </xf>
    <xf numFmtId="2" fontId="0" fillId="0" borderId="9" xfId="0" applyNumberFormat="1" applyFill="1" applyBorder="1" applyAlignment="1">
      <alignment horizontal="right" indent="1"/>
    </xf>
    <xf numFmtId="3" fontId="0" fillId="0" borderId="9" xfId="0" applyNumberFormat="1" applyFill="1" applyBorder="1" applyAlignment="1">
      <alignment horizontal="right" indent="1"/>
    </xf>
    <xf numFmtId="3" fontId="0" fillId="0" borderId="43" xfId="0" applyNumberFormat="1" applyFill="1" applyBorder="1" applyAlignment="1">
      <alignment horizontal="right" indent="1"/>
    </xf>
    <xf numFmtId="49" fontId="34" fillId="0" borderId="30" xfId="21" applyNumberFormat="1" applyFont="1" applyFill="1" applyBorder="1" applyAlignment="1">
      <alignment/>
      <protection/>
    </xf>
    <xf numFmtId="2" fontId="0" fillId="0" borderId="8" xfId="0" applyNumberFormat="1" applyFill="1" applyBorder="1" applyAlignment="1">
      <alignment/>
    </xf>
    <xf numFmtId="2" fontId="0" fillId="0" borderId="43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0" fontId="34" fillId="0" borderId="0" xfId="21" applyNumberFormat="1" applyFont="1" applyFill="1" applyBorder="1" applyAlignment="1">
      <alignment/>
      <protection/>
    </xf>
    <xf numFmtId="2" fontId="34" fillId="0" borderId="0" xfId="21" applyNumberFormat="1" applyFont="1" applyFill="1" applyBorder="1" applyAlignment="1">
      <alignment horizontal="right" indent="1"/>
      <protection/>
    </xf>
    <xf numFmtId="3" fontId="34" fillId="0" borderId="0" xfId="21" applyNumberFormat="1" applyFont="1" applyFill="1" applyBorder="1" applyAlignment="1">
      <alignment horizontal="right" indent="1"/>
      <protection/>
    </xf>
    <xf numFmtId="3" fontId="33" fillId="0" borderId="29" xfId="21" applyNumberFormat="1" applyFont="1" applyFill="1" applyBorder="1" applyAlignment="1">
      <alignment horizontal="center" vertical="center" wrapText="1"/>
      <protection/>
    </xf>
    <xf numFmtId="3" fontId="33" fillId="0" borderId="28" xfId="21" applyNumberFormat="1" applyFont="1" applyFill="1" applyBorder="1" applyAlignment="1">
      <alignment horizontal="center" vertical="center" wrapText="1"/>
      <protection/>
    </xf>
    <xf numFmtId="2" fontId="19" fillId="0" borderId="0" xfId="0" applyNumberFormat="1" applyFont="1" applyFill="1" applyBorder="1" applyAlignment="1">
      <alignment horizontal="left" vertical="center" wrapText="1"/>
    </xf>
    <xf numFmtId="1" fontId="6" fillId="0" borderId="5" xfId="21" applyNumberFormat="1" applyFont="1" applyFill="1" applyBorder="1" applyAlignment="1">
      <alignment horizontal="center" vertical="center" wrapText="1"/>
      <protection/>
    </xf>
    <xf numFmtId="0" fontId="0" fillId="0" borderId="72" xfId="21" applyFont="1" applyBorder="1" applyAlignment="1">
      <alignment horizontal="left" vertical="center"/>
      <protection/>
    </xf>
    <xf numFmtId="1" fontId="5" fillId="3" borderId="5" xfId="21" applyNumberFormat="1" applyFont="1" applyFill="1" applyBorder="1" applyAlignment="1">
      <alignment horizontal="left" vertical="center" wrapText="1"/>
      <protection/>
    </xf>
    <xf numFmtId="3" fontId="10" fillId="0" borderId="5" xfId="21" applyNumberFormat="1" applyFont="1" applyFill="1" applyBorder="1" applyAlignment="1">
      <alignment horizontal="right" vertical="center" indent="1"/>
      <protection/>
    </xf>
    <xf numFmtId="1" fontId="10" fillId="0" borderId="5" xfId="21" applyNumberFormat="1" applyFont="1" applyFill="1" applyBorder="1" applyAlignment="1">
      <alignment horizontal="right" vertical="center" indent="1"/>
      <protection/>
    </xf>
    <xf numFmtId="1" fontId="13" fillId="0" borderId="18" xfId="0" applyNumberFormat="1" applyFont="1" applyFill="1" applyBorder="1" applyAlignment="1">
      <alignment vertical="center"/>
    </xf>
    <xf numFmtId="0" fontId="0" fillId="0" borderId="38" xfId="21" applyFont="1" applyBorder="1" applyAlignment="1">
      <alignment horizontal="left" vertical="center"/>
      <protection/>
    </xf>
    <xf numFmtId="0" fontId="0" fillId="0" borderId="38" xfId="21" applyFont="1" applyBorder="1" applyAlignment="1">
      <alignment horizontal="left" vertical="center" wrapText="1"/>
      <protection/>
    </xf>
    <xf numFmtId="2" fontId="5" fillId="0" borderId="30" xfId="21" applyNumberFormat="1" applyFont="1" applyFill="1" applyBorder="1" applyAlignment="1">
      <alignment horizontal="right" vertical="center" indent="2"/>
      <protection/>
    </xf>
    <xf numFmtId="2" fontId="9" fillId="0" borderId="27" xfId="21" applyNumberFormat="1" applyFont="1" applyFill="1" applyBorder="1" applyAlignment="1">
      <alignment horizontal="right" vertical="center" indent="2"/>
      <protection/>
    </xf>
    <xf numFmtId="2" fontId="5" fillId="0" borderId="25" xfId="21" applyNumberFormat="1" applyFont="1" applyFill="1" applyBorder="1" applyAlignment="1">
      <alignment horizontal="right" vertical="center" indent="2"/>
      <protection/>
    </xf>
    <xf numFmtId="2" fontId="5" fillId="0" borderId="24" xfId="21" applyNumberFormat="1" applyFont="1" applyFill="1" applyBorder="1" applyAlignment="1">
      <alignment horizontal="right" vertical="center" indent="2"/>
      <protection/>
    </xf>
    <xf numFmtId="1" fontId="7" fillId="0" borderId="38" xfId="21" applyNumberFormat="1" applyFont="1" applyFill="1" applyBorder="1" applyAlignment="1">
      <alignment horizontal="left" vertical="center" wrapText="1"/>
      <protection/>
    </xf>
    <xf numFmtId="2" fontId="5" fillId="0" borderId="27" xfId="21" applyNumberFormat="1" applyFont="1" applyFill="1" applyBorder="1" applyAlignment="1">
      <alignment horizontal="right" vertical="center" indent="2"/>
      <protection/>
    </xf>
    <xf numFmtId="1" fontId="5" fillId="0" borderId="56" xfId="21" applyNumberFormat="1" applyFont="1" applyFill="1" applyBorder="1" applyAlignment="1">
      <alignment horizontal="right" vertical="center" indent="1"/>
      <protection/>
    </xf>
    <xf numFmtId="49" fontId="9" fillId="0" borderId="3" xfId="21" applyNumberFormat="1" applyFont="1" applyFill="1" applyBorder="1" applyAlignment="1">
      <alignment horizontal="center" vertical="center" wrapText="1"/>
      <protection/>
    </xf>
    <xf numFmtId="3" fontId="9" fillId="0" borderId="30" xfId="21" applyNumberFormat="1" applyFont="1" applyFill="1" applyBorder="1" applyAlignment="1">
      <alignment horizontal="right" vertical="center" indent="1"/>
      <protection/>
    </xf>
    <xf numFmtId="0" fontId="0" fillId="2" borderId="2" xfId="21" applyFont="1" applyFill="1" applyBorder="1" applyAlignment="1">
      <alignment horizontal="left" vertical="center" wrapText="1"/>
      <protection/>
    </xf>
    <xf numFmtId="2" fontId="34" fillId="0" borderId="31" xfId="21" applyNumberFormat="1" applyFont="1" applyFill="1" applyBorder="1" applyAlignment="1">
      <alignment horizontal="right" vertical="center" indent="1"/>
      <protection/>
    </xf>
    <xf numFmtId="2" fontId="34" fillId="0" borderId="60" xfId="21" applyNumberFormat="1" applyFont="1" applyFill="1" applyBorder="1" applyAlignment="1">
      <alignment horizontal="right" vertical="center" indent="1"/>
      <protection/>
    </xf>
    <xf numFmtId="2" fontId="34" fillId="0" borderId="6" xfId="21" applyNumberFormat="1" applyFont="1" applyFill="1" applyBorder="1" applyAlignment="1">
      <alignment horizontal="right" vertical="center" indent="1"/>
      <protection/>
    </xf>
    <xf numFmtId="2" fontId="34" fillId="0" borderId="59" xfId="21" applyNumberFormat="1" applyFont="1" applyFill="1" applyBorder="1" applyAlignment="1">
      <alignment horizontal="right" vertical="center" indent="1"/>
      <protection/>
    </xf>
    <xf numFmtId="2" fontId="34" fillId="0" borderId="1" xfId="21" applyNumberFormat="1" applyFont="1" applyFill="1" applyBorder="1" applyAlignment="1">
      <alignment horizontal="right" vertical="center" indent="1"/>
      <protection/>
    </xf>
    <xf numFmtId="2" fontId="34" fillId="0" borderId="29" xfId="21" applyNumberFormat="1" applyFont="1" applyFill="1" applyBorder="1" applyAlignment="1">
      <alignment horizontal="right" vertical="center" indent="1"/>
      <protection/>
    </xf>
    <xf numFmtId="2" fontId="34" fillId="0" borderId="1" xfId="21" applyNumberFormat="1" applyFont="1" applyFill="1" applyBorder="1" applyAlignment="1" applyProtection="1">
      <alignment horizontal="right" vertical="center" indent="1"/>
      <protection locked="0"/>
    </xf>
    <xf numFmtId="2" fontId="34" fillId="0" borderId="29" xfId="21" applyNumberFormat="1" applyFont="1" applyFill="1" applyBorder="1" applyAlignment="1" applyProtection="1">
      <alignment horizontal="right" vertical="center" indent="1"/>
      <protection locked="0"/>
    </xf>
    <xf numFmtId="2" fontId="34" fillId="0" borderId="2" xfId="21" applyNumberFormat="1" applyFont="1" applyFill="1" applyBorder="1" applyAlignment="1" applyProtection="1">
      <alignment horizontal="right" vertical="center" indent="1"/>
      <protection locked="0"/>
    </xf>
    <xf numFmtId="2" fontId="34" fillId="0" borderId="25" xfId="21" applyNumberFormat="1" applyFont="1" applyFill="1" applyBorder="1" applyAlignment="1" applyProtection="1">
      <alignment horizontal="right" vertical="center" indent="1"/>
      <protection locked="0"/>
    </xf>
    <xf numFmtId="49" fontId="34" fillId="0" borderId="62" xfId="21" applyNumberFormat="1" applyFont="1" applyFill="1" applyBorder="1" applyAlignment="1">
      <alignment/>
      <protection/>
    </xf>
    <xf numFmtId="0" fontId="34" fillId="0" borderId="12" xfId="21" applyNumberFormat="1" applyFont="1" applyFill="1" applyBorder="1" applyAlignment="1">
      <alignment/>
      <protection/>
    </xf>
    <xf numFmtId="164" fontId="11" fillId="0" borderId="66" xfId="21" applyNumberFormat="1" applyFont="1" applyBorder="1" applyAlignment="1">
      <alignment horizontal="center"/>
      <protection/>
    </xf>
    <xf numFmtId="2" fontId="34" fillId="0" borderId="62" xfId="21" applyNumberFormat="1" applyFont="1" applyFill="1" applyBorder="1" applyAlignment="1">
      <alignment horizontal="right" indent="1"/>
      <protection/>
    </xf>
    <xf numFmtId="2" fontId="34" fillId="0" borderId="76" xfId="21" applyNumberFormat="1" applyFont="1" applyFill="1" applyBorder="1" applyAlignment="1">
      <alignment horizontal="right" indent="1"/>
      <protection/>
    </xf>
    <xf numFmtId="3" fontId="34" fillId="0" borderId="62" xfId="21" applyNumberFormat="1" applyFont="1" applyFill="1" applyBorder="1" applyAlignment="1">
      <alignment horizontal="right" indent="1"/>
      <protection/>
    </xf>
    <xf numFmtId="3" fontId="34" fillId="0" borderId="76" xfId="21" applyNumberFormat="1" applyFont="1" applyFill="1" applyBorder="1" applyAlignment="1">
      <alignment horizontal="right" indent="1"/>
      <protection/>
    </xf>
    <xf numFmtId="3" fontId="34" fillId="0" borderId="61" xfId="21" applyNumberFormat="1" applyFont="1" applyFill="1" applyBorder="1" applyAlignment="1">
      <alignment horizontal="right" indent="1"/>
      <protection/>
    </xf>
    <xf numFmtId="3" fontId="34" fillId="0" borderId="44" xfId="21" applyNumberFormat="1" applyFont="1" applyFill="1" applyBorder="1" applyAlignment="1">
      <alignment horizontal="right" indent="1"/>
      <protection/>
    </xf>
    <xf numFmtId="3" fontId="34" fillId="0" borderId="40" xfId="21" applyNumberFormat="1" applyFont="1" applyFill="1" applyBorder="1" applyAlignment="1">
      <alignment horizontal="right" indent="1"/>
      <protection/>
    </xf>
    <xf numFmtId="3" fontId="34" fillId="0" borderId="35" xfId="21" applyNumberFormat="1" applyFont="1" applyFill="1" applyBorder="1" applyAlignment="1">
      <alignment horizontal="right" indent="1"/>
      <protection/>
    </xf>
    <xf numFmtId="3" fontId="23" fillId="0" borderId="25" xfId="0" applyNumberFormat="1" applyFont="1" applyFill="1" applyBorder="1" applyAlignment="1">
      <alignment horizontal="center" vertical="center" wrapText="1"/>
    </xf>
    <xf numFmtId="3" fontId="23" fillId="0" borderId="72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7" fillId="0" borderId="70" xfId="0" applyFont="1" applyBorder="1" applyAlignment="1">
      <alignment/>
    </xf>
    <xf numFmtId="1" fontId="6" fillId="0" borderId="5" xfId="21" applyNumberFormat="1" applyFont="1" applyFill="1" applyBorder="1" applyAlignment="1">
      <alignment horizontal="right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ILANCE pro Plzeňský kraj 2006" xfId="20"/>
    <cellStyle name="normální_Krajské normativy 2006oficiální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dd_EK\cizek\DataKraj\KUPK%20v&#253;kony02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dd_EK\cizek\DataKraj\Podklady\Rozpo&#269;et\Z&#225;lohy%20Celkem%20ekonom.%20odd&#283;len&#237;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PK výkony021"/>
      <sheetName val="KUPK výkony02zdroj"/>
      <sheetName val="KUPK výkony02x"/>
      <sheetName val="KUPK MUZO02 výkony"/>
      <sheetName val="Duplicity"/>
      <sheetName val="List1"/>
      <sheetName val="List2"/>
      <sheetName val="Kontakty"/>
      <sheetName val="KUPK výkony02"/>
      <sheetName val="KUPK Výkony0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Č_účtů"/>
      <sheetName val="Záloha na rok 2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="87" zoomScaleNormal="87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140625" defaultRowHeight="12.75"/>
  <cols>
    <col min="1" max="1" width="4.00390625" style="8" customWidth="1"/>
    <col min="2" max="2" width="49.421875" style="9" customWidth="1"/>
    <col min="3" max="4" width="20.421875" style="1" customWidth="1"/>
    <col min="5" max="6" width="11.7109375" style="1" customWidth="1"/>
    <col min="7" max="8" width="13.421875" style="1" customWidth="1"/>
    <col min="9" max="9" width="8.7109375" style="1" customWidth="1"/>
    <col min="10" max="16384" width="9.140625" style="1" customWidth="1"/>
  </cols>
  <sheetData>
    <row r="1" spans="1:2" ht="21" thickBot="1">
      <c r="A1" s="162" t="s">
        <v>671</v>
      </c>
      <c r="B1" s="1"/>
    </row>
    <row r="2" spans="1:9" ht="16.5" thickBot="1">
      <c r="A2" s="112"/>
      <c r="B2" s="395"/>
      <c r="C2" s="75" t="s">
        <v>241</v>
      </c>
      <c r="D2" s="75"/>
      <c r="E2" s="75" t="s">
        <v>242</v>
      </c>
      <c r="F2" s="76"/>
      <c r="G2" s="77" t="s">
        <v>243</v>
      </c>
      <c r="H2" s="78" t="s">
        <v>244</v>
      </c>
      <c r="I2" s="76"/>
    </row>
    <row r="3" spans="1:9" ht="34.5" customHeight="1">
      <c r="A3" s="116" t="s">
        <v>75</v>
      </c>
      <c r="B3" s="117" t="s">
        <v>76</v>
      </c>
      <c r="C3" s="130" t="s">
        <v>197</v>
      </c>
      <c r="D3" s="131" t="s">
        <v>198</v>
      </c>
      <c r="E3" s="130" t="s">
        <v>245</v>
      </c>
      <c r="F3" s="176" t="s">
        <v>0</v>
      </c>
      <c r="G3" s="118" t="s">
        <v>247</v>
      </c>
      <c r="H3" s="190" t="s">
        <v>248</v>
      </c>
      <c r="I3" s="176" t="s">
        <v>249</v>
      </c>
    </row>
    <row r="4" spans="1:9" ht="11.25" customHeight="1" thickBot="1">
      <c r="A4" s="113"/>
      <c r="B4" s="114" t="s">
        <v>250</v>
      </c>
      <c r="C4" s="132" t="s">
        <v>251</v>
      </c>
      <c r="D4" s="133" t="s">
        <v>252</v>
      </c>
      <c r="E4" s="134" t="s">
        <v>240</v>
      </c>
      <c r="F4" s="177" t="s">
        <v>240</v>
      </c>
      <c r="G4" s="115" t="s">
        <v>240</v>
      </c>
      <c r="H4" s="115" t="s">
        <v>240</v>
      </c>
      <c r="I4" s="177" t="s">
        <v>240</v>
      </c>
    </row>
    <row r="5" spans="1:9" ht="17.25" customHeight="1">
      <c r="A5" s="391" t="s">
        <v>77</v>
      </c>
      <c r="B5" s="392" t="s">
        <v>78</v>
      </c>
      <c r="C5" s="22"/>
      <c r="D5" s="22"/>
      <c r="E5" s="433"/>
      <c r="F5" s="390"/>
      <c r="G5" s="390"/>
      <c r="H5" s="390"/>
      <c r="I5" s="178"/>
    </row>
    <row r="6" spans="1:9" ht="37.5" customHeight="1">
      <c r="A6" s="2" t="s">
        <v>79</v>
      </c>
      <c r="B6" s="10" t="s">
        <v>123</v>
      </c>
      <c r="C6" s="167">
        <v>9</v>
      </c>
      <c r="D6" s="168">
        <v>32.35</v>
      </c>
      <c r="E6" s="191">
        <v>19350</v>
      </c>
      <c r="F6" s="199">
        <v>11450</v>
      </c>
      <c r="G6" s="119">
        <f>ROUND(12*1.3644*(1/C6*E6+1/D6*F6)+I6,0)</f>
        <v>41305</v>
      </c>
      <c r="H6" s="191">
        <f>ROUND(12*(1/C6*E6+1/D6*F6),0)</f>
        <v>30047</v>
      </c>
      <c r="I6" s="179">
        <v>308</v>
      </c>
    </row>
    <row r="7" spans="1:9" ht="37.5" customHeight="1">
      <c r="A7" s="2" t="s">
        <v>79</v>
      </c>
      <c r="B7" s="10" t="s">
        <v>148</v>
      </c>
      <c r="C7" s="14" t="s">
        <v>124</v>
      </c>
      <c r="D7" s="14" t="s">
        <v>272</v>
      </c>
      <c r="E7" s="191">
        <v>19350</v>
      </c>
      <c r="F7" s="199">
        <v>11450</v>
      </c>
      <c r="G7" s="414" t="s">
        <v>253</v>
      </c>
      <c r="H7" s="415" t="s">
        <v>253</v>
      </c>
      <c r="I7" s="179">
        <v>308</v>
      </c>
    </row>
    <row r="8" spans="1:9" ht="37.5" customHeight="1">
      <c r="A8" s="2" t="s">
        <v>79</v>
      </c>
      <c r="B8" s="10" t="s">
        <v>149</v>
      </c>
      <c r="C8" s="14" t="s">
        <v>125</v>
      </c>
      <c r="D8" s="14" t="s">
        <v>273</v>
      </c>
      <c r="E8" s="191">
        <v>19350</v>
      </c>
      <c r="F8" s="199">
        <v>11450</v>
      </c>
      <c r="G8" s="414" t="s">
        <v>253</v>
      </c>
      <c r="H8" s="415" t="s">
        <v>253</v>
      </c>
      <c r="I8" s="179">
        <v>308</v>
      </c>
    </row>
    <row r="9" spans="1:9" ht="37.5" customHeight="1">
      <c r="A9" s="2" t="s">
        <v>79</v>
      </c>
      <c r="B9" s="10" t="s">
        <v>150</v>
      </c>
      <c r="C9" s="14" t="s">
        <v>80</v>
      </c>
      <c r="D9" s="14" t="s">
        <v>273</v>
      </c>
      <c r="E9" s="191">
        <v>19350</v>
      </c>
      <c r="F9" s="199">
        <v>11450</v>
      </c>
      <c r="G9" s="414" t="s">
        <v>253</v>
      </c>
      <c r="H9" s="415" t="s">
        <v>253</v>
      </c>
      <c r="I9" s="179">
        <v>308</v>
      </c>
    </row>
    <row r="10" spans="1:9" ht="37.5" customHeight="1">
      <c r="A10" s="2" t="s">
        <v>79</v>
      </c>
      <c r="B10" s="10" t="s">
        <v>162</v>
      </c>
      <c r="C10" s="14" t="s">
        <v>81</v>
      </c>
      <c r="D10" s="14" t="s">
        <v>263</v>
      </c>
      <c r="E10" s="191">
        <v>19350</v>
      </c>
      <c r="F10" s="199">
        <v>11450</v>
      </c>
      <c r="G10" s="414" t="s">
        <v>253</v>
      </c>
      <c r="H10" s="415" t="s">
        <v>253</v>
      </c>
      <c r="I10" s="179">
        <v>308</v>
      </c>
    </row>
    <row r="11" spans="1:9" ht="37.5" customHeight="1" thickBot="1">
      <c r="A11" s="4" t="s">
        <v>79</v>
      </c>
      <c r="B11" s="23" t="s">
        <v>126</v>
      </c>
      <c r="C11" s="24" t="s">
        <v>81</v>
      </c>
      <c r="D11" s="401">
        <v>37.08</v>
      </c>
      <c r="E11" s="259">
        <v>19350</v>
      </c>
      <c r="F11" s="209">
        <v>11450</v>
      </c>
      <c r="G11" s="416" t="s">
        <v>253</v>
      </c>
      <c r="H11" s="417" t="s">
        <v>253</v>
      </c>
      <c r="I11" s="404">
        <v>308</v>
      </c>
    </row>
    <row r="12" spans="1:9" ht="37.5" customHeight="1">
      <c r="A12" s="396" t="s">
        <v>79</v>
      </c>
      <c r="B12" s="402" t="s">
        <v>151</v>
      </c>
      <c r="C12" s="398">
        <v>18</v>
      </c>
      <c r="D12" s="403">
        <v>64.7</v>
      </c>
      <c r="E12" s="191">
        <v>19350</v>
      </c>
      <c r="F12" s="199">
        <v>11450</v>
      </c>
      <c r="G12" s="119">
        <f>ROUND(12*1.3644*(1/C12*E12+1/D12*F12)+I12,0)</f>
        <v>20652</v>
      </c>
      <c r="H12" s="191">
        <f>ROUND(12*(1/C12*E12+1/D12*F12),0)</f>
        <v>15024</v>
      </c>
      <c r="I12" s="179">
        <v>154</v>
      </c>
    </row>
    <row r="13" spans="1:9" ht="37.5" customHeight="1">
      <c r="A13" s="2" t="s">
        <v>79</v>
      </c>
      <c r="B13" s="10" t="s">
        <v>152</v>
      </c>
      <c r="C13" s="14" t="s">
        <v>127</v>
      </c>
      <c r="D13" s="14" t="s">
        <v>128</v>
      </c>
      <c r="E13" s="191">
        <v>19350</v>
      </c>
      <c r="F13" s="199">
        <v>11450</v>
      </c>
      <c r="G13" s="414" t="s">
        <v>1</v>
      </c>
      <c r="H13" s="415" t="s">
        <v>1</v>
      </c>
      <c r="I13" s="179">
        <v>154</v>
      </c>
    </row>
    <row r="14" spans="1:9" ht="37.5" customHeight="1">
      <c r="A14" s="2" t="s">
        <v>79</v>
      </c>
      <c r="B14" s="10" t="s">
        <v>153</v>
      </c>
      <c r="C14" s="14" t="s">
        <v>129</v>
      </c>
      <c r="D14" s="14" t="s">
        <v>128</v>
      </c>
      <c r="E14" s="191">
        <v>19350</v>
      </c>
      <c r="F14" s="199">
        <v>11450</v>
      </c>
      <c r="G14" s="414" t="s">
        <v>1</v>
      </c>
      <c r="H14" s="415" t="s">
        <v>1</v>
      </c>
      <c r="I14" s="179">
        <v>154</v>
      </c>
    </row>
    <row r="15" spans="1:9" ht="37.5" customHeight="1">
      <c r="A15" s="2" t="s">
        <v>79</v>
      </c>
      <c r="B15" s="10" t="s">
        <v>154</v>
      </c>
      <c r="C15" s="14" t="s">
        <v>82</v>
      </c>
      <c r="D15" s="14" t="s">
        <v>128</v>
      </c>
      <c r="E15" s="191">
        <v>19350</v>
      </c>
      <c r="F15" s="199">
        <v>11450</v>
      </c>
      <c r="G15" s="414" t="s">
        <v>1</v>
      </c>
      <c r="H15" s="415" t="s">
        <v>1</v>
      </c>
      <c r="I15" s="179">
        <v>154</v>
      </c>
    </row>
    <row r="16" spans="1:9" ht="37.5" customHeight="1">
      <c r="A16" s="2" t="s">
        <v>79</v>
      </c>
      <c r="B16" s="10" t="s">
        <v>155</v>
      </c>
      <c r="C16" s="14" t="s">
        <v>83</v>
      </c>
      <c r="D16" s="14" t="s">
        <v>128</v>
      </c>
      <c r="E16" s="191">
        <v>19350</v>
      </c>
      <c r="F16" s="199">
        <v>11450</v>
      </c>
      <c r="G16" s="414" t="s">
        <v>1</v>
      </c>
      <c r="H16" s="415" t="s">
        <v>1</v>
      </c>
      <c r="I16" s="179">
        <v>154</v>
      </c>
    </row>
    <row r="17" spans="1:9" ht="37.5" customHeight="1" thickBot="1">
      <c r="A17" s="4" t="s">
        <v>79</v>
      </c>
      <c r="B17" s="23" t="s">
        <v>156</v>
      </c>
      <c r="C17" s="24" t="s">
        <v>83</v>
      </c>
      <c r="D17" s="401">
        <v>74.16</v>
      </c>
      <c r="E17" s="259">
        <v>19350</v>
      </c>
      <c r="F17" s="209">
        <v>11450</v>
      </c>
      <c r="G17" s="416" t="s">
        <v>1</v>
      </c>
      <c r="H17" s="417" t="s">
        <v>1</v>
      </c>
      <c r="I17" s="404">
        <v>154</v>
      </c>
    </row>
    <row r="18" spans="1:9" ht="37.5" customHeight="1">
      <c r="A18" s="396" t="s">
        <v>84</v>
      </c>
      <c r="B18" s="402" t="s">
        <v>157</v>
      </c>
      <c r="C18" s="398">
        <v>22.5</v>
      </c>
      <c r="D18" s="403">
        <v>80.88</v>
      </c>
      <c r="E18" s="191">
        <v>19350</v>
      </c>
      <c r="F18" s="199">
        <v>11450</v>
      </c>
      <c r="G18" s="166">
        <f>ROUND(12*1.3644*(1/C18*E18+1/D18*F18)+I18,0)</f>
        <v>16519</v>
      </c>
      <c r="H18" s="192">
        <f>ROUND(12*(1/C18*E18+1/D18*F18),0)</f>
        <v>12019</v>
      </c>
      <c r="I18" s="179">
        <v>121</v>
      </c>
    </row>
    <row r="19" spans="1:9" ht="37.5" customHeight="1">
      <c r="A19" s="2" t="s">
        <v>84</v>
      </c>
      <c r="B19" s="10" t="s">
        <v>158</v>
      </c>
      <c r="C19" s="14" t="s">
        <v>130</v>
      </c>
      <c r="D19" s="14" t="s">
        <v>271</v>
      </c>
      <c r="E19" s="191">
        <v>19350</v>
      </c>
      <c r="F19" s="199">
        <v>11450</v>
      </c>
      <c r="G19" s="414" t="s">
        <v>2</v>
      </c>
      <c r="H19" s="415" t="s">
        <v>2</v>
      </c>
      <c r="I19" s="179">
        <v>121</v>
      </c>
    </row>
    <row r="20" spans="1:9" ht="37.5" customHeight="1">
      <c r="A20" s="2" t="s">
        <v>84</v>
      </c>
      <c r="B20" s="10" t="s">
        <v>159</v>
      </c>
      <c r="C20" s="14" t="s">
        <v>131</v>
      </c>
      <c r="D20" s="14" t="s">
        <v>271</v>
      </c>
      <c r="E20" s="191">
        <v>19350</v>
      </c>
      <c r="F20" s="199">
        <v>11450</v>
      </c>
      <c r="G20" s="414" t="s">
        <v>2</v>
      </c>
      <c r="H20" s="415" t="s">
        <v>2</v>
      </c>
      <c r="I20" s="179">
        <v>121</v>
      </c>
    </row>
    <row r="21" spans="1:9" ht="37.5" customHeight="1">
      <c r="A21" s="2" t="s">
        <v>84</v>
      </c>
      <c r="B21" s="10" t="s">
        <v>160</v>
      </c>
      <c r="C21" s="14" t="s">
        <v>85</v>
      </c>
      <c r="D21" s="14" t="s">
        <v>271</v>
      </c>
      <c r="E21" s="191">
        <v>19350</v>
      </c>
      <c r="F21" s="199">
        <v>11450</v>
      </c>
      <c r="G21" s="414" t="s">
        <v>2</v>
      </c>
      <c r="H21" s="415" t="s">
        <v>2</v>
      </c>
      <c r="I21" s="179">
        <v>121</v>
      </c>
    </row>
    <row r="22" spans="1:9" ht="37.5" customHeight="1">
      <c r="A22" s="2" t="s">
        <v>84</v>
      </c>
      <c r="B22" s="10" t="s">
        <v>132</v>
      </c>
      <c r="C22" s="14" t="s">
        <v>86</v>
      </c>
      <c r="D22" s="14" t="s">
        <v>271</v>
      </c>
      <c r="E22" s="191">
        <v>19350</v>
      </c>
      <c r="F22" s="199">
        <v>11450</v>
      </c>
      <c r="G22" s="414" t="s">
        <v>2</v>
      </c>
      <c r="H22" s="415" t="s">
        <v>2</v>
      </c>
      <c r="I22" s="179">
        <v>121</v>
      </c>
    </row>
    <row r="23" spans="1:9" ht="37.5" customHeight="1" thickBot="1">
      <c r="A23" s="4" t="s">
        <v>84</v>
      </c>
      <c r="B23" s="23" t="s">
        <v>161</v>
      </c>
      <c r="C23" s="24" t="s">
        <v>86</v>
      </c>
      <c r="D23" s="238">
        <v>92.7</v>
      </c>
      <c r="E23" s="191">
        <v>19350</v>
      </c>
      <c r="F23" s="199">
        <v>11450</v>
      </c>
      <c r="G23" s="414" t="s">
        <v>2</v>
      </c>
      <c r="H23" s="415" t="s">
        <v>2</v>
      </c>
      <c r="I23" s="179">
        <v>121</v>
      </c>
    </row>
    <row r="24" spans="1:9" ht="13.5" customHeight="1">
      <c r="A24" s="391"/>
      <c r="B24" s="392" t="s">
        <v>87</v>
      </c>
      <c r="C24" s="18"/>
      <c r="D24" s="18"/>
      <c r="E24" s="393"/>
      <c r="F24" s="393"/>
      <c r="G24" s="394"/>
      <c r="H24" s="394"/>
      <c r="I24" s="180"/>
    </row>
    <row r="25" spans="1:9" ht="33.75" customHeight="1">
      <c r="A25" s="2" t="s">
        <v>88</v>
      </c>
      <c r="B25" s="11" t="s">
        <v>133</v>
      </c>
      <c r="C25" s="167">
        <v>7.57</v>
      </c>
      <c r="D25" s="168">
        <v>21.56</v>
      </c>
      <c r="E25" s="203">
        <v>24370</v>
      </c>
      <c r="F25" s="181">
        <v>11520</v>
      </c>
      <c r="G25" s="119">
        <f>ROUND(12*1.3644*(1/C25*E25+1/D25*F25)+I25,0)</f>
        <v>62392</v>
      </c>
      <c r="H25" s="191">
        <f>ROUND(12*(1/C25*E25+1/D25*F25),0)</f>
        <v>45043</v>
      </c>
      <c r="I25" s="181">
        <v>935</v>
      </c>
    </row>
    <row r="26" spans="1:9" ht="33.75" customHeight="1">
      <c r="A26" s="2" t="s">
        <v>88</v>
      </c>
      <c r="B26" s="11" t="s">
        <v>134</v>
      </c>
      <c r="C26" s="14" t="s">
        <v>664</v>
      </c>
      <c r="D26" s="14" t="s">
        <v>274</v>
      </c>
      <c r="E26" s="203">
        <v>24370</v>
      </c>
      <c r="F26" s="181">
        <v>11520</v>
      </c>
      <c r="G26" s="412" t="s">
        <v>3</v>
      </c>
      <c r="H26" s="413" t="s">
        <v>3</v>
      </c>
      <c r="I26" s="181">
        <v>935</v>
      </c>
    </row>
    <row r="27" spans="1:9" ht="33.75" customHeight="1">
      <c r="A27" s="2" t="s">
        <v>88</v>
      </c>
      <c r="B27" s="11" t="s">
        <v>135</v>
      </c>
      <c r="C27" s="14" t="s">
        <v>665</v>
      </c>
      <c r="D27" s="14" t="s">
        <v>668</v>
      </c>
      <c r="E27" s="203">
        <v>24370</v>
      </c>
      <c r="F27" s="181">
        <v>11520</v>
      </c>
      <c r="G27" s="412" t="s">
        <v>3</v>
      </c>
      <c r="H27" s="413" t="s">
        <v>3</v>
      </c>
      <c r="I27" s="182">
        <v>935</v>
      </c>
    </row>
    <row r="28" spans="1:9" ht="33.75" customHeight="1">
      <c r="A28" s="2" t="s">
        <v>88</v>
      </c>
      <c r="B28" s="11" t="s">
        <v>598</v>
      </c>
      <c r="C28" s="14" t="s">
        <v>666</v>
      </c>
      <c r="D28" s="14" t="s">
        <v>668</v>
      </c>
      <c r="E28" s="203">
        <v>24370</v>
      </c>
      <c r="F28" s="181">
        <v>11520</v>
      </c>
      <c r="G28" s="412" t="s">
        <v>3</v>
      </c>
      <c r="H28" s="413" t="s">
        <v>3</v>
      </c>
      <c r="I28" s="182">
        <v>935</v>
      </c>
    </row>
    <row r="29" spans="1:9" ht="33.75" customHeight="1">
      <c r="A29" s="2" t="s">
        <v>88</v>
      </c>
      <c r="B29" s="11" t="s">
        <v>599</v>
      </c>
      <c r="C29" s="15" t="s">
        <v>600</v>
      </c>
      <c r="D29" s="15" t="s">
        <v>668</v>
      </c>
      <c r="E29" s="203">
        <v>24370</v>
      </c>
      <c r="F29" s="181">
        <v>11520</v>
      </c>
      <c r="G29" s="412" t="s">
        <v>3</v>
      </c>
      <c r="H29" s="413" t="s">
        <v>3</v>
      </c>
      <c r="I29" s="182">
        <v>935</v>
      </c>
    </row>
    <row r="30" spans="1:9" ht="33.75" customHeight="1" thickBot="1">
      <c r="A30" s="4" t="s">
        <v>88</v>
      </c>
      <c r="B30" s="258" t="s">
        <v>136</v>
      </c>
      <c r="C30" s="400">
        <v>15.2</v>
      </c>
      <c r="D30" s="401">
        <v>48.2</v>
      </c>
      <c r="E30" s="259">
        <v>24370</v>
      </c>
      <c r="F30" s="209">
        <v>11520</v>
      </c>
      <c r="G30" s="260">
        <f>ROUND(12*1.3644*(1/C30*E30+1/D30*F30)+I30,0)</f>
        <v>31099</v>
      </c>
      <c r="H30" s="207">
        <f>ROUND(12*(1/C30*E30),0)</f>
        <v>19239</v>
      </c>
      <c r="I30" s="187">
        <v>935</v>
      </c>
    </row>
    <row r="31" spans="1:9" ht="33.75" customHeight="1">
      <c r="A31" s="396" t="s">
        <v>89</v>
      </c>
      <c r="B31" s="397" t="s">
        <v>137</v>
      </c>
      <c r="C31" s="398">
        <v>13.5</v>
      </c>
      <c r="D31" s="399"/>
      <c r="E31" s="191">
        <v>24370</v>
      </c>
      <c r="F31" s="199"/>
      <c r="G31" s="166">
        <f>ROUND(12*1.3644*(1/C31*E31)+I31,0)</f>
        <v>30271</v>
      </c>
      <c r="H31" s="192">
        <f>ROUND(12*(1/C31*E31),0)</f>
        <v>21662</v>
      </c>
      <c r="I31" s="185">
        <v>715</v>
      </c>
    </row>
    <row r="32" spans="1:9" ht="39.75" customHeight="1">
      <c r="A32" s="2" t="s">
        <v>89</v>
      </c>
      <c r="B32" s="11" t="s">
        <v>138</v>
      </c>
      <c r="C32" s="405" t="s">
        <v>610</v>
      </c>
      <c r="D32" s="14"/>
      <c r="E32" s="203">
        <v>24370</v>
      </c>
      <c r="F32" s="181"/>
      <c r="G32" s="412" t="s">
        <v>4</v>
      </c>
      <c r="H32" s="413" t="s">
        <v>4</v>
      </c>
      <c r="I32" s="182">
        <v>715</v>
      </c>
    </row>
    <row r="33" spans="1:9" ht="33.75" customHeight="1">
      <c r="A33" s="2" t="s">
        <v>89</v>
      </c>
      <c r="B33" s="11" t="s">
        <v>139</v>
      </c>
      <c r="C33" s="14" t="s">
        <v>601</v>
      </c>
      <c r="D33" s="14"/>
      <c r="E33" s="203">
        <v>24370</v>
      </c>
      <c r="F33" s="181"/>
      <c r="G33" s="412" t="s">
        <v>4</v>
      </c>
      <c r="H33" s="413" t="s">
        <v>4</v>
      </c>
      <c r="I33" s="182">
        <v>715</v>
      </c>
    </row>
    <row r="34" spans="1:9" ht="33.75" customHeight="1">
      <c r="A34" s="2" t="s">
        <v>89</v>
      </c>
      <c r="B34" s="11" t="s">
        <v>140</v>
      </c>
      <c r="C34" s="14" t="s">
        <v>602</v>
      </c>
      <c r="D34" s="14"/>
      <c r="E34" s="203">
        <v>24370</v>
      </c>
      <c r="F34" s="181"/>
      <c r="G34" s="412" t="s">
        <v>4</v>
      </c>
      <c r="H34" s="413" t="s">
        <v>4</v>
      </c>
      <c r="I34" s="182">
        <v>715</v>
      </c>
    </row>
    <row r="35" spans="1:9" ht="33.75" customHeight="1">
      <c r="A35" s="2" t="s">
        <v>89</v>
      </c>
      <c r="B35" s="11" t="s">
        <v>141</v>
      </c>
      <c r="C35" s="14" t="s">
        <v>90</v>
      </c>
      <c r="D35" s="14"/>
      <c r="E35" s="203">
        <v>24370</v>
      </c>
      <c r="F35" s="181"/>
      <c r="G35" s="412" t="s">
        <v>4</v>
      </c>
      <c r="H35" s="413" t="s">
        <v>4</v>
      </c>
      <c r="I35" s="182">
        <v>715</v>
      </c>
    </row>
    <row r="36" spans="1:9" ht="33.75" customHeight="1" thickBot="1">
      <c r="A36" s="4" t="s">
        <v>89</v>
      </c>
      <c r="B36" s="258" t="s">
        <v>142</v>
      </c>
      <c r="C36" s="400">
        <v>20.47</v>
      </c>
      <c r="D36" s="24"/>
      <c r="E36" s="259">
        <v>24370</v>
      </c>
      <c r="F36" s="209"/>
      <c r="G36" s="260">
        <f>ROUND(12*1.3644*(1/C36*E36)+I36,0)</f>
        <v>20207</v>
      </c>
      <c r="H36" s="207">
        <f>ROUND(12*(1/C36*E36),0)</f>
        <v>14286</v>
      </c>
      <c r="I36" s="187">
        <v>715</v>
      </c>
    </row>
    <row r="37" spans="1:9" ht="33.75" customHeight="1">
      <c r="A37" s="396" t="s">
        <v>91</v>
      </c>
      <c r="B37" s="397" t="s">
        <v>576</v>
      </c>
      <c r="C37" s="398">
        <v>9.62</v>
      </c>
      <c r="D37" s="399"/>
      <c r="E37" s="191">
        <v>24370</v>
      </c>
      <c r="F37" s="199"/>
      <c r="G37" s="166">
        <f>ROUND(12*1.3644*(1/C37*E37)+I37,0)</f>
        <v>42137</v>
      </c>
      <c r="H37" s="192">
        <f>ROUND(12*(1/C37*E37),0)</f>
        <v>30399</v>
      </c>
      <c r="I37" s="185">
        <v>660</v>
      </c>
    </row>
    <row r="38" spans="1:9" ht="40.5" customHeight="1">
      <c r="A38" s="2" t="s">
        <v>91</v>
      </c>
      <c r="B38" s="12" t="s">
        <v>577</v>
      </c>
      <c r="C38" s="14" t="s">
        <v>603</v>
      </c>
      <c r="D38" s="14"/>
      <c r="E38" s="203">
        <v>24370</v>
      </c>
      <c r="F38" s="181"/>
      <c r="G38" s="412" t="s">
        <v>6</v>
      </c>
      <c r="H38" s="413" t="s">
        <v>6</v>
      </c>
      <c r="I38" s="182">
        <v>660</v>
      </c>
    </row>
    <row r="39" spans="1:9" ht="33.75" customHeight="1">
      <c r="A39" s="2" t="s">
        <v>91</v>
      </c>
      <c r="B39" s="12" t="s">
        <v>143</v>
      </c>
      <c r="C39" s="14" t="s">
        <v>604</v>
      </c>
      <c r="D39" s="14"/>
      <c r="E39" s="203">
        <v>24370</v>
      </c>
      <c r="F39" s="181"/>
      <c r="G39" s="412" t="s">
        <v>6</v>
      </c>
      <c r="H39" s="413" t="s">
        <v>6</v>
      </c>
      <c r="I39" s="182">
        <v>660</v>
      </c>
    </row>
    <row r="40" spans="1:9" ht="33.75" customHeight="1">
      <c r="A40" s="2" t="s">
        <v>91</v>
      </c>
      <c r="B40" s="12" t="s">
        <v>144</v>
      </c>
      <c r="C40" s="14" t="s">
        <v>605</v>
      </c>
      <c r="D40" s="128"/>
      <c r="E40" s="203">
        <v>24370</v>
      </c>
      <c r="F40" s="181"/>
      <c r="G40" s="412" t="s">
        <v>6</v>
      </c>
      <c r="H40" s="413" t="s">
        <v>6</v>
      </c>
      <c r="I40" s="182">
        <v>660</v>
      </c>
    </row>
    <row r="41" spans="1:9" ht="33.75" customHeight="1">
      <c r="A41" s="2" t="s">
        <v>91</v>
      </c>
      <c r="B41" s="12" t="s">
        <v>145</v>
      </c>
      <c r="C41" s="14" t="s">
        <v>606</v>
      </c>
      <c r="D41" s="14"/>
      <c r="E41" s="203">
        <v>24370</v>
      </c>
      <c r="F41" s="181"/>
      <c r="G41" s="412" t="s">
        <v>6</v>
      </c>
      <c r="H41" s="413" t="s">
        <v>6</v>
      </c>
      <c r="I41" s="182">
        <v>660</v>
      </c>
    </row>
    <row r="42" spans="1:9" ht="33.75" customHeight="1" thickBot="1">
      <c r="A42" s="4" t="s">
        <v>91</v>
      </c>
      <c r="B42" s="407" t="s">
        <v>279</v>
      </c>
      <c r="C42" s="400">
        <v>14.19</v>
      </c>
      <c r="D42" s="401"/>
      <c r="E42" s="259">
        <v>24370</v>
      </c>
      <c r="F42" s="209"/>
      <c r="G42" s="260">
        <f>ROUND(12*1.3644*(1/C42*E42)+I42,0)</f>
        <v>28779</v>
      </c>
      <c r="H42" s="207">
        <f>ROUND(12*(1/C42*E42),0)</f>
        <v>20609</v>
      </c>
      <c r="I42" s="187">
        <v>660</v>
      </c>
    </row>
    <row r="43" spans="1:9" ht="33.75" customHeight="1">
      <c r="A43" s="396" t="s">
        <v>92</v>
      </c>
      <c r="B43" s="397" t="s">
        <v>194</v>
      </c>
      <c r="C43" s="398"/>
      <c r="D43" s="403">
        <v>45.53</v>
      </c>
      <c r="E43" s="406"/>
      <c r="F43" s="199">
        <v>11520</v>
      </c>
      <c r="G43" s="166">
        <f>ROUND(12*1.3644*(1/D43*F43)+I43,0)</f>
        <v>4143</v>
      </c>
      <c r="H43" s="192">
        <f>ROUND(12*(1/D43*F43),0)</f>
        <v>3036</v>
      </c>
      <c r="I43" s="185"/>
    </row>
    <row r="44" spans="1:9" ht="33.75" customHeight="1">
      <c r="A44" s="2" t="s">
        <v>92</v>
      </c>
      <c r="B44" s="11" t="s">
        <v>195</v>
      </c>
      <c r="C44" s="14"/>
      <c r="D44" s="14" t="s">
        <v>275</v>
      </c>
      <c r="E44" s="204"/>
      <c r="F44" s="181">
        <v>11520</v>
      </c>
      <c r="G44" s="412" t="s">
        <v>5</v>
      </c>
      <c r="H44" s="413" t="s">
        <v>5</v>
      </c>
      <c r="I44" s="182"/>
    </row>
    <row r="45" spans="1:9" ht="33.75" customHeight="1" thickBot="1">
      <c r="A45" s="4" t="s">
        <v>92</v>
      </c>
      <c r="B45" s="258" t="s">
        <v>196</v>
      </c>
      <c r="C45" s="129"/>
      <c r="D45" s="227">
        <v>72</v>
      </c>
      <c r="E45" s="259"/>
      <c r="F45" s="209">
        <v>11520</v>
      </c>
      <c r="G45" s="260">
        <f>ROUND(12*1.3644*(1/D45*F45)+I45,0)</f>
        <v>2620</v>
      </c>
      <c r="H45" s="207">
        <f>ROUND(12*(1/D45*F45),0)</f>
        <v>1920</v>
      </c>
      <c r="I45" s="187"/>
    </row>
    <row r="46" spans="1:9" ht="33.75" customHeight="1" thickBot="1">
      <c r="A46" s="20" t="s">
        <v>219</v>
      </c>
      <c r="B46" s="25" t="s">
        <v>220</v>
      </c>
      <c r="C46" s="225">
        <v>4</v>
      </c>
      <c r="D46" s="226">
        <v>30</v>
      </c>
      <c r="E46" s="218">
        <v>24370</v>
      </c>
      <c r="F46" s="219">
        <v>11520</v>
      </c>
      <c r="G46" s="169">
        <f>ROUND(12*1.3644*(1/C46*E46+1/D46*F46)+I46,0)</f>
        <v>106753</v>
      </c>
      <c r="H46" s="198">
        <f>ROUND(12*(1/C46*E46+1/D46*F46),0)</f>
        <v>77718</v>
      </c>
      <c r="I46" s="184">
        <v>715</v>
      </c>
    </row>
    <row r="47" spans="1:9" ht="33.75" customHeight="1" thickBot="1">
      <c r="A47" s="20" t="s">
        <v>93</v>
      </c>
      <c r="B47" s="25" t="s">
        <v>264</v>
      </c>
      <c r="C47" s="225">
        <v>18.25</v>
      </c>
      <c r="D47" s="226">
        <v>64.4</v>
      </c>
      <c r="E47" s="218">
        <v>24370</v>
      </c>
      <c r="F47" s="219">
        <v>11520</v>
      </c>
      <c r="G47" s="169">
        <f>ROUND(12*1.3644*(1/C47*E47+1/D47*F47)+I47,0)</f>
        <v>24792</v>
      </c>
      <c r="H47" s="198">
        <f>ROUND(12*(1/C47*E47+1/D47*F47),0)</f>
        <v>18171</v>
      </c>
      <c r="I47" s="184"/>
    </row>
    <row r="48" spans="1:9" ht="33.75" customHeight="1" thickBot="1">
      <c r="A48" s="105" t="s">
        <v>221</v>
      </c>
      <c r="B48" s="106" t="s">
        <v>222</v>
      </c>
      <c r="C48" s="225">
        <v>4.25</v>
      </c>
      <c r="D48" s="226">
        <v>30</v>
      </c>
      <c r="E48" s="191">
        <v>24370</v>
      </c>
      <c r="F48" s="199">
        <v>11520</v>
      </c>
      <c r="G48" s="166">
        <f>ROUND(12*1.3644*(1/C48*E48+1/D48*F48)+I48,0)</f>
        <v>100886</v>
      </c>
      <c r="H48" s="192">
        <f>ROUND(12*(1/C48*E48+1/D48*F48),0)</f>
        <v>73417</v>
      </c>
      <c r="I48" s="185">
        <v>715</v>
      </c>
    </row>
    <row r="49" spans="1:9" ht="33.75" customHeight="1" thickBot="1">
      <c r="A49" s="313" t="s">
        <v>578</v>
      </c>
      <c r="B49" s="314" t="s">
        <v>597</v>
      </c>
      <c r="C49" s="225">
        <v>12</v>
      </c>
      <c r="D49" s="315">
        <v>50</v>
      </c>
      <c r="E49" s="191">
        <v>24370</v>
      </c>
      <c r="F49" s="199">
        <v>11520</v>
      </c>
      <c r="G49" s="166">
        <f>ROUND(12*1.3644*(1/C49*E49+1/D49*F49)+I49,0)</f>
        <v>37143</v>
      </c>
      <c r="H49" s="192">
        <f>ROUND(12*(1/C49*E49+1/D49*F49),0)</f>
        <v>27135</v>
      </c>
      <c r="I49" s="185">
        <v>120</v>
      </c>
    </row>
    <row r="50" spans="1:9" ht="13.5" customHeight="1">
      <c r="A50" s="391"/>
      <c r="B50" s="392" t="s">
        <v>94</v>
      </c>
      <c r="C50" s="18"/>
      <c r="D50" s="18"/>
      <c r="E50" s="393"/>
      <c r="F50" s="393"/>
      <c r="G50" s="394"/>
      <c r="H50" s="394"/>
      <c r="I50" s="186"/>
    </row>
    <row r="51" spans="1:9" ht="33.75" customHeight="1">
      <c r="A51" s="2" t="s">
        <v>95</v>
      </c>
      <c r="B51" s="13" t="s">
        <v>96</v>
      </c>
      <c r="C51" s="167">
        <v>21.66</v>
      </c>
      <c r="D51" s="222">
        <v>140</v>
      </c>
      <c r="E51" s="203">
        <v>23450</v>
      </c>
      <c r="F51" s="181">
        <v>12000</v>
      </c>
      <c r="G51" s="166">
        <f>ROUND(12*1.3644*(1/C51*E51+1/D51*F51)+I51,0)</f>
        <v>19157</v>
      </c>
      <c r="H51" s="192">
        <f>ROUND(12*(1/C51*E51+1/D51*F51),0)</f>
        <v>14020</v>
      </c>
      <c r="I51" s="182">
        <v>28</v>
      </c>
    </row>
    <row r="52" spans="1:9" ht="33.75" customHeight="1">
      <c r="A52" s="2" t="s">
        <v>95</v>
      </c>
      <c r="B52" s="13" t="s">
        <v>97</v>
      </c>
      <c r="C52" s="167">
        <v>95.22</v>
      </c>
      <c r="D52" s="222">
        <v>430</v>
      </c>
      <c r="E52" s="203">
        <v>23450</v>
      </c>
      <c r="F52" s="181">
        <v>12000</v>
      </c>
      <c r="G52" s="166">
        <f>ROUND(12*1.3644*(1/C52*E52+1/D52*F52)+I52,0)</f>
        <v>4517</v>
      </c>
      <c r="H52" s="192">
        <f>ROUND(12*(1/C52*E52+1/D52*F52),0)</f>
        <v>3290</v>
      </c>
      <c r="I52" s="182">
        <v>28</v>
      </c>
    </row>
    <row r="53" spans="1:9" ht="33.75" customHeight="1">
      <c r="A53" s="2" t="s">
        <v>95</v>
      </c>
      <c r="B53" s="13" t="s">
        <v>98</v>
      </c>
      <c r="C53" s="167">
        <v>84</v>
      </c>
      <c r="D53" s="222">
        <v>430</v>
      </c>
      <c r="E53" s="203">
        <v>23450</v>
      </c>
      <c r="F53" s="181">
        <v>12000</v>
      </c>
      <c r="G53" s="166">
        <f>ROUND(12*1.3644*(1/C53*E53+1/D53*F53)+I53,0)</f>
        <v>5056</v>
      </c>
      <c r="H53" s="192">
        <f>ROUND(12*(1/C53*E53+1/D53*F53),0)</f>
        <v>3685</v>
      </c>
      <c r="I53" s="182">
        <v>28</v>
      </c>
    </row>
    <row r="54" spans="1:9" ht="33.75" customHeight="1">
      <c r="A54" s="2" t="s">
        <v>95</v>
      </c>
      <c r="B54" s="13" t="s">
        <v>99</v>
      </c>
      <c r="C54" s="167">
        <v>66</v>
      </c>
      <c r="D54" s="222">
        <v>430</v>
      </c>
      <c r="E54" s="203">
        <v>23450</v>
      </c>
      <c r="F54" s="181">
        <v>12000</v>
      </c>
      <c r="G54" s="166">
        <f>ROUND(12*1.3644*(1/C54*E54+1/D54*F54)+I54,0)</f>
        <v>6302</v>
      </c>
      <c r="H54" s="192">
        <f>ROUND(12*(1/C54*E54+1/D54*F54),0)</f>
        <v>4599</v>
      </c>
      <c r="I54" s="182">
        <v>28</v>
      </c>
    </row>
    <row r="55" spans="1:9" ht="33.75" customHeight="1" thickBot="1">
      <c r="A55" s="104" t="s">
        <v>95</v>
      </c>
      <c r="B55" s="108" t="s">
        <v>100</v>
      </c>
      <c r="C55" s="223">
        <v>48.53</v>
      </c>
      <c r="D55" s="224">
        <v>430</v>
      </c>
      <c r="E55" s="217">
        <v>23450</v>
      </c>
      <c r="F55" s="213">
        <v>12000</v>
      </c>
      <c r="G55" s="220">
        <f>ROUND(12*1.3644*(1/C55*E55+1/D55*F55)+I55,0)</f>
        <v>8396</v>
      </c>
      <c r="H55" s="221">
        <f>ROUND(12*(1/C55*E55+1/D55*F55),0)</f>
        <v>6133</v>
      </c>
      <c r="I55" s="183">
        <v>28</v>
      </c>
    </row>
    <row r="56" spans="1:9" ht="33.75" customHeight="1" thickBot="1">
      <c r="A56" s="20" t="s">
        <v>101</v>
      </c>
      <c r="B56" s="21" t="s">
        <v>146</v>
      </c>
      <c r="C56" s="135" t="s">
        <v>102</v>
      </c>
      <c r="D56" s="136"/>
      <c r="E56" s="218">
        <v>18250</v>
      </c>
      <c r="F56" s="219"/>
      <c r="G56" s="410" t="s">
        <v>254</v>
      </c>
      <c r="H56" s="411" t="s">
        <v>7</v>
      </c>
      <c r="I56" s="184">
        <v>77</v>
      </c>
    </row>
    <row r="57" spans="1:9" ht="33.75" customHeight="1" thickBot="1">
      <c r="A57" s="122" t="s">
        <v>103</v>
      </c>
      <c r="B57" s="21" t="s">
        <v>147</v>
      </c>
      <c r="C57" s="237">
        <v>86.8</v>
      </c>
      <c r="D57" s="136"/>
      <c r="E57" s="218">
        <v>18250</v>
      </c>
      <c r="F57" s="219"/>
      <c r="G57" s="218">
        <f>ROUND(12*1.3644*(1/C57*E57)+I57,0)</f>
        <v>3497</v>
      </c>
      <c r="H57" s="218">
        <f>ROUND(12*(1/C57*E57),0)</f>
        <v>2523</v>
      </c>
      <c r="I57" s="184">
        <v>55</v>
      </c>
    </row>
    <row r="58" spans="1:9" ht="33.75" customHeight="1" thickBot="1">
      <c r="A58" s="123" t="s">
        <v>104</v>
      </c>
      <c r="B58" s="109" t="s">
        <v>286</v>
      </c>
      <c r="C58" s="214">
        <v>200</v>
      </c>
      <c r="D58" s="214">
        <v>439</v>
      </c>
      <c r="E58" s="215">
        <v>20340</v>
      </c>
      <c r="F58" s="216">
        <v>12600</v>
      </c>
      <c r="G58" s="166">
        <f>ROUND(12*1.3644*(1/C58*E58+1/D58*F58)+I58,0)</f>
        <v>2146</v>
      </c>
      <c r="H58" s="192">
        <f>ROUND(12*(1/C58*E58+1/D58*F58),0)</f>
        <v>1565</v>
      </c>
      <c r="I58" s="216">
        <v>11</v>
      </c>
    </row>
    <row r="59" spans="1:9" ht="13.5" customHeight="1">
      <c r="A59" s="391" t="s">
        <v>105</v>
      </c>
      <c r="B59" s="392" t="s">
        <v>106</v>
      </c>
      <c r="C59" s="18"/>
      <c r="D59" s="18"/>
      <c r="E59" s="393"/>
      <c r="F59" s="393"/>
      <c r="G59" s="394"/>
      <c r="H59" s="394"/>
      <c r="I59" s="186"/>
    </row>
    <row r="60" spans="1:9" s="3" customFormat="1" ht="33.75" customHeight="1">
      <c r="A60" s="125" t="s">
        <v>107</v>
      </c>
      <c r="B60" s="13" t="s">
        <v>163</v>
      </c>
      <c r="C60" s="16"/>
      <c r="D60" s="210">
        <v>22.57</v>
      </c>
      <c r="E60" s="203"/>
      <c r="F60" s="213">
        <v>11870</v>
      </c>
      <c r="G60" s="166">
        <f>ROUND(12*1.3644*(1/D60*F60)+I60,0)</f>
        <v>8686</v>
      </c>
      <c r="H60" s="192">
        <f>ROUND(12*(1/D60*F60),0)</f>
        <v>6311</v>
      </c>
      <c r="I60" s="182">
        <v>75</v>
      </c>
    </row>
    <row r="61" spans="1:9" s="3" customFormat="1" ht="33.75" customHeight="1">
      <c r="A61" s="125" t="s">
        <v>107</v>
      </c>
      <c r="B61" s="13" t="s">
        <v>285</v>
      </c>
      <c r="C61" s="16"/>
      <c r="D61" s="16" t="s">
        <v>276</v>
      </c>
      <c r="E61" s="204"/>
      <c r="F61" s="181">
        <v>11870</v>
      </c>
      <c r="G61" s="165" t="s">
        <v>8</v>
      </c>
      <c r="H61" s="194" t="s">
        <v>8</v>
      </c>
      <c r="I61" s="182">
        <v>75</v>
      </c>
    </row>
    <row r="62" spans="1:9" s="3" customFormat="1" ht="33.75" customHeight="1">
      <c r="A62" s="125" t="s">
        <v>107</v>
      </c>
      <c r="B62" s="13" t="s">
        <v>284</v>
      </c>
      <c r="C62" s="16"/>
      <c r="D62" s="210">
        <v>41.75</v>
      </c>
      <c r="E62" s="203"/>
      <c r="F62" s="213">
        <v>11870</v>
      </c>
      <c r="G62" s="166">
        <f>ROUND(12*1.3644*(1/D62*F62)+I62,0)</f>
        <v>4730</v>
      </c>
      <c r="H62" s="192">
        <f>ROUND(12*(1/D62*F62),0)</f>
        <v>3412</v>
      </c>
      <c r="I62" s="182">
        <v>75</v>
      </c>
    </row>
    <row r="63" spans="1:9" s="3" customFormat="1" ht="33.75" customHeight="1">
      <c r="A63" s="125" t="s">
        <v>108</v>
      </c>
      <c r="B63" s="13" t="s">
        <v>164</v>
      </c>
      <c r="C63" s="16" t="s">
        <v>14</v>
      </c>
      <c r="D63" s="210">
        <v>37.22</v>
      </c>
      <c r="E63" s="204"/>
      <c r="F63" s="181">
        <v>11870</v>
      </c>
      <c r="G63" s="166">
        <f>ROUND(12*1.3644*(1/D63*F63)+I63,0)</f>
        <v>5297</v>
      </c>
      <c r="H63" s="192">
        <f>ROUND(12*(1/D63*F63),0)</f>
        <v>3827</v>
      </c>
      <c r="I63" s="182">
        <v>75</v>
      </c>
    </row>
    <row r="64" spans="1:9" s="3" customFormat="1" ht="33.75" customHeight="1">
      <c r="A64" s="125" t="s">
        <v>108</v>
      </c>
      <c r="B64" s="13" t="s">
        <v>165</v>
      </c>
      <c r="C64" s="16" t="s">
        <v>14</v>
      </c>
      <c r="D64" s="16" t="s">
        <v>109</v>
      </c>
      <c r="E64" s="204"/>
      <c r="F64" s="181">
        <v>11870</v>
      </c>
      <c r="G64" s="165" t="s">
        <v>9</v>
      </c>
      <c r="H64" s="194" t="s">
        <v>9</v>
      </c>
      <c r="I64" s="182">
        <v>75</v>
      </c>
    </row>
    <row r="65" spans="1:9" s="3" customFormat="1" ht="33.75" customHeight="1">
      <c r="A65" s="125" t="s">
        <v>110</v>
      </c>
      <c r="B65" s="13" t="s">
        <v>166</v>
      </c>
      <c r="C65" s="16" t="s">
        <v>14</v>
      </c>
      <c r="D65" s="211">
        <v>18.61</v>
      </c>
      <c r="E65" s="212"/>
      <c r="F65" s="182">
        <v>11870</v>
      </c>
      <c r="G65" s="166">
        <f>ROUND(12*1.3644*(1/D65*F65)+I65,0)</f>
        <v>10518</v>
      </c>
      <c r="H65" s="192">
        <f>ROUND(12*(1/D65*F65),0)</f>
        <v>7654</v>
      </c>
      <c r="I65" s="182">
        <v>75</v>
      </c>
    </row>
    <row r="66" spans="1:9" s="3" customFormat="1" ht="33.75" customHeight="1">
      <c r="A66" s="125" t="s">
        <v>110</v>
      </c>
      <c r="B66" s="13" t="s">
        <v>167</v>
      </c>
      <c r="C66" s="16" t="s">
        <v>14</v>
      </c>
      <c r="D66" s="16" t="s">
        <v>277</v>
      </c>
      <c r="E66" s="204"/>
      <c r="F66" s="181">
        <v>11870</v>
      </c>
      <c r="G66" s="165" t="s">
        <v>10</v>
      </c>
      <c r="H66" s="194" t="s">
        <v>10</v>
      </c>
      <c r="I66" s="182">
        <v>75</v>
      </c>
    </row>
    <row r="67" spans="1:9" s="3" customFormat="1" ht="33.75" customHeight="1">
      <c r="A67" s="125" t="s">
        <v>112</v>
      </c>
      <c r="B67" s="13" t="s">
        <v>168</v>
      </c>
      <c r="C67" s="16" t="s">
        <v>14</v>
      </c>
      <c r="D67" s="210">
        <v>62.05</v>
      </c>
      <c r="E67" s="203"/>
      <c r="F67" s="181">
        <v>11870</v>
      </c>
      <c r="G67" s="166">
        <f>ROUND(12*1.3644*(1/D67*F67)+I67,0)</f>
        <v>3207</v>
      </c>
      <c r="H67" s="192">
        <f>ROUND(12*(1/D67*F67),0)</f>
        <v>2296</v>
      </c>
      <c r="I67" s="185">
        <v>75</v>
      </c>
    </row>
    <row r="68" spans="1:9" s="3" customFormat="1" ht="33.75" customHeight="1" thickBot="1">
      <c r="A68" s="126" t="s">
        <v>112</v>
      </c>
      <c r="B68" s="19" t="s">
        <v>169</v>
      </c>
      <c r="C68" s="16" t="s">
        <v>14</v>
      </c>
      <c r="D68" s="16" t="s">
        <v>278</v>
      </c>
      <c r="E68" s="205"/>
      <c r="F68" s="209">
        <v>11870</v>
      </c>
      <c r="G68" s="408" t="s">
        <v>11</v>
      </c>
      <c r="H68" s="409" t="s">
        <v>11</v>
      </c>
      <c r="I68" s="187">
        <v>75</v>
      </c>
    </row>
    <row r="69" spans="1:9" s="3" customFormat="1" ht="15.75" customHeight="1">
      <c r="A69" s="124"/>
      <c r="B69" s="17" t="s">
        <v>223</v>
      </c>
      <c r="C69" s="18"/>
      <c r="D69" s="18"/>
      <c r="E69" s="202"/>
      <c r="F69" s="200"/>
      <c r="G69" s="120"/>
      <c r="H69" s="193"/>
      <c r="I69" s="186"/>
    </row>
    <row r="70" spans="1:9" s="3" customFormat="1" ht="33.75" customHeight="1">
      <c r="A70" s="125" t="s">
        <v>224</v>
      </c>
      <c r="B70" s="13" t="s">
        <v>225</v>
      </c>
      <c r="C70" s="16" t="s">
        <v>226</v>
      </c>
      <c r="D70" s="208">
        <v>31.28</v>
      </c>
      <c r="E70" s="203">
        <v>19580</v>
      </c>
      <c r="F70" s="181">
        <v>12020</v>
      </c>
      <c r="G70" s="408" t="s">
        <v>12</v>
      </c>
      <c r="H70" s="409" t="s">
        <v>12</v>
      </c>
      <c r="I70" s="182">
        <v>165</v>
      </c>
    </row>
    <row r="71" spans="1:9" s="3" customFormat="1" ht="33.75" customHeight="1" thickBot="1">
      <c r="A71" s="125" t="s">
        <v>227</v>
      </c>
      <c r="B71" s="13" t="s">
        <v>228</v>
      </c>
      <c r="C71" s="16" t="s">
        <v>229</v>
      </c>
      <c r="D71" s="208">
        <v>34.72</v>
      </c>
      <c r="E71" s="203">
        <v>19580</v>
      </c>
      <c r="F71" s="181">
        <v>12020</v>
      </c>
      <c r="G71" s="408" t="s">
        <v>13</v>
      </c>
      <c r="H71" s="409" t="s">
        <v>13</v>
      </c>
      <c r="I71" s="182">
        <v>165</v>
      </c>
    </row>
    <row r="72" spans="1:9" s="3" customFormat="1" ht="15.75" customHeight="1" thickBot="1">
      <c r="A72" s="127"/>
      <c r="B72" s="107" t="s">
        <v>230</v>
      </c>
      <c r="C72" s="110"/>
      <c r="D72" s="110"/>
      <c r="E72" s="206"/>
      <c r="F72" s="201"/>
      <c r="G72" s="121"/>
      <c r="H72" s="195"/>
      <c r="I72" s="188"/>
    </row>
    <row r="73" spans="1:9" s="3" customFormat="1" ht="33.75" customHeight="1">
      <c r="A73" s="124" t="s">
        <v>231</v>
      </c>
      <c r="B73" s="111" t="s">
        <v>232</v>
      </c>
      <c r="C73" s="172">
        <v>5</v>
      </c>
      <c r="D73" s="172">
        <v>4.5</v>
      </c>
      <c r="E73" s="196">
        <v>19580</v>
      </c>
      <c r="F73" s="189">
        <v>12020</v>
      </c>
      <c r="G73" s="171">
        <f>ROUND(12*1.3644*(1/C73*E73+1/D73*F73)+I73,0)</f>
        <v>108069</v>
      </c>
      <c r="H73" s="196">
        <f>ROUND(12*(1/C73*E73+1/D73*F73),0)</f>
        <v>79045</v>
      </c>
      <c r="I73" s="189">
        <v>220</v>
      </c>
    </row>
    <row r="74" spans="1:9" s="3" customFormat="1" ht="33.75" customHeight="1" thickBot="1">
      <c r="A74" s="126" t="s">
        <v>233</v>
      </c>
      <c r="B74" s="19" t="s">
        <v>234</v>
      </c>
      <c r="C74" s="173">
        <v>9.28</v>
      </c>
      <c r="D74" s="173">
        <v>13.76</v>
      </c>
      <c r="E74" s="207">
        <v>19580</v>
      </c>
      <c r="F74" s="187">
        <v>12020</v>
      </c>
      <c r="G74" s="170">
        <f>ROUND(12*1.3644*(1/C74*E74+1/D74*F74)+I74,0)</f>
        <v>49068</v>
      </c>
      <c r="H74" s="197">
        <f>ROUND(12*(1/C74*E74+1/D74*F74),0)</f>
        <v>35802</v>
      </c>
      <c r="I74" s="187">
        <v>220</v>
      </c>
    </row>
    <row r="75" spans="1:9" ht="33.75" customHeight="1" thickBot="1">
      <c r="A75" s="122" t="s">
        <v>235</v>
      </c>
      <c r="B75" s="21" t="s">
        <v>236</v>
      </c>
      <c r="C75" s="174">
        <v>1.86</v>
      </c>
      <c r="D75" s="174">
        <v>4.78</v>
      </c>
      <c r="E75" s="198">
        <v>22100</v>
      </c>
      <c r="F75" s="184">
        <v>13250</v>
      </c>
      <c r="G75" s="171">
        <f>ROUND(12*1.3644*(1/C75*E75+1/D75*F75)+I75,0)</f>
        <v>241242</v>
      </c>
      <c r="H75" s="196">
        <f>ROUND(12*(1/C75*E75+1/D75*F75),0)</f>
        <v>175844</v>
      </c>
      <c r="I75" s="184">
        <v>1320</v>
      </c>
    </row>
    <row r="76" spans="1:9" ht="33.75" customHeight="1" thickBot="1">
      <c r="A76" s="122" t="s">
        <v>237</v>
      </c>
      <c r="B76" s="21" t="s">
        <v>238</v>
      </c>
      <c r="C76" s="175">
        <v>240</v>
      </c>
      <c r="D76" s="175">
        <v>930</v>
      </c>
      <c r="E76" s="198">
        <v>22900</v>
      </c>
      <c r="F76" s="184">
        <v>13920</v>
      </c>
      <c r="G76" s="171">
        <f>ROUND(12*1.3644*(1/C76*E76+1/D76*F76)+I76,0)</f>
        <v>1868</v>
      </c>
      <c r="H76" s="196">
        <f>ROUND(12*(1/C76*E76+1/D76*F76),0)</f>
        <v>1325</v>
      </c>
      <c r="I76" s="184">
        <v>61</v>
      </c>
    </row>
    <row r="77" spans="1:9" ht="33.75" customHeight="1" thickBot="1">
      <c r="A77" s="122" t="s">
        <v>237</v>
      </c>
      <c r="B77" s="21" t="s">
        <v>239</v>
      </c>
      <c r="C77" s="175">
        <v>80</v>
      </c>
      <c r="D77" s="174"/>
      <c r="E77" s="198">
        <v>21930</v>
      </c>
      <c r="F77" s="184"/>
      <c r="G77" s="169">
        <f>ROUND(12*1.3644*(1/C77*E77)+I77,0)</f>
        <v>4532</v>
      </c>
      <c r="H77" s="198">
        <f>ROUND(12*(1/C77*E77),0)</f>
        <v>3290</v>
      </c>
      <c r="I77" s="184">
        <v>44</v>
      </c>
    </row>
    <row r="78" spans="1:9" s="7" customFormat="1" ht="21" customHeight="1">
      <c r="A78" s="5"/>
      <c r="B78" s="6"/>
      <c r="C78" s="6"/>
      <c r="D78" s="6"/>
      <c r="E78" s="26"/>
      <c r="F78" s="26"/>
      <c r="G78" s="26"/>
      <c r="H78" s="26"/>
      <c r="I78" s="102"/>
    </row>
    <row r="79" s="7" customFormat="1" ht="21" customHeight="1"/>
    <row r="80" s="7" customFormat="1" ht="21" customHeight="1"/>
    <row r="81" s="7" customFormat="1" ht="21" customHeight="1"/>
    <row r="82" s="7" customFormat="1" ht="21" customHeight="1"/>
    <row r="83" s="7" customFormat="1" ht="21" customHeight="1"/>
    <row r="84" s="7" customFormat="1" ht="21" customHeight="1"/>
    <row r="85" s="7" customFormat="1" ht="21" customHeight="1"/>
    <row r="86" s="7" customFormat="1" ht="21" customHeight="1"/>
    <row r="87" s="7" customFormat="1" ht="21" customHeight="1"/>
    <row r="88" s="7" customFormat="1" ht="21" customHeight="1"/>
    <row r="89" s="7" customFormat="1" ht="21" customHeight="1"/>
    <row r="90" s="7" customFormat="1" ht="21" customHeight="1"/>
    <row r="91" s="7" customFormat="1" ht="21" customHeight="1"/>
    <row r="92" s="7" customFormat="1" ht="21" customHeight="1"/>
    <row r="93" s="7" customFormat="1" ht="21" customHeight="1"/>
    <row r="94" s="7" customFormat="1" ht="21" customHeight="1"/>
    <row r="95" s="7" customFormat="1" ht="21" customHeight="1"/>
    <row r="96" s="7" customFormat="1" ht="21" customHeight="1"/>
    <row r="97" s="7" customFormat="1" ht="21" customHeight="1"/>
    <row r="98" s="7" customFormat="1" ht="21" customHeight="1"/>
    <row r="99" s="7" customFormat="1" ht="41.25" customHeight="1"/>
    <row r="100" s="7" customFormat="1" ht="21" customHeight="1"/>
    <row r="101" s="7" customFormat="1" ht="21" customHeight="1"/>
    <row r="102" s="7" customFormat="1" ht="21" customHeight="1"/>
    <row r="103" s="7" customFormat="1" ht="21" customHeight="1"/>
    <row r="104" s="7" customFormat="1" ht="21" customHeight="1"/>
    <row r="105" s="7" customFormat="1" ht="21" customHeight="1"/>
    <row r="106" s="7" customFormat="1" ht="21" customHeight="1"/>
    <row r="107" s="7" customFormat="1" ht="21" customHeight="1"/>
    <row r="108" s="7" customFormat="1" ht="21" customHeight="1"/>
    <row r="109" s="7" customFormat="1" ht="21" customHeight="1"/>
    <row r="110" s="7" customFormat="1" ht="21" customHeight="1"/>
    <row r="111" s="7" customFormat="1" ht="21" customHeight="1"/>
    <row r="112" s="7" customFormat="1" ht="21" customHeight="1"/>
    <row r="113" s="7" customFormat="1" ht="21" customHeight="1"/>
    <row r="114" s="7" customFormat="1" ht="21" customHeight="1"/>
    <row r="115" s="7" customFormat="1" ht="21" customHeight="1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ht="15" customHeight="1"/>
    <row r="129" ht="15" customHeight="1"/>
  </sheetData>
  <autoFilter ref="A4:I77"/>
  <printOptions/>
  <pageMargins left="0.3937007874015748" right="0.3937007874015748" top="0.5905511811023623" bottom="0.3937007874015748" header="0.1968503937007874" footer="0.11811023622047245"/>
  <pageSetup fitToHeight="9" fitToWidth="1" horizontalDpi="600" verticalDpi="600" orientation="landscape" paperSize="9" scale="92" r:id="rId1"/>
  <headerFooter alignWithMargins="0">
    <oddHeader>&amp;L&amp;12Krajský úřad Plzeňského kraje&amp;RV Plzni
1.2.2009</oddHeader>
    <oddFooter>&amp;CStránka &amp;P z &amp;N</oddFooter>
  </headerFooter>
  <rowBreaks count="2" manualBreakCount="2">
    <brk id="23" max="255" man="1"/>
    <brk id="7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771"/>
  <sheetViews>
    <sheetView workbookViewId="0" topLeftCell="A1">
      <selection activeCell="F13" sqref="F13:F771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18</v>
      </c>
    </row>
    <row r="2" ht="4.5" customHeight="1"/>
    <row r="3" spans="1:9" ht="20.25">
      <c r="A3" s="56" t="s">
        <v>607</v>
      </c>
      <c r="C3" s="52"/>
      <c r="D3" s="52"/>
      <c r="E3" s="52"/>
      <c r="F3" s="53"/>
      <c r="G3" s="53"/>
      <c r="H3" s="54"/>
      <c r="I3" s="54"/>
    </row>
    <row r="4" spans="1:9" ht="15">
      <c r="A4" s="89" t="s">
        <v>63</v>
      </c>
      <c r="B4" s="58"/>
      <c r="C4" s="58"/>
      <c r="D4" s="58"/>
      <c r="E4" s="58"/>
      <c r="F4" s="58"/>
      <c r="G4" s="58"/>
      <c r="I4" s="54"/>
    </row>
    <row r="5" spans="1:9" ht="5.25" customHeight="1">
      <c r="A5" s="89"/>
      <c r="B5" s="58"/>
      <c r="C5" s="58"/>
      <c r="D5" s="58"/>
      <c r="E5" s="58"/>
      <c r="F5" s="58"/>
      <c r="G5" s="58"/>
      <c r="I5" s="54"/>
    </row>
    <row r="6" spans="1:9" ht="15.75">
      <c r="A6" s="59"/>
      <c r="B6" s="60"/>
      <c r="C6" s="61" t="s">
        <v>197</v>
      </c>
      <c r="E6" s="62" t="s">
        <v>198</v>
      </c>
      <c r="I6" s="54"/>
    </row>
    <row r="7" spans="1:9" ht="15.75">
      <c r="A7" s="63" t="s">
        <v>267</v>
      </c>
      <c r="B7" s="60"/>
      <c r="C7" s="90"/>
      <c r="D7" s="91"/>
      <c r="E7" s="90">
        <v>45.53</v>
      </c>
      <c r="I7" s="54"/>
    </row>
    <row r="8" spans="1:9" ht="16.5">
      <c r="A8" s="63" t="s">
        <v>268</v>
      </c>
      <c r="B8" s="60"/>
      <c r="C8" s="90"/>
      <c r="D8" s="91"/>
      <c r="E8" s="273" t="s">
        <v>281</v>
      </c>
      <c r="I8" s="54"/>
    </row>
    <row r="9" spans="1:9" ht="15.75">
      <c r="A9" s="63" t="s">
        <v>64</v>
      </c>
      <c r="B9" s="60"/>
      <c r="C9" s="90"/>
      <c r="D9" s="91"/>
      <c r="E9" s="90">
        <v>72</v>
      </c>
      <c r="I9" s="54"/>
    </row>
    <row r="10" spans="1:9" ht="6" customHeight="1" thickBot="1">
      <c r="A10" s="432"/>
      <c r="B10" s="432"/>
      <c r="C10" s="72"/>
      <c r="D10" s="73"/>
      <c r="E10" s="74"/>
      <c r="F10" s="74"/>
      <c r="G10" s="74"/>
      <c r="I10" s="54"/>
    </row>
    <row r="11" spans="1:8" ht="15.75">
      <c r="A11" s="55"/>
      <c r="B11" s="75" t="s">
        <v>241</v>
      </c>
      <c r="C11" s="76"/>
      <c r="D11" s="75" t="s">
        <v>242</v>
      </c>
      <c r="E11" s="76"/>
      <c r="F11" s="77" t="s">
        <v>243</v>
      </c>
      <c r="G11" s="78" t="s">
        <v>244</v>
      </c>
      <c r="H11" s="76"/>
    </row>
    <row r="12" spans="1:8" ht="45.75" thickBot="1">
      <c r="A12" s="79" t="s">
        <v>32</v>
      </c>
      <c r="B12" s="80" t="s">
        <v>197</v>
      </c>
      <c r="C12" s="81" t="s">
        <v>198</v>
      </c>
      <c r="D12" s="82" t="s">
        <v>245</v>
      </c>
      <c r="E12" s="83" t="s">
        <v>246</v>
      </c>
      <c r="F12" s="82" t="s">
        <v>243</v>
      </c>
      <c r="G12" s="84" t="s">
        <v>248</v>
      </c>
      <c r="H12" s="83" t="s">
        <v>249</v>
      </c>
    </row>
    <row r="13" spans="1:8" ht="12.75">
      <c r="A13" s="267" t="s">
        <v>269</v>
      </c>
      <c r="B13" s="88"/>
      <c r="C13" s="95">
        <v>45.53</v>
      </c>
      <c r="D13" s="261"/>
      <c r="E13" s="262">
        <v>11520</v>
      </c>
      <c r="F13" s="264">
        <f>ROUND(12*1.3644*(1/C13*E13)+H13,0)</f>
        <v>4143</v>
      </c>
      <c r="G13" s="263">
        <f aca="true" t="shared" si="0" ref="G13:G39">ROUND(12*(1/C13*E13),0)</f>
        <v>3036</v>
      </c>
      <c r="H13" s="262"/>
    </row>
    <row r="14" spans="1:8" ht="12.75">
      <c r="A14" s="267">
        <v>153</v>
      </c>
      <c r="B14" s="88"/>
      <c r="C14" s="95">
        <f aca="true" t="shared" si="1" ref="C14:C40">ROUND((-0.0000491*POWER(A14,2)+0.0818939*A14+38.1)*0.928,2)</f>
        <v>45.92</v>
      </c>
      <c r="D14" s="261"/>
      <c r="E14" s="262">
        <v>11520</v>
      </c>
      <c r="F14" s="264">
        <f aca="true" t="shared" si="2" ref="F14:F77">ROUND(12*1.3644*(1/C14*E14)+H14,0)</f>
        <v>4107</v>
      </c>
      <c r="G14" s="263">
        <f t="shared" si="0"/>
        <v>3010</v>
      </c>
      <c r="H14" s="262"/>
    </row>
    <row r="15" spans="1:8" ht="12.75">
      <c r="A15" s="267">
        <v>154</v>
      </c>
      <c r="B15" s="88"/>
      <c r="C15" s="95">
        <f t="shared" si="1"/>
        <v>45.98</v>
      </c>
      <c r="D15" s="261"/>
      <c r="E15" s="262">
        <v>11520</v>
      </c>
      <c r="F15" s="264">
        <f t="shared" si="2"/>
        <v>4102</v>
      </c>
      <c r="G15" s="263">
        <f t="shared" si="0"/>
        <v>3007</v>
      </c>
      <c r="H15" s="262"/>
    </row>
    <row r="16" spans="1:8" ht="12.75">
      <c r="A16" s="267">
        <v>155</v>
      </c>
      <c r="B16" s="88"/>
      <c r="C16" s="95">
        <f t="shared" si="1"/>
        <v>46.04</v>
      </c>
      <c r="D16" s="261"/>
      <c r="E16" s="262">
        <v>11520</v>
      </c>
      <c r="F16" s="264">
        <f t="shared" si="2"/>
        <v>4097</v>
      </c>
      <c r="G16" s="263">
        <f t="shared" si="0"/>
        <v>3003</v>
      </c>
      <c r="H16" s="262"/>
    </row>
    <row r="17" spans="1:8" ht="12.75">
      <c r="A17" s="267">
        <v>156</v>
      </c>
      <c r="B17" s="88"/>
      <c r="C17" s="95">
        <f t="shared" si="1"/>
        <v>46.1</v>
      </c>
      <c r="D17" s="261"/>
      <c r="E17" s="262">
        <v>11520</v>
      </c>
      <c r="F17" s="264">
        <f t="shared" si="2"/>
        <v>4091</v>
      </c>
      <c r="G17" s="263">
        <f t="shared" si="0"/>
        <v>2999</v>
      </c>
      <c r="H17" s="262"/>
    </row>
    <row r="18" spans="1:8" ht="12.75">
      <c r="A18" s="267">
        <v>157</v>
      </c>
      <c r="B18" s="88"/>
      <c r="C18" s="95">
        <f t="shared" si="1"/>
        <v>46.17</v>
      </c>
      <c r="D18" s="261"/>
      <c r="E18" s="262">
        <v>11520</v>
      </c>
      <c r="F18" s="264">
        <f t="shared" si="2"/>
        <v>4085</v>
      </c>
      <c r="G18" s="263">
        <f t="shared" si="0"/>
        <v>2994</v>
      </c>
      <c r="H18" s="262"/>
    </row>
    <row r="19" spans="1:8" ht="12.75">
      <c r="A19" s="267">
        <v>158</v>
      </c>
      <c r="B19" s="88"/>
      <c r="C19" s="95">
        <f t="shared" si="1"/>
        <v>46.23</v>
      </c>
      <c r="D19" s="261"/>
      <c r="E19" s="262">
        <v>11520</v>
      </c>
      <c r="F19" s="264">
        <f t="shared" si="2"/>
        <v>4080</v>
      </c>
      <c r="G19" s="263">
        <f t="shared" si="0"/>
        <v>2990</v>
      </c>
      <c r="H19" s="262"/>
    </row>
    <row r="20" spans="1:8" ht="12.75">
      <c r="A20" s="267">
        <v>159</v>
      </c>
      <c r="B20" s="88"/>
      <c r="C20" s="95">
        <f t="shared" si="1"/>
        <v>46.29</v>
      </c>
      <c r="D20" s="261"/>
      <c r="E20" s="262">
        <v>11520</v>
      </c>
      <c r="F20" s="264">
        <f t="shared" si="2"/>
        <v>4075</v>
      </c>
      <c r="G20" s="263">
        <f t="shared" si="0"/>
        <v>2986</v>
      </c>
      <c r="H20" s="262"/>
    </row>
    <row r="21" spans="1:8" ht="12.75">
      <c r="A21" s="267">
        <v>160</v>
      </c>
      <c r="B21" s="88"/>
      <c r="C21" s="95">
        <f t="shared" si="1"/>
        <v>46.35</v>
      </c>
      <c r="D21" s="261"/>
      <c r="E21" s="262">
        <v>11520</v>
      </c>
      <c r="F21" s="264">
        <f t="shared" si="2"/>
        <v>4069</v>
      </c>
      <c r="G21" s="263">
        <f t="shared" si="0"/>
        <v>2983</v>
      </c>
      <c r="H21" s="262"/>
    </row>
    <row r="22" spans="1:8" ht="12.75">
      <c r="A22" s="267">
        <v>161</v>
      </c>
      <c r="B22" s="88"/>
      <c r="C22" s="95">
        <f t="shared" si="1"/>
        <v>46.41</v>
      </c>
      <c r="D22" s="261"/>
      <c r="E22" s="262">
        <v>11520</v>
      </c>
      <c r="F22" s="264">
        <f t="shared" si="2"/>
        <v>4064</v>
      </c>
      <c r="G22" s="263">
        <f t="shared" si="0"/>
        <v>2979</v>
      </c>
      <c r="H22" s="262"/>
    </row>
    <row r="23" spans="1:8" ht="12.75">
      <c r="A23" s="267">
        <v>162</v>
      </c>
      <c r="B23" s="88"/>
      <c r="C23" s="95">
        <f t="shared" si="1"/>
        <v>46.47</v>
      </c>
      <c r="D23" s="261"/>
      <c r="E23" s="262">
        <v>11520</v>
      </c>
      <c r="F23" s="264">
        <f t="shared" si="2"/>
        <v>4059</v>
      </c>
      <c r="G23" s="263">
        <f t="shared" si="0"/>
        <v>2975</v>
      </c>
      <c r="H23" s="262"/>
    </row>
    <row r="24" spans="1:8" ht="12.75">
      <c r="A24" s="267">
        <v>163</v>
      </c>
      <c r="B24" s="88"/>
      <c r="C24" s="95">
        <f t="shared" si="1"/>
        <v>46.53</v>
      </c>
      <c r="D24" s="261"/>
      <c r="E24" s="262">
        <v>11520</v>
      </c>
      <c r="F24" s="264">
        <f t="shared" si="2"/>
        <v>4054</v>
      </c>
      <c r="G24" s="263">
        <f t="shared" si="0"/>
        <v>2971</v>
      </c>
      <c r="H24" s="262"/>
    </row>
    <row r="25" spans="1:8" ht="12.75">
      <c r="A25" s="267">
        <v>164</v>
      </c>
      <c r="B25" s="88"/>
      <c r="C25" s="95">
        <f t="shared" si="1"/>
        <v>46.59</v>
      </c>
      <c r="D25" s="261"/>
      <c r="E25" s="262">
        <v>11520</v>
      </c>
      <c r="F25" s="264">
        <f t="shared" si="2"/>
        <v>4048</v>
      </c>
      <c r="G25" s="263">
        <f t="shared" si="0"/>
        <v>2967</v>
      </c>
      <c r="H25" s="262"/>
    </row>
    <row r="26" spans="1:8" ht="12.75">
      <c r="A26" s="267">
        <v>165</v>
      </c>
      <c r="B26" s="88"/>
      <c r="C26" s="95">
        <f t="shared" si="1"/>
        <v>46.66</v>
      </c>
      <c r="D26" s="261"/>
      <c r="E26" s="262">
        <v>11520</v>
      </c>
      <c r="F26" s="264">
        <f t="shared" si="2"/>
        <v>4042</v>
      </c>
      <c r="G26" s="263">
        <f t="shared" si="0"/>
        <v>2963</v>
      </c>
      <c r="H26" s="262"/>
    </row>
    <row r="27" spans="1:8" ht="12.75">
      <c r="A27" s="267">
        <v>166</v>
      </c>
      <c r="B27" s="88"/>
      <c r="C27" s="95">
        <f t="shared" si="1"/>
        <v>46.72</v>
      </c>
      <c r="D27" s="261"/>
      <c r="E27" s="262">
        <v>11520</v>
      </c>
      <c r="F27" s="264">
        <f t="shared" si="2"/>
        <v>4037</v>
      </c>
      <c r="G27" s="263">
        <f t="shared" si="0"/>
        <v>2959</v>
      </c>
      <c r="H27" s="262"/>
    </row>
    <row r="28" spans="1:8" ht="12.75">
      <c r="A28" s="267">
        <v>167</v>
      </c>
      <c r="B28" s="88"/>
      <c r="C28" s="95">
        <f t="shared" si="1"/>
        <v>46.78</v>
      </c>
      <c r="D28" s="261"/>
      <c r="E28" s="262">
        <v>11520</v>
      </c>
      <c r="F28" s="264">
        <f t="shared" si="2"/>
        <v>4032</v>
      </c>
      <c r="G28" s="263">
        <f t="shared" si="0"/>
        <v>2955</v>
      </c>
      <c r="H28" s="262"/>
    </row>
    <row r="29" spans="1:8" ht="12.75">
      <c r="A29" s="267">
        <v>168</v>
      </c>
      <c r="B29" s="88"/>
      <c r="C29" s="95">
        <f t="shared" si="1"/>
        <v>46.84</v>
      </c>
      <c r="D29" s="261"/>
      <c r="E29" s="262">
        <v>11520</v>
      </c>
      <c r="F29" s="264">
        <f t="shared" si="2"/>
        <v>4027</v>
      </c>
      <c r="G29" s="263">
        <f t="shared" si="0"/>
        <v>2951</v>
      </c>
      <c r="H29" s="262"/>
    </row>
    <row r="30" spans="1:8" ht="12.75">
      <c r="A30" s="267">
        <v>169</v>
      </c>
      <c r="B30" s="88"/>
      <c r="C30" s="95">
        <f t="shared" si="1"/>
        <v>46.9</v>
      </c>
      <c r="D30" s="261"/>
      <c r="E30" s="262">
        <v>11520</v>
      </c>
      <c r="F30" s="264">
        <f t="shared" si="2"/>
        <v>4022</v>
      </c>
      <c r="G30" s="263">
        <f t="shared" si="0"/>
        <v>2948</v>
      </c>
      <c r="H30" s="262"/>
    </row>
    <row r="31" spans="1:8" ht="12.75">
      <c r="A31" s="267">
        <v>170</v>
      </c>
      <c r="B31" s="88"/>
      <c r="C31" s="95">
        <f t="shared" si="1"/>
        <v>46.96</v>
      </c>
      <c r="D31" s="261"/>
      <c r="E31" s="262">
        <v>11520</v>
      </c>
      <c r="F31" s="264">
        <f t="shared" si="2"/>
        <v>4016</v>
      </c>
      <c r="G31" s="263">
        <f t="shared" si="0"/>
        <v>2944</v>
      </c>
      <c r="H31" s="262"/>
    </row>
    <row r="32" spans="1:8" ht="12.75">
      <c r="A32" s="267">
        <v>171</v>
      </c>
      <c r="B32" s="88"/>
      <c r="C32" s="95">
        <f t="shared" si="1"/>
        <v>47.02</v>
      </c>
      <c r="D32" s="261"/>
      <c r="E32" s="262">
        <v>11520</v>
      </c>
      <c r="F32" s="264">
        <f t="shared" si="2"/>
        <v>4011</v>
      </c>
      <c r="G32" s="263">
        <f t="shared" si="0"/>
        <v>2940</v>
      </c>
      <c r="H32" s="262"/>
    </row>
    <row r="33" spans="1:8" ht="12.75">
      <c r="A33" s="267">
        <v>172</v>
      </c>
      <c r="B33" s="88"/>
      <c r="C33" s="95">
        <f t="shared" si="1"/>
        <v>47.08</v>
      </c>
      <c r="D33" s="261"/>
      <c r="E33" s="262">
        <v>11520</v>
      </c>
      <c r="F33" s="264">
        <f t="shared" si="2"/>
        <v>4006</v>
      </c>
      <c r="G33" s="263">
        <f t="shared" si="0"/>
        <v>2936</v>
      </c>
      <c r="H33" s="262"/>
    </row>
    <row r="34" spans="1:8" ht="12.75">
      <c r="A34" s="267">
        <v>173</v>
      </c>
      <c r="B34" s="88"/>
      <c r="C34" s="95">
        <f t="shared" si="1"/>
        <v>47.14</v>
      </c>
      <c r="D34" s="261"/>
      <c r="E34" s="262">
        <v>11520</v>
      </c>
      <c r="F34" s="264">
        <f t="shared" si="2"/>
        <v>4001</v>
      </c>
      <c r="G34" s="263">
        <f t="shared" si="0"/>
        <v>2933</v>
      </c>
      <c r="H34" s="262"/>
    </row>
    <row r="35" spans="1:8" ht="12.75">
      <c r="A35" s="267">
        <v>174</v>
      </c>
      <c r="B35" s="88"/>
      <c r="C35" s="95">
        <f t="shared" si="1"/>
        <v>47.2</v>
      </c>
      <c r="D35" s="261"/>
      <c r="E35" s="262">
        <v>11520</v>
      </c>
      <c r="F35" s="264">
        <f t="shared" si="2"/>
        <v>3996</v>
      </c>
      <c r="G35" s="263">
        <f t="shared" si="0"/>
        <v>2929</v>
      </c>
      <c r="H35" s="262"/>
    </row>
    <row r="36" spans="1:8" ht="12.75">
      <c r="A36" s="267">
        <v>175</v>
      </c>
      <c r="B36" s="88"/>
      <c r="C36" s="95">
        <f t="shared" si="1"/>
        <v>47.26</v>
      </c>
      <c r="D36" s="261"/>
      <c r="E36" s="262">
        <v>11520</v>
      </c>
      <c r="F36" s="264">
        <f t="shared" si="2"/>
        <v>3991</v>
      </c>
      <c r="G36" s="263">
        <f t="shared" si="0"/>
        <v>2925</v>
      </c>
      <c r="H36" s="262"/>
    </row>
    <row r="37" spans="1:8" ht="12.75">
      <c r="A37" s="267">
        <v>176</v>
      </c>
      <c r="B37" s="88"/>
      <c r="C37" s="95">
        <f t="shared" si="1"/>
        <v>47.32</v>
      </c>
      <c r="D37" s="261"/>
      <c r="E37" s="262">
        <v>11520</v>
      </c>
      <c r="F37" s="264">
        <f t="shared" si="2"/>
        <v>3986</v>
      </c>
      <c r="G37" s="263">
        <f t="shared" si="0"/>
        <v>2921</v>
      </c>
      <c r="H37" s="262"/>
    </row>
    <row r="38" spans="1:8" ht="12.75">
      <c r="A38" s="267">
        <v>177</v>
      </c>
      <c r="B38" s="88"/>
      <c r="C38" s="95">
        <f t="shared" si="1"/>
        <v>47.38</v>
      </c>
      <c r="D38" s="261"/>
      <c r="E38" s="262">
        <v>11520</v>
      </c>
      <c r="F38" s="264">
        <f t="shared" si="2"/>
        <v>3981</v>
      </c>
      <c r="G38" s="263">
        <f t="shared" si="0"/>
        <v>2918</v>
      </c>
      <c r="H38" s="262"/>
    </row>
    <row r="39" spans="1:8" ht="12.75">
      <c r="A39" s="267">
        <v>178</v>
      </c>
      <c r="B39" s="88"/>
      <c r="C39" s="95">
        <f t="shared" si="1"/>
        <v>47.44</v>
      </c>
      <c r="D39" s="261"/>
      <c r="E39" s="262">
        <v>11520</v>
      </c>
      <c r="F39" s="264">
        <f t="shared" si="2"/>
        <v>3976</v>
      </c>
      <c r="G39" s="263">
        <f t="shared" si="0"/>
        <v>2914</v>
      </c>
      <c r="H39" s="262"/>
    </row>
    <row r="40" spans="1:8" ht="12.75">
      <c r="A40" s="267">
        <v>179</v>
      </c>
      <c r="B40" s="88"/>
      <c r="C40" s="95">
        <f t="shared" si="1"/>
        <v>47.5</v>
      </c>
      <c r="D40" s="261"/>
      <c r="E40" s="262">
        <v>11520</v>
      </c>
      <c r="F40" s="264">
        <f t="shared" si="2"/>
        <v>3971</v>
      </c>
      <c r="G40" s="263">
        <f aca="true" t="shared" si="3" ref="G40:G103">ROUND(12*(1/C40*E40),0)</f>
        <v>2910</v>
      </c>
      <c r="H40" s="262"/>
    </row>
    <row r="41" spans="1:8" ht="12.75">
      <c r="A41" s="267">
        <v>180</v>
      </c>
      <c r="B41" s="88"/>
      <c r="C41" s="95">
        <f aca="true" t="shared" si="4" ref="C41:C104">ROUND((-0.0000491*POWER(A41,2)+0.0818939*A41+38.1)*0.928,2)</f>
        <v>47.56</v>
      </c>
      <c r="D41" s="261"/>
      <c r="E41" s="262">
        <v>11520</v>
      </c>
      <c r="F41" s="264">
        <f t="shared" si="2"/>
        <v>3966</v>
      </c>
      <c r="G41" s="263">
        <f t="shared" si="3"/>
        <v>2907</v>
      </c>
      <c r="H41" s="262"/>
    </row>
    <row r="42" spans="1:8" ht="12.75">
      <c r="A42" s="267">
        <v>181</v>
      </c>
      <c r="B42" s="88"/>
      <c r="C42" s="95">
        <f t="shared" si="4"/>
        <v>47.62</v>
      </c>
      <c r="D42" s="261"/>
      <c r="E42" s="262">
        <v>11520</v>
      </c>
      <c r="F42" s="264">
        <f t="shared" si="2"/>
        <v>3961</v>
      </c>
      <c r="G42" s="263">
        <f t="shared" si="3"/>
        <v>2903</v>
      </c>
      <c r="H42" s="262"/>
    </row>
    <row r="43" spans="1:8" ht="12.75">
      <c r="A43" s="267">
        <v>182</v>
      </c>
      <c r="B43" s="88"/>
      <c r="C43" s="95">
        <f t="shared" si="4"/>
        <v>47.68</v>
      </c>
      <c r="D43" s="261"/>
      <c r="E43" s="262">
        <v>11520</v>
      </c>
      <c r="F43" s="264">
        <f t="shared" si="2"/>
        <v>3956</v>
      </c>
      <c r="G43" s="263">
        <f t="shared" si="3"/>
        <v>2899</v>
      </c>
      <c r="H43" s="262"/>
    </row>
    <row r="44" spans="1:8" ht="12.75">
      <c r="A44" s="267">
        <v>183</v>
      </c>
      <c r="B44" s="88"/>
      <c r="C44" s="95">
        <f t="shared" si="4"/>
        <v>47.74</v>
      </c>
      <c r="D44" s="261"/>
      <c r="E44" s="262">
        <v>11520</v>
      </c>
      <c r="F44" s="264">
        <f t="shared" si="2"/>
        <v>3951</v>
      </c>
      <c r="G44" s="263">
        <f t="shared" si="3"/>
        <v>2896</v>
      </c>
      <c r="H44" s="262"/>
    </row>
    <row r="45" spans="1:8" ht="12.75">
      <c r="A45" s="267">
        <v>184</v>
      </c>
      <c r="B45" s="88"/>
      <c r="C45" s="95">
        <f t="shared" si="4"/>
        <v>47.8</v>
      </c>
      <c r="D45" s="261"/>
      <c r="E45" s="262">
        <v>11520</v>
      </c>
      <c r="F45" s="264">
        <f t="shared" si="2"/>
        <v>3946</v>
      </c>
      <c r="G45" s="263">
        <f t="shared" si="3"/>
        <v>2892</v>
      </c>
      <c r="H45" s="262"/>
    </row>
    <row r="46" spans="1:8" ht="12.75">
      <c r="A46" s="267">
        <v>185</v>
      </c>
      <c r="B46" s="88"/>
      <c r="C46" s="95">
        <f t="shared" si="4"/>
        <v>47.86</v>
      </c>
      <c r="D46" s="261"/>
      <c r="E46" s="262">
        <v>11520</v>
      </c>
      <c r="F46" s="264">
        <f t="shared" si="2"/>
        <v>3941</v>
      </c>
      <c r="G46" s="263">
        <f t="shared" si="3"/>
        <v>2888</v>
      </c>
      <c r="H46" s="262"/>
    </row>
    <row r="47" spans="1:8" ht="12.75">
      <c r="A47" s="267">
        <v>186</v>
      </c>
      <c r="B47" s="88"/>
      <c r="C47" s="95">
        <f t="shared" si="4"/>
        <v>47.92</v>
      </c>
      <c r="D47" s="261"/>
      <c r="E47" s="262">
        <v>11520</v>
      </c>
      <c r="F47" s="264">
        <f t="shared" si="2"/>
        <v>3936</v>
      </c>
      <c r="G47" s="263">
        <f t="shared" si="3"/>
        <v>2885</v>
      </c>
      <c r="H47" s="262"/>
    </row>
    <row r="48" spans="1:8" ht="12.75">
      <c r="A48" s="267">
        <v>187</v>
      </c>
      <c r="B48" s="88"/>
      <c r="C48" s="95">
        <f t="shared" si="4"/>
        <v>47.97</v>
      </c>
      <c r="D48" s="261"/>
      <c r="E48" s="262">
        <v>11520</v>
      </c>
      <c r="F48" s="264">
        <f t="shared" si="2"/>
        <v>3932</v>
      </c>
      <c r="G48" s="263">
        <f t="shared" si="3"/>
        <v>2882</v>
      </c>
      <c r="H48" s="262"/>
    </row>
    <row r="49" spans="1:8" ht="12.75">
      <c r="A49" s="267">
        <v>188</v>
      </c>
      <c r="B49" s="88"/>
      <c r="C49" s="95">
        <f t="shared" si="4"/>
        <v>48.03</v>
      </c>
      <c r="D49" s="261"/>
      <c r="E49" s="262">
        <v>11520</v>
      </c>
      <c r="F49" s="264">
        <f t="shared" si="2"/>
        <v>3927</v>
      </c>
      <c r="G49" s="263">
        <f t="shared" si="3"/>
        <v>2878</v>
      </c>
      <c r="H49" s="262"/>
    </row>
    <row r="50" spans="1:8" ht="12.75">
      <c r="A50" s="267">
        <v>189</v>
      </c>
      <c r="B50" s="88"/>
      <c r="C50" s="95">
        <f t="shared" si="4"/>
        <v>48.09</v>
      </c>
      <c r="D50" s="261"/>
      <c r="E50" s="262">
        <v>11520</v>
      </c>
      <c r="F50" s="264">
        <f t="shared" si="2"/>
        <v>3922</v>
      </c>
      <c r="G50" s="263">
        <f t="shared" si="3"/>
        <v>2875</v>
      </c>
      <c r="H50" s="262"/>
    </row>
    <row r="51" spans="1:8" ht="12.75">
      <c r="A51" s="267">
        <v>190</v>
      </c>
      <c r="B51" s="88"/>
      <c r="C51" s="95">
        <f t="shared" si="4"/>
        <v>48.15</v>
      </c>
      <c r="D51" s="261"/>
      <c r="E51" s="262">
        <v>11520</v>
      </c>
      <c r="F51" s="264">
        <f t="shared" si="2"/>
        <v>3917</v>
      </c>
      <c r="G51" s="263">
        <f t="shared" si="3"/>
        <v>2871</v>
      </c>
      <c r="H51" s="262"/>
    </row>
    <row r="52" spans="1:8" ht="12.75">
      <c r="A52" s="267">
        <v>191</v>
      </c>
      <c r="B52" s="88"/>
      <c r="C52" s="95">
        <f t="shared" si="4"/>
        <v>48.21</v>
      </c>
      <c r="D52" s="261"/>
      <c r="E52" s="262">
        <v>11520</v>
      </c>
      <c r="F52" s="264">
        <f t="shared" si="2"/>
        <v>3912</v>
      </c>
      <c r="G52" s="263">
        <f t="shared" si="3"/>
        <v>2867</v>
      </c>
      <c r="H52" s="262"/>
    </row>
    <row r="53" spans="1:8" ht="12.75">
      <c r="A53" s="267">
        <v>192</v>
      </c>
      <c r="B53" s="88"/>
      <c r="C53" s="95">
        <f t="shared" si="4"/>
        <v>48.27</v>
      </c>
      <c r="D53" s="261"/>
      <c r="E53" s="262">
        <v>11520</v>
      </c>
      <c r="F53" s="264">
        <f t="shared" si="2"/>
        <v>3907</v>
      </c>
      <c r="G53" s="263">
        <f t="shared" si="3"/>
        <v>2864</v>
      </c>
      <c r="H53" s="262"/>
    </row>
    <row r="54" spans="1:8" ht="12.75">
      <c r="A54" s="267">
        <v>193</v>
      </c>
      <c r="B54" s="88"/>
      <c r="C54" s="95">
        <f t="shared" si="4"/>
        <v>48.33</v>
      </c>
      <c r="D54" s="261"/>
      <c r="E54" s="262">
        <v>11520</v>
      </c>
      <c r="F54" s="264">
        <f t="shared" si="2"/>
        <v>3903</v>
      </c>
      <c r="G54" s="263">
        <f t="shared" si="3"/>
        <v>2860</v>
      </c>
      <c r="H54" s="262"/>
    </row>
    <row r="55" spans="1:8" ht="12.75">
      <c r="A55" s="267">
        <v>194</v>
      </c>
      <c r="B55" s="88"/>
      <c r="C55" s="95">
        <f t="shared" si="4"/>
        <v>48.39</v>
      </c>
      <c r="D55" s="261"/>
      <c r="E55" s="262">
        <v>11520</v>
      </c>
      <c r="F55" s="264">
        <f t="shared" si="2"/>
        <v>3898</v>
      </c>
      <c r="G55" s="263">
        <f t="shared" si="3"/>
        <v>2857</v>
      </c>
      <c r="H55" s="262"/>
    </row>
    <row r="56" spans="1:8" ht="12.75">
      <c r="A56" s="267">
        <v>195</v>
      </c>
      <c r="B56" s="88"/>
      <c r="C56" s="95">
        <f t="shared" si="4"/>
        <v>48.44</v>
      </c>
      <c r="D56" s="261"/>
      <c r="E56" s="262">
        <v>11520</v>
      </c>
      <c r="F56" s="264">
        <f t="shared" si="2"/>
        <v>3894</v>
      </c>
      <c r="G56" s="263">
        <f t="shared" si="3"/>
        <v>2854</v>
      </c>
      <c r="H56" s="262"/>
    </row>
    <row r="57" spans="1:8" ht="12.75">
      <c r="A57" s="267">
        <v>196</v>
      </c>
      <c r="B57" s="88"/>
      <c r="C57" s="95">
        <f t="shared" si="4"/>
        <v>48.5</v>
      </c>
      <c r="D57" s="261"/>
      <c r="E57" s="262">
        <v>11520</v>
      </c>
      <c r="F57" s="264">
        <f t="shared" si="2"/>
        <v>3889</v>
      </c>
      <c r="G57" s="263">
        <f t="shared" si="3"/>
        <v>2850</v>
      </c>
      <c r="H57" s="262"/>
    </row>
    <row r="58" spans="1:8" ht="12.75">
      <c r="A58" s="267">
        <v>197</v>
      </c>
      <c r="B58" s="88"/>
      <c r="C58" s="95">
        <f t="shared" si="4"/>
        <v>48.56</v>
      </c>
      <c r="D58" s="261"/>
      <c r="E58" s="262">
        <v>11520</v>
      </c>
      <c r="F58" s="264">
        <f t="shared" si="2"/>
        <v>3884</v>
      </c>
      <c r="G58" s="263">
        <f t="shared" si="3"/>
        <v>2847</v>
      </c>
      <c r="H58" s="262"/>
    </row>
    <row r="59" spans="1:8" ht="12.75">
      <c r="A59" s="267">
        <v>198</v>
      </c>
      <c r="B59" s="88"/>
      <c r="C59" s="95">
        <f t="shared" si="4"/>
        <v>48.62</v>
      </c>
      <c r="D59" s="261"/>
      <c r="E59" s="262">
        <v>11520</v>
      </c>
      <c r="F59" s="264">
        <f t="shared" si="2"/>
        <v>3879</v>
      </c>
      <c r="G59" s="263">
        <f t="shared" si="3"/>
        <v>2843</v>
      </c>
      <c r="H59" s="262"/>
    </row>
    <row r="60" spans="1:8" ht="12.75">
      <c r="A60" s="267">
        <v>199</v>
      </c>
      <c r="B60" s="88"/>
      <c r="C60" s="95">
        <f t="shared" si="4"/>
        <v>48.68</v>
      </c>
      <c r="D60" s="261"/>
      <c r="E60" s="262">
        <v>11520</v>
      </c>
      <c r="F60" s="264">
        <f t="shared" si="2"/>
        <v>3875</v>
      </c>
      <c r="G60" s="263">
        <f t="shared" si="3"/>
        <v>2840</v>
      </c>
      <c r="H60" s="262"/>
    </row>
    <row r="61" spans="1:8" ht="12.75">
      <c r="A61" s="267">
        <v>200</v>
      </c>
      <c r="B61" s="88"/>
      <c r="C61" s="95">
        <f t="shared" si="4"/>
        <v>48.73</v>
      </c>
      <c r="D61" s="261"/>
      <c r="E61" s="262">
        <v>11520</v>
      </c>
      <c r="F61" s="264">
        <f t="shared" si="2"/>
        <v>3871</v>
      </c>
      <c r="G61" s="263">
        <f t="shared" si="3"/>
        <v>2837</v>
      </c>
      <c r="H61" s="262"/>
    </row>
    <row r="62" spans="1:8" ht="12.75">
      <c r="A62" s="267">
        <v>201</v>
      </c>
      <c r="B62" s="88"/>
      <c r="C62" s="95">
        <f t="shared" si="4"/>
        <v>48.79</v>
      </c>
      <c r="D62" s="261"/>
      <c r="E62" s="262">
        <v>11520</v>
      </c>
      <c r="F62" s="264">
        <f t="shared" si="2"/>
        <v>3866</v>
      </c>
      <c r="G62" s="263">
        <f t="shared" si="3"/>
        <v>2833</v>
      </c>
      <c r="H62" s="262"/>
    </row>
    <row r="63" spans="1:8" ht="12.75">
      <c r="A63" s="267">
        <v>202</v>
      </c>
      <c r="B63" s="88"/>
      <c r="C63" s="95">
        <f t="shared" si="4"/>
        <v>48.85</v>
      </c>
      <c r="D63" s="261"/>
      <c r="E63" s="262">
        <v>11520</v>
      </c>
      <c r="F63" s="264">
        <f t="shared" si="2"/>
        <v>3861</v>
      </c>
      <c r="G63" s="263">
        <f t="shared" si="3"/>
        <v>2830</v>
      </c>
      <c r="H63" s="262"/>
    </row>
    <row r="64" spans="1:8" ht="12.75">
      <c r="A64" s="267">
        <v>203</v>
      </c>
      <c r="B64" s="88"/>
      <c r="C64" s="95">
        <f t="shared" si="4"/>
        <v>48.91</v>
      </c>
      <c r="D64" s="261"/>
      <c r="E64" s="262">
        <v>11520</v>
      </c>
      <c r="F64" s="264">
        <f t="shared" si="2"/>
        <v>3856</v>
      </c>
      <c r="G64" s="263">
        <f t="shared" si="3"/>
        <v>2826</v>
      </c>
      <c r="H64" s="262"/>
    </row>
    <row r="65" spans="1:8" ht="12.75">
      <c r="A65" s="267">
        <v>204</v>
      </c>
      <c r="B65" s="88"/>
      <c r="C65" s="95">
        <f t="shared" si="4"/>
        <v>48.96</v>
      </c>
      <c r="D65" s="261"/>
      <c r="E65" s="262">
        <v>11520</v>
      </c>
      <c r="F65" s="264">
        <f t="shared" si="2"/>
        <v>3852</v>
      </c>
      <c r="G65" s="263">
        <f t="shared" si="3"/>
        <v>2824</v>
      </c>
      <c r="H65" s="262"/>
    </row>
    <row r="66" spans="1:8" ht="12.75">
      <c r="A66" s="267">
        <v>205</v>
      </c>
      <c r="B66" s="88"/>
      <c r="C66" s="95">
        <f t="shared" si="4"/>
        <v>49.02</v>
      </c>
      <c r="D66" s="261"/>
      <c r="E66" s="262">
        <v>11520</v>
      </c>
      <c r="F66" s="264">
        <f t="shared" si="2"/>
        <v>3848</v>
      </c>
      <c r="G66" s="263">
        <f t="shared" si="3"/>
        <v>2820</v>
      </c>
      <c r="H66" s="262"/>
    </row>
    <row r="67" spans="1:8" ht="12.75">
      <c r="A67" s="267">
        <v>206</v>
      </c>
      <c r="B67" s="88"/>
      <c r="C67" s="95">
        <f t="shared" si="4"/>
        <v>49.08</v>
      </c>
      <c r="D67" s="261"/>
      <c r="E67" s="262">
        <v>11520</v>
      </c>
      <c r="F67" s="264">
        <f t="shared" si="2"/>
        <v>3843</v>
      </c>
      <c r="G67" s="263">
        <f t="shared" si="3"/>
        <v>2817</v>
      </c>
      <c r="H67" s="262"/>
    </row>
    <row r="68" spans="1:8" ht="12.75">
      <c r="A68" s="267">
        <v>207</v>
      </c>
      <c r="B68" s="88"/>
      <c r="C68" s="95">
        <f t="shared" si="4"/>
        <v>49.14</v>
      </c>
      <c r="D68" s="261"/>
      <c r="E68" s="262">
        <v>11520</v>
      </c>
      <c r="F68" s="264">
        <f t="shared" si="2"/>
        <v>3838</v>
      </c>
      <c r="G68" s="263">
        <f t="shared" si="3"/>
        <v>2813</v>
      </c>
      <c r="H68" s="262"/>
    </row>
    <row r="69" spans="1:8" ht="12.75">
      <c r="A69" s="267">
        <v>208</v>
      </c>
      <c r="B69" s="88"/>
      <c r="C69" s="95">
        <f t="shared" si="4"/>
        <v>49.19</v>
      </c>
      <c r="D69" s="261"/>
      <c r="E69" s="262">
        <v>11520</v>
      </c>
      <c r="F69" s="264">
        <f t="shared" si="2"/>
        <v>3834</v>
      </c>
      <c r="G69" s="263">
        <f t="shared" si="3"/>
        <v>2810</v>
      </c>
      <c r="H69" s="262"/>
    </row>
    <row r="70" spans="1:8" ht="12.75">
      <c r="A70" s="267">
        <v>209</v>
      </c>
      <c r="B70" s="88"/>
      <c r="C70" s="95">
        <f t="shared" si="4"/>
        <v>49.25</v>
      </c>
      <c r="D70" s="261"/>
      <c r="E70" s="262">
        <v>11520</v>
      </c>
      <c r="F70" s="264">
        <f t="shared" si="2"/>
        <v>3830</v>
      </c>
      <c r="G70" s="263">
        <f t="shared" si="3"/>
        <v>2807</v>
      </c>
      <c r="H70" s="262"/>
    </row>
    <row r="71" spans="1:8" ht="12.75">
      <c r="A71" s="267">
        <v>210</v>
      </c>
      <c r="B71" s="88"/>
      <c r="C71" s="95">
        <f t="shared" si="4"/>
        <v>49.31</v>
      </c>
      <c r="D71" s="261"/>
      <c r="E71" s="262">
        <v>11520</v>
      </c>
      <c r="F71" s="264">
        <f t="shared" si="2"/>
        <v>3825</v>
      </c>
      <c r="G71" s="263">
        <f t="shared" si="3"/>
        <v>2803</v>
      </c>
      <c r="H71" s="262"/>
    </row>
    <row r="72" spans="1:8" ht="12.75">
      <c r="A72" s="267">
        <v>211</v>
      </c>
      <c r="B72" s="88"/>
      <c r="C72" s="95">
        <f t="shared" si="4"/>
        <v>49.36</v>
      </c>
      <c r="D72" s="261"/>
      <c r="E72" s="262">
        <v>11520</v>
      </c>
      <c r="F72" s="264">
        <f t="shared" si="2"/>
        <v>3821</v>
      </c>
      <c r="G72" s="263">
        <f t="shared" si="3"/>
        <v>2801</v>
      </c>
      <c r="H72" s="262"/>
    </row>
    <row r="73" spans="1:8" ht="12.75">
      <c r="A73" s="267">
        <v>212</v>
      </c>
      <c r="B73" s="88"/>
      <c r="C73" s="95">
        <f t="shared" si="4"/>
        <v>49.42</v>
      </c>
      <c r="D73" s="261"/>
      <c r="E73" s="262">
        <v>11520</v>
      </c>
      <c r="F73" s="264">
        <f t="shared" si="2"/>
        <v>3817</v>
      </c>
      <c r="G73" s="263">
        <f t="shared" si="3"/>
        <v>2797</v>
      </c>
      <c r="H73" s="262"/>
    </row>
    <row r="74" spans="1:8" ht="12.75">
      <c r="A74" s="267">
        <v>213</v>
      </c>
      <c r="B74" s="88"/>
      <c r="C74" s="95">
        <f t="shared" si="4"/>
        <v>49.48</v>
      </c>
      <c r="D74" s="261"/>
      <c r="E74" s="262">
        <v>11520</v>
      </c>
      <c r="F74" s="264">
        <f t="shared" si="2"/>
        <v>3812</v>
      </c>
      <c r="G74" s="263">
        <f t="shared" si="3"/>
        <v>2794</v>
      </c>
      <c r="H74" s="262"/>
    </row>
    <row r="75" spans="1:8" ht="12.75">
      <c r="A75" s="267">
        <v>214</v>
      </c>
      <c r="B75" s="88"/>
      <c r="C75" s="95">
        <f t="shared" si="4"/>
        <v>49.53</v>
      </c>
      <c r="D75" s="261"/>
      <c r="E75" s="262">
        <v>11520</v>
      </c>
      <c r="F75" s="264">
        <f t="shared" si="2"/>
        <v>3808</v>
      </c>
      <c r="G75" s="263">
        <f t="shared" si="3"/>
        <v>2791</v>
      </c>
      <c r="H75" s="262"/>
    </row>
    <row r="76" spans="1:8" ht="12.75">
      <c r="A76" s="267">
        <v>215</v>
      </c>
      <c r="B76" s="88"/>
      <c r="C76" s="95">
        <f t="shared" si="4"/>
        <v>49.59</v>
      </c>
      <c r="D76" s="261"/>
      <c r="E76" s="262">
        <v>11520</v>
      </c>
      <c r="F76" s="264">
        <f t="shared" si="2"/>
        <v>3803</v>
      </c>
      <c r="G76" s="263">
        <f t="shared" si="3"/>
        <v>2788</v>
      </c>
      <c r="H76" s="262"/>
    </row>
    <row r="77" spans="1:8" ht="12.75">
      <c r="A77" s="267">
        <v>216</v>
      </c>
      <c r="B77" s="88"/>
      <c r="C77" s="95">
        <f t="shared" si="4"/>
        <v>49.65</v>
      </c>
      <c r="D77" s="261"/>
      <c r="E77" s="262">
        <v>11520</v>
      </c>
      <c r="F77" s="264">
        <f t="shared" si="2"/>
        <v>3799</v>
      </c>
      <c r="G77" s="263">
        <f t="shared" si="3"/>
        <v>2784</v>
      </c>
      <c r="H77" s="262"/>
    </row>
    <row r="78" spans="1:8" ht="12.75">
      <c r="A78" s="267">
        <v>217</v>
      </c>
      <c r="B78" s="88"/>
      <c r="C78" s="95">
        <f t="shared" si="4"/>
        <v>49.7</v>
      </c>
      <c r="D78" s="261"/>
      <c r="E78" s="262">
        <v>11520</v>
      </c>
      <c r="F78" s="264">
        <f aca="true" t="shared" si="5" ref="F78:F141">ROUND(12*1.3644*(1/C78*E78)+H78,0)</f>
        <v>3795</v>
      </c>
      <c r="G78" s="263">
        <f t="shared" si="3"/>
        <v>2781</v>
      </c>
      <c r="H78" s="262"/>
    </row>
    <row r="79" spans="1:8" ht="12.75">
      <c r="A79" s="267">
        <v>218</v>
      </c>
      <c r="B79" s="88"/>
      <c r="C79" s="95">
        <f t="shared" si="4"/>
        <v>49.76</v>
      </c>
      <c r="D79" s="261"/>
      <c r="E79" s="262">
        <v>11520</v>
      </c>
      <c r="F79" s="264">
        <f t="shared" si="5"/>
        <v>3790</v>
      </c>
      <c r="G79" s="263">
        <f t="shared" si="3"/>
        <v>2778</v>
      </c>
      <c r="H79" s="262"/>
    </row>
    <row r="80" spans="1:8" ht="12.75">
      <c r="A80" s="267">
        <v>219</v>
      </c>
      <c r="B80" s="88"/>
      <c r="C80" s="95">
        <f t="shared" si="4"/>
        <v>49.81</v>
      </c>
      <c r="D80" s="261"/>
      <c r="E80" s="262">
        <v>11520</v>
      </c>
      <c r="F80" s="264">
        <f t="shared" si="5"/>
        <v>3787</v>
      </c>
      <c r="G80" s="263">
        <f t="shared" si="3"/>
        <v>2775</v>
      </c>
      <c r="H80" s="262"/>
    </row>
    <row r="81" spans="1:8" ht="12.75">
      <c r="A81" s="267">
        <v>220</v>
      </c>
      <c r="B81" s="88"/>
      <c r="C81" s="95">
        <f t="shared" si="4"/>
        <v>49.87</v>
      </c>
      <c r="D81" s="261"/>
      <c r="E81" s="262">
        <v>11520</v>
      </c>
      <c r="F81" s="264">
        <f t="shared" si="5"/>
        <v>3782</v>
      </c>
      <c r="G81" s="263">
        <f t="shared" si="3"/>
        <v>2772</v>
      </c>
      <c r="H81" s="262"/>
    </row>
    <row r="82" spans="1:8" ht="12.75">
      <c r="A82" s="267">
        <v>221</v>
      </c>
      <c r="B82" s="88"/>
      <c r="C82" s="95">
        <f t="shared" si="4"/>
        <v>49.93</v>
      </c>
      <c r="D82" s="261"/>
      <c r="E82" s="262">
        <v>11520</v>
      </c>
      <c r="F82" s="264">
        <f t="shared" si="5"/>
        <v>3778</v>
      </c>
      <c r="G82" s="263">
        <f t="shared" si="3"/>
        <v>2769</v>
      </c>
      <c r="H82" s="262"/>
    </row>
    <row r="83" spans="1:8" ht="12.75">
      <c r="A83" s="267">
        <v>222</v>
      </c>
      <c r="B83" s="88"/>
      <c r="C83" s="95">
        <f t="shared" si="4"/>
        <v>49.98</v>
      </c>
      <c r="D83" s="261"/>
      <c r="E83" s="262">
        <v>11520</v>
      </c>
      <c r="F83" s="264">
        <f t="shared" si="5"/>
        <v>3774</v>
      </c>
      <c r="G83" s="263">
        <f t="shared" si="3"/>
        <v>2766</v>
      </c>
      <c r="H83" s="262"/>
    </row>
    <row r="84" spans="1:8" ht="12.75">
      <c r="A84" s="267">
        <v>223</v>
      </c>
      <c r="B84" s="88"/>
      <c r="C84" s="95">
        <f t="shared" si="4"/>
        <v>50.04</v>
      </c>
      <c r="D84" s="261"/>
      <c r="E84" s="262">
        <v>11520</v>
      </c>
      <c r="F84" s="264">
        <f t="shared" si="5"/>
        <v>3769</v>
      </c>
      <c r="G84" s="263">
        <f t="shared" si="3"/>
        <v>2763</v>
      </c>
      <c r="H84" s="262"/>
    </row>
    <row r="85" spans="1:8" ht="12.75">
      <c r="A85" s="267">
        <v>224</v>
      </c>
      <c r="B85" s="88"/>
      <c r="C85" s="95">
        <f t="shared" si="4"/>
        <v>50.09</v>
      </c>
      <c r="D85" s="261"/>
      <c r="E85" s="262">
        <v>11520</v>
      </c>
      <c r="F85" s="264">
        <f t="shared" si="5"/>
        <v>3766</v>
      </c>
      <c r="G85" s="263">
        <f t="shared" si="3"/>
        <v>2760</v>
      </c>
      <c r="H85" s="262"/>
    </row>
    <row r="86" spans="1:8" ht="12.75">
      <c r="A86" s="267">
        <v>225</v>
      </c>
      <c r="B86" s="88"/>
      <c r="C86" s="95">
        <f t="shared" si="4"/>
        <v>50.15</v>
      </c>
      <c r="D86" s="261"/>
      <c r="E86" s="262">
        <v>11520</v>
      </c>
      <c r="F86" s="264">
        <f t="shared" si="5"/>
        <v>3761</v>
      </c>
      <c r="G86" s="263">
        <f t="shared" si="3"/>
        <v>2757</v>
      </c>
      <c r="H86" s="262"/>
    </row>
    <row r="87" spans="1:8" ht="12.75">
      <c r="A87" s="267">
        <v>226</v>
      </c>
      <c r="B87" s="88"/>
      <c r="C87" s="95">
        <f t="shared" si="4"/>
        <v>50.2</v>
      </c>
      <c r="D87" s="261"/>
      <c r="E87" s="262">
        <v>11520</v>
      </c>
      <c r="F87" s="264">
        <f t="shared" si="5"/>
        <v>3757</v>
      </c>
      <c r="G87" s="263">
        <f t="shared" si="3"/>
        <v>2754</v>
      </c>
      <c r="H87" s="262"/>
    </row>
    <row r="88" spans="1:8" ht="12.75">
      <c r="A88" s="267">
        <v>227</v>
      </c>
      <c r="B88" s="88"/>
      <c r="C88" s="95">
        <f t="shared" si="4"/>
        <v>50.26</v>
      </c>
      <c r="D88" s="261"/>
      <c r="E88" s="262">
        <v>11520</v>
      </c>
      <c r="F88" s="264">
        <f t="shared" si="5"/>
        <v>3753</v>
      </c>
      <c r="G88" s="263">
        <f t="shared" si="3"/>
        <v>2750</v>
      </c>
      <c r="H88" s="262"/>
    </row>
    <row r="89" spans="1:8" ht="12.75">
      <c r="A89" s="267">
        <v>228</v>
      </c>
      <c r="B89" s="88"/>
      <c r="C89" s="95">
        <f t="shared" si="4"/>
        <v>50.32</v>
      </c>
      <c r="D89" s="261"/>
      <c r="E89" s="262">
        <v>11520</v>
      </c>
      <c r="F89" s="264">
        <f t="shared" si="5"/>
        <v>3748</v>
      </c>
      <c r="G89" s="263">
        <f t="shared" si="3"/>
        <v>2747</v>
      </c>
      <c r="H89" s="262"/>
    </row>
    <row r="90" spans="1:8" ht="12.75">
      <c r="A90" s="267">
        <v>229</v>
      </c>
      <c r="B90" s="88"/>
      <c r="C90" s="95">
        <f t="shared" si="4"/>
        <v>50.37</v>
      </c>
      <c r="D90" s="261"/>
      <c r="E90" s="262">
        <v>11520</v>
      </c>
      <c r="F90" s="264">
        <f t="shared" si="5"/>
        <v>3745</v>
      </c>
      <c r="G90" s="263">
        <f t="shared" si="3"/>
        <v>2744</v>
      </c>
      <c r="H90" s="262"/>
    </row>
    <row r="91" spans="1:8" ht="12.75">
      <c r="A91" s="267">
        <v>230</v>
      </c>
      <c r="B91" s="88"/>
      <c r="C91" s="95">
        <f t="shared" si="4"/>
        <v>50.43</v>
      </c>
      <c r="D91" s="261"/>
      <c r="E91" s="262">
        <v>11520</v>
      </c>
      <c r="F91" s="264">
        <f t="shared" si="5"/>
        <v>3740</v>
      </c>
      <c r="G91" s="263">
        <f t="shared" si="3"/>
        <v>2741</v>
      </c>
      <c r="H91" s="262"/>
    </row>
    <row r="92" spans="1:8" ht="12.75">
      <c r="A92" s="267">
        <v>231</v>
      </c>
      <c r="B92" s="88"/>
      <c r="C92" s="95">
        <f t="shared" si="4"/>
        <v>50.48</v>
      </c>
      <c r="D92" s="261"/>
      <c r="E92" s="262">
        <v>11520</v>
      </c>
      <c r="F92" s="264">
        <f t="shared" si="5"/>
        <v>3736</v>
      </c>
      <c r="G92" s="263">
        <f t="shared" si="3"/>
        <v>2739</v>
      </c>
      <c r="H92" s="262"/>
    </row>
    <row r="93" spans="1:8" ht="12.75">
      <c r="A93" s="267">
        <v>232</v>
      </c>
      <c r="B93" s="88"/>
      <c r="C93" s="95">
        <f t="shared" si="4"/>
        <v>50.54</v>
      </c>
      <c r="D93" s="261"/>
      <c r="E93" s="262">
        <v>11520</v>
      </c>
      <c r="F93" s="264">
        <f t="shared" si="5"/>
        <v>3732</v>
      </c>
      <c r="G93" s="263">
        <f t="shared" si="3"/>
        <v>2735</v>
      </c>
      <c r="H93" s="262"/>
    </row>
    <row r="94" spans="1:8" ht="12.75">
      <c r="A94" s="267">
        <v>233</v>
      </c>
      <c r="B94" s="88"/>
      <c r="C94" s="95">
        <f t="shared" si="4"/>
        <v>50.59</v>
      </c>
      <c r="D94" s="261"/>
      <c r="E94" s="262">
        <v>11520</v>
      </c>
      <c r="F94" s="264">
        <f t="shared" si="5"/>
        <v>3728</v>
      </c>
      <c r="G94" s="263">
        <f t="shared" si="3"/>
        <v>2733</v>
      </c>
      <c r="H94" s="262"/>
    </row>
    <row r="95" spans="1:8" ht="12.75">
      <c r="A95" s="267">
        <v>234</v>
      </c>
      <c r="B95" s="88"/>
      <c r="C95" s="95">
        <f t="shared" si="4"/>
        <v>50.65</v>
      </c>
      <c r="D95" s="261"/>
      <c r="E95" s="262">
        <v>11520</v>
      </c>
      <c r="F95" s="264">
        <f t="shared" si="5"/>
        <v>3724</v>
      </c>
      <c r="G95" s="263">
        <f t="shared" si="3"/>
        <v>2729</v>
      </c>
      <c r="H95" s="262"/>
    </row>
    <row r="96" spans="1:8" ht="12.75">
      <c r="A96" s="267">
        <v>235</v>
      </c>
      <c r="B96" s="88"/>
      <c r="C96" s="95">
        <f t="shared" si="4"/>
        <v>50.7</v>
      </c>
      <c r="D96" s="261"/>
      <c r="E96" s="262">
        <v>11520</v>
      </c>
      <c r="F96" s="264">
        <f t="shared" si="5"/>
        <v>3720</v>
      </c>
      <c r="G96" s="263">
        <f t="shared" si="3"/>
        <v>2727</v>
      </c>
      <c r="H96" s="262"/>
    </row>
    <row r="97" spans="1:8" ht="12.75">
      <c r="A97" s="267">
        <v>236</v>
      </c>
      <c r="B97" s="88"/>
      <c r="C97" s="95">
        <f t="shared" si="4"/>
        <v>50.75</v>
      </c>
      <c r="D97" s="261"/>
      <c r="E97" s="262">
        <v>11520</v>
      </c>
      <c r="F97" s="264">
        <f t="shared" si="5"/>
        <v>3717</v>
      </c>
      <c r="G97" s="263">
        <f t="shared" si="3"/>
        <v>2724</v>
      </c>
      <c r="H97" s="262"/>
    </row>
    <row r="98" spans="1:8" ht="12.75">
      <c r="A98" s="267">
        <v>237</v>
      </c>
      <c r="B98" s="88"/>
      <c r="C98" s="95">
        <f t="shared" si="4"/>
        <v>50.81</v>
      </c>
      <c r="D98" s="261"/>
      <c r="E98" s="262">
        <v>11520</v>
      </c>
      <c r="F98" s="264">
        <f t="shared" si="5"/>
        <v>3712</v>
      </c>
      <c r="G98" s="263">
        <f t="shared" si="3"/>
        <v>2721</v>
      </c>
      <c r="H98" s="262"/>
    </row>
    <row r="99" spans="1:8" ht="12.75">
      <c r="A99" s="267">
        <v>238</v>
      </c>
      <c r="B99" s="88"/>
      <c r="C99" s="95">
        <f t="shared" si="4"/>
        <v>50.86</v>
      </c>
      <c r="D99" s="261"/>
      <c r="E99" s="262">
        <v>11520</v>
      </c>
      <c r="F99" s="264">
        <f t="shared" si="5"/>
        <v>3709</v>
      </c>
      <c r="G99" s="263">
        <f t="shared" si="3"/>
        <v>2718</v>
      </c>
      <c r="H99" s="262"/>
    </row>
    <row r="100" spans="1:8" ht="12.75">
      <c r="A100" s="267">
        <v>239</v>
      </c>
      <c r="B100" s="88"/>
      <c r="C100" s="95">
        <f t="shared" si="4"/>
        <v>50.92</v>
      </c>
      <c r="D100" s="261"/>
      <c r="E100" s="262">
        <v>11520</v>
      </c>
      <c r="F100" s="264">
        <f t="shared" si="5"/>
        <v>3704</v>
      </c>
      <c r="G100" s="263">
        <f t="shared" si="3"/>
        <v>2715</v>
      </c>
      <c r="H100" s="262"/>
    </row>
    <row r="101" spans="1:8" ht="12.75">
      <c r="A101" s="267">
        <v>240</v>
      </c>
      <c r="B101" s="88"/>
      <c r="C101" s="95">
        <f t="shared" si="4"/>
        <v>50.97</v>
      </c>
      <c r="D101" s="261"/>
      <c r="E101" s="262">
        <v>11520</v>
      </c>
      <c r="F101" s="264">
        <f t="shared" si="5"/>
        <v>3701</v>
      </c>
      <c r="G101" s="263">
        <f t="shared" si="3"/>
        <v>2712</v>
      </c>
      <c r="H101" s="262"/>
    </row>
    <row r="102" spans="1:8" ht="12.75">
      <c r="A102" s="267">
        <v>241</v>
      </c>
      <c r="B102" s="88"/>
      <c r="C102" s="95">
        <f t="shared" si="4"/>
        <v>51.03</v>
      </c>
      <c r="D102" s="261"/>
      <c r="E102" s="262">
        <v>11520</v>
      </c>
      <c r="F102" s="264">
        <f t="shared" si="5"/>
        <v>3696</v>
      </c>
      <c r="G102" s="263">
        <f t="shared" si="3"/>
        <v>2709</v>
      </c>
      <c r="H102" s="262"/>
    </row>
    <row r="103" spans="1:8" ht="12.75">
      <c r="A103" s="267">
        <v>242</v>
      </c>
      <c r="B103" s="88"/>
      <c r="C103" s="95">
        <f t="shared" si="4"/>
        <v>51.08</v>
      </c>
      <c r="D103" s="261"/>
      <c r="E103" s="262">
        <v>11520</v>
      </c>
      <c r="F103" s="264">
        <f t="shared" si="5"/>
        <v>3693</v>
      </c>
      <c r="G103" s="263">
        <f t="shared" si="3"/>
        <v>2706</v>
      </c>
      <c r="H103" s="262"/>
    </row>
    <row r="104" spans="1:8" ht="12.75">
      <c r="A104" s="267">
        <v>243</v>
      </c>
      <c r="B104" s="88"/>
      <c r="C104" s="95">
        <f t="shared" si="4"/>
        <v>51.13</v>
      </c>
      <c r="D104" s="261"/>
      <c r="E104" s="262">
        <v>11520</v>
      </c>
      <c r="F104" s="264">
        <f t="shared" si="5"/>
        <v>3689</v>
      </c>
      <c r="G104" s="263">
        <f aca="true" t="shared" si="6" ref="G104:G167">ROUND(12*(1/C104*E104),0)</f>
        <v>2704</v>
      </c>
      <c r="H104" s="262"/>
    </row>
    <row r="105" spans="1:8" ht="12.75">
      <c r="A105" s="267">
        <v>244</v>
      </c>
      <c r="B105" s="88"/>
      <c r="C105" s="95">
        <f aca="true" t="shared" si="7" ref="C105:C168">ROUND((-0.0000491*POWER(A105,2)+0.0818939*A105+38.1)*0.928,2)</f>
        <v>51.19</v>
      </c>
      <c r="D105" s="261"/>
      <c r="E105" s="262">
        <v>11520</v>
      </c>
      <c r="F105" s="264">
        <f t="shared" si="5"/>
        <v>3685</v>
      </c>
      <c r="G105" s="263">
        <f t="shared" si="6"/>
        <v>2701</v>
      </c>
      <c r="H105" s="262"/>
    </row>
    <row r="106" spans="1:8" ht="12.75">
      <c r="A106" s="267">
        <v>245</v>
      </c>
      <c r="B106" s="88"/>
      <c r="C106" s="95">
        <f t="shared" si="7"/>
        <v>51.24</v>
      </c>
      <c r="D106" s="261"/>
      <c r="E106" s="262">
        <v>11520</v>
      </c>
      <c r="F106" s="264">
        <f t="shared" si="5"/>
        <v>3681</v>
      </c>
      <c r="G106" s="263">
        <f t="shared" si="6"/>
        <v>2698</v>
      </c>
      <c r="H106" s="262"/>
    </row>
    <row r="107" spans="1:8" ht="12.75">
      <c r="A107" s="267">
        <v>246</v>
      </c>
      <c r="B107" s="88"/>
      <c r="C107" s="95">
        <f t="shared" si="7"/>
        <v>51.29</v>
      </c>
      <c r="D107" s="261"/>
      <c r="E107" s="262">
        <v>11520</v>
      </c>
      <c r="F107" s="264">
        <f t="shared" si="5"/>
        <v>3677</v>
      </c>
      <c r="G107" s="263">
        <f t="shared" si="6"/>
        <v>2695</v>
      </c>
      <c r="H107" s="262"/>
    </row>
    <row r="108" spans="1:8" ht="12.75">
      <c r="A108" s="267">
        <v>247</v>
      </c>
      <c r="B108" s="88"/>
      <c r="C108" s="95">
        <f t="shared" si="7"/>
        <v>51.35</v>
      </c>
      <c r="D108" s="261"/>
      <c r="E108" s="262">
        <v>11520</v>
      </c>
      <c r="F108" s="264">
        <f t="shared" si="5"/>
        <v>3673</v>
      </c>
      <c r="G108" s="263">
        <f t="shared" si="6"/>
        <v>2692</v>
      </c>
      <c r="H108" s="262"/>
    </row>
    <row r="109" spans="1:8" ht="12.75">
      <c r="A109" s="267">
        <v>248</v>
      </c>
      <c r="B109" s="88"/>
      <c r="C109" s="95">
        <f t="shared" si="7"/>
        <v>51.4</v>
      </c>
      <c r="D109" s="261"/>
      <c r="E109" s="262">
        <v>11520</v>
      </c>
      <c r="F109" s="264">
        <f t="shared" si="5"/>
        <v>3670</v>
      </c>
      <c r="G109" s="263">
        <f t="shared" si="6"/>
        <v>2689</v>
      </c>
      <c r="H109" s="262"/>
    </row>
    <row r="110" spans="1:8" ht="12.75">
      <c r="A110" s="267">
        <v>249</v>
      </c>
      <c r="B110" s="88"/>
      <c r="C110" s="95">
        <f t="shared" si="7"/>
        <v>51.46</v>
      </c>
      <c r="D110" s="261"/>
      <c r="E110" s="262">
        <v>11520</v>
      </c>
      <c r="F110" s="264">
        <f t="shared" si="5"/>
        <v>3665</v>
      </c>
      <c r="G110" s="263">
        <f t="shared" si="6"/>
        <v>2686</v>
      </c>
      <c r="H110" s="262"/>
    </row>
    <row r="111" spans="1:8" ht="12.75">
      <c r="A111" s="267">
        <v>250</v>
      </c>
      <c r="B111" s="88"/>
      <c r="C111" s="95">
        <f t="shared" si="7"/>
        <v>51.51</v>
      </c>
      <c r="D111" s="261"/>
      <c r="E111" s="262">
        <v>11520</v>
      </c>
      <c r="F111" s="264">
        <f t="shared" si="5"/>
        <v>3662</v>
      </c>
      <c r="G111" s="263">
        <f t="shared" si="6"/>
        <v>2684</v>
      </c>
      <c r="H111" s="262"/>
    </row>
    <row r="112" spans="1:8" ht="12.75">
      <c r="A112" s="267">
        <v>251</v>
      </c>
      <c r="B112" s="88"/>
      <c r="C112" s="95">
        <f t="shared" si="7"/>
        <v>51.56</v>
      </c>
      <c r="D112" s="261"/>
      <c r="E112" s="262">
        <v>11520</v>
      </c>
      <c r="F112" s="264">
        <f t="shared" si="5"/>
        <v>3658</v>
      </c>
      <c r="G112" s="263">
        <f t="shared" si="6"/>
        <v>2681</v>
      </c>
      <c r="H112" s="262"/>
    </row>
    <row r="113" spans="1:8" ht="12.75">
      <c r="A113" s="267">
        <v>252</v>
      </c>
      <c r="B113" s="88"/>
      <c r="C113" s="95">
        <f t="shared" si="7"/>
        <v>51.61</v>
      </c>
      <c r="D113" s="261"/>
      <c r="E113" s="262">
        <v>11520</v>
      </c>
      <c r="F113" s="264">
        <f t="shared" si="5"/>
        <v>3655</v>
      </c>
      <c r="G113" s="263">
        <f t="shared" si="6"/>
        <v>2679</v>
      </c>
      <c r="H113" s="262"/>
    </row>
    <row r="114" spans="1:8" ht="12.75">
      <c r="A114" s="267">
        <v>253</v>
      </c>
      <c r="B114" s="88"/>
      <c r="C114" s="95">
        <f t="shared" si="7"/>
        <v>51.67</v>
      </c>
      <c r="D114" s="261"/>
      <c r="E114" s="262">
        <v>11520</v>
      </c>
      <c r="F114" s="264">
        <f t="shared" si="5"/>
        <v>3650</v>
      </c>
      <c r="G114" s="263">
        <f t="shared" si="6"/>
        <v>2675</v>
      </c>
      <c r="H114" s="262"/>
    </row>
    <row r="115" spans="1:8" ht="12.75">
      <c r="A115" s="267">
        <v>254</v>
      </c>
      <c r="B115" s="88"/>
      <c r="C115" s="95">
        <f t="shared" si="7"/>
        <v>51.72</v>
      </c>
      <c r="D115" s="261"/>
      <c r="E115" s="262">
        <v>11520</v>
      </c>
      <c r="F115" s="264">
        <f t="shared" si="5"/>
        <v>3647</v>
      </c>
      <c r="G115" s="263">
        <f t="shared" si="6"/>
        <v>2673</v>
      </c>
      <c r="H115" s="262"/>
    </row>
    <row r="116" spans="1:8" ht="12.75">
      <c r="A116" s="267">
        <v>255</v>
      </c>
      <c r="B116" s="88"/>
      <c r="C116" s="95">
        <f t="shared" si="7"/>
        <v>51.77</v>
      </c>
      <c r="D116" s="261"/>
      <c r="E116" s="262">
        <v>11520</v>
      </c>
      <c r="F116" s="264">
        <f t="shared" si="5"/>
        <v>3643</v>
      </c>
      <c r="G116" s="263">
        <f t="shared" si="6"/>
        <v>2670</v>
      </c>
      <c r="H116" s="262"/>
    </row>
    <row r="117" spans="1:8" ht="12.75">
      <c r="A117" s="267">
        <v>256</v>
      </c>
      <c r="B117" s="88"/>
      <c r="C117" s="95">
        <f t="shared" si="7"/>
        <v>51.83</v>
      </c>
      <c r="D117" s="261"/>
      <c r="E117" s="262">
        <v>11520</v>
      </c>
      <c r="F117" s="264">
        <f t="shared" si="5"/>
        <v>3639</v>
      </c>
      <c r="G117" s="263">
        <f t="shared" si="6"/>
        <v>2667</v>
      </c>
      <c r="H117" s="262"/>
    </row>
    <row r="118" spans="1:8" ht="12.75">
      <c r="A118" s="267">
        <v>257</v>
      </c>
      <c r="B118" s="88"/>
      <c r="C118" s="95">
        <f t="shared" si="7"/>
        <v>51.88</v>
      </c>
      <c r="D118" s="261"/>
      <c r="E118" s="262">
        <v>11520</v>
      </c>
      <c r="F118" s="264">
        <f t="shared" si="5"/>
        <v>3636</v>
      </c>
      <c r="G118" s="263">
        <f t="shared" si="6"/>
        <v>2665</v>
      </c>
      <c r="H118" s="262"/>
    </row>
    <row r="119" spans="1:8" ht="12.75">
      <c r="A119" s="267">
        <v>258</v>
      </c>
      <c r="B119" s="88"/>
      <c r="C119" s="95">
        <f t="shared" si="7"/>
        <v>51.93</v>
      </c>
      <c r="D119" s="261"/>
      <c r="E119" s="262">
        <v>11520</v>
      </c>
      <c r="F119" s="264">
        <f t="shared" si="5"/>
        <v>3632</v>
      </c>
      <c r="G119" s="263">
        <f t="shared" si="6"/>
        <v>2662</v>
      </c>
      <c r="H119" s="262"/>
    </row>
    <row r="120" spans="1:8" ht="12.75">
      <c r="A120" s="267">
        <v>259</v>
      </c>
      <c r="B120" s="88"/>
      <c r="C120" s="95">
        <f t="shared" si="7"/>
        <v>51.98</v>
      </c>
      <c r="D120" s="261"/>
      <c r="E120" s="262">
        <v>11520</v>
      </c>
      <c r="F120" s="264">
        <f t="shared" si="5"/>
        <v>3629</v>
      </c>
      <c r="G120" s="263">
        <f t="shared" si="6"/>
        <v>2659</v>
      </c>
      <c r="H120" s="262"/>
    </row>
    <row r="121" spans="1:8" ht="12.75">
      <c r="A121" s="267">
        <v>260</v>
      </c>
      <c r="B121" s="88"/>
      <c r="C121" s="95">
        <f t="shared" si="7"/>
        <v>52.04</v>
      </c>
      <c r="D121" s="261"/>
      <c r="E121" s="262">
        <v>11520</v>
      </c>
      <c r="F121" s="264">
        <f t="shared" si="5"/>
        <v>3624</v>
      </c>
      <c r="G121" s="263">
        <f t="shared" si="6"/>
        <v>2656</v>
      </c>
      <c r="H121" s="262"/>
    </row>
    <row r="122" spans="1:8" ht="12.75">
      <c r="A122" s="267">
        <v>261</v>
      </c>
      <c r="B122" s="88"/>
      <c r="C122" s="95">
        <f t="shared" si="7"/>
        <v>52.09</v>
      </c>
      <c r="D122" s="261"/>
      <c r="E122" s="262">
        <v>11520</v>
      </c>
      <c r="F122" s="264">
        <f t="shared" si="5"/>
        <v>3621</v>
      </c>
      <c r="G122" s="263">
        <f t="shared" si="6"/>
        <v>2654</v>
      </c>
      <c r="H122" s="262"/>
    </row>
    <row r="123" spans="1:8" ht="12.75">
      <c r="A123" s="267">
        <v>262</v>
      </c>
      <c r="B123" s="88"/>
      <c r="C123" s="95">
        <f t="shared" si="7"/>
        <v>52.14</v>
      </c>
      <c r="D123" s="261"/>
      <c r="E123" s="262">
        <v>11520</v>
      </c>
      <c r="F123" s="264">
        <f t="shared" si="5"/>
        <v>3617</v>
      </c>
      <c r="G123" s="263">
        <f t="shared" si="6"/>
        <v>2651</v>
      </c>
      <c r="H123" s="262"/>
    </row>
    <row r="124" spans="1:8" ht="12.75">
      <c r="A124" s="267">
        <v>263</v>
      </c>
      <c r="B124" s="88"/>
      <c r="C124" s="95">
        <f t="shared" si="7"/>
        <v>52.19</v>
      </c>
      <c r="D124" s="261"/>
      <c r="E124" s="262">
        <v>11520</v>
      </c>
      <c r="F124" s="264">
        <f t="shared" si="5"/>
        <v>3614</v>
      </c>
      <c r="G124" s="263">
        <f t="shared" si="6"/>
        <v>2649</v>
      </c>
      <c r="H124" s="262"/>
    </row>
    <row r="125" spans="1:8" ht="12.75">
      <c r="A125" s="267">
        <v>264</v>
      </c>
      <c r="B125" s="88"/>
      <c r="C125" s="95">
        <f t="shared" si="7"/>
        <v>52.24</v>
      </c>
      <c r="D125" s="261"/>
      <c r="E125" s="262">
        <v>11520</v>
      </c>
      <c r="F125" s="264">
        <f t="shared" si="5"/>
        <v>3611</v>
      </c>
      <c r="G125" s="263">
        <f t="shared" si="6"/>
        <v>2646</v>
      </c>
      <c r="H125" s="262"/>
    </row>
    <row r="126" spans="1:8" ht="12.75">
      <c r="A126" s="267">
        <v>265</v>
      </c>
      <c r="B126" s="88"/>
      <c r="C126" s="95">
        <f t="shared" si="7"/>
        <v>52.3</v>
      </c>
      <c r="D126" s="261"/>
      <c r="E126" s="262">
        <v>11520</v>
      </c>
      <c r="F126" s="264">
        <f t="shared" si="5"/>
        <v>3606</v>
      </c>
      <c r="G126" s="263">
        <f t="shared" si="6"/>
        <v>2643</v>
      </c>
      <c r="H126" s="262"/>
    </row>
    <row r="127" spans="1:8" ht="12.75">
      <c r="A127" s="267">
        <v>266</v>
      </c>
      <c r="B127" s="88"/>
      <c r="C127" s="95">
        <f t="shared" si="7"/>
        <v>52.35</v>
      </c>
      <c r="D127" s="261"/>
      <c r="E127" s="262">
        <v>11520</v>
      </c>
      <c r="F127" s="264">
        <f t="shared" si="5"/>
        <v>3603</v>
      </c>
      <c r="G127" s="263">
        <f t="shared" si="6"/>
        <v>2641</v>
      </c>
      <c r="H127" s="262"/>
    </row>
    <row r="128" spans="1:8" ht="12.75">
      <c r="A128" s="267">
        <v>267</v>
      </c>
      <c r="B128" s="88"/>
      <c r="C128" s="95">
        <f t="shared" si="7"/>
        <v>52.4</v>
      </c>
      <c r="D128" s="261"/>
      <c r="E128" s="262">
        <v>11520</v>
      </c>
      <c r="F128" s="264">
        <f t="shared" si="5"/>
        <v>3600</v>
      </c>
      <c r="G128" s="263">
        <f t="shared" si="6"/>
        <v>2638</v>
      </c>
      <c r="H128" s="262"/>
    </row>
    <row r="129" spans="1:8" ht="12.75">
      <c r="A129" s="267">
        <v>268</v>
      </c>
      <c r="B129" s="88"/>
      <c r="C129" s="95">
        <f t="shared" si="7"/>
        <v>52.45</v>
      </c>
      <c r="D129" s="261"/>
      <c r="E129" s="262">
        <v>11520</v>
      </c>
      <c r="F129" s="264">
        <f t="shared" si="5"/>
        <v>3596</v>
      </c>
      <c r="G129" s="263">
        <f t="shared" si="6"/>
        <v>2636</v>
      </c>
      <c r="H129" s="262"/>
    </row>
    <row r="130" spans="1:8" ht="12.75">
      <c r="A130" s="267">
        <v>269</v>
      </c>
      <c r="B130" s="88"/>
      <c r="C130" s="95">
        <f t="shared" si="7"/>
        <v>52.5</v>
      </c>
      <c r="D130" s="261"/>
      <c r="E130" s="262">
        <v>11520</v>
      </c>
      <c r="F130" s="264">
        <f t="shared" si="5"/>
        <v>3593</v>
      </c>
      <c r="G130" s="263">
        <f t="shared" si="6"/>
        <v>2633</v>
      </c>
      <c r="H130" s="262"/>
    </row>
    <row r="131" spans="1:8" ht="12.75">
      <c r="A131" s="267">
        <v>270</v>
      </c>
      <c r="B131" s="88"/>
      <c r="C131" s="95">
        <f t="shared" si="7"/>
        <v>52.55</v>
      </c>
      <c r="D131" s="261"/>
      <c r="E131" s="262">
        <v>11520</v>
      </c>
      <c r="F131" s="264">
        <f t="shared" si="5"/>
        <v>3589</v>
      </c>
      <c r="G131" s="263">
        <f t="shared" si="6"/>
        <v>2631</v>
      </c>
      <c r="H131" s="262"/>
    </row>
    <row r="132" spans="1:8" ht="12.75">
      <c r="A132" s="267">
        <v>271</v>
      </c>
      <c r="B132" s="88"/>
      <c r="C132" s="95">
        <f t="shared" si="7"/>
        <v>52.61</v>
      </c>
      <c r="D132" s="261"/>
      <c r="E132" s="262">
        <v>11520</v>
      </c>
      <c r="F132" s="264">
        <f t="shared" si="5"/>
        <v>3585</v>
      </c>
      <c r="G132" s="263">
        <f t="shared" si="6"/>
        <v>2628</v>
      </c>
      <c r="H132" s="262"/>
    </row>
    <row r="133" spans="1:8" ht="12.75">
      <c r="A133" s="267">
        <v>272</v>
      </c>
      <c r="B133" s="88"/>
      <c r="C133" s="95">
        <f t="shared" si="7"/>
        <v>52.66</v>
      </c>
      <c r="D133" s="261"/>
      <c r="E133" s="262">
        <v>11520</v>
      </c>
      <c r="F133" s="264">
        <f t="shared" si="5"/>
        <v>3582</v>
      </c>
      <c r="G133" s="263">
        <f t="shared" si="6"/>
        <v>2625</v>
      </c>
      <c r="H133" s="262"/>
    </row>
    <row r="134" spans="1:8" ht="12.75">
      <c r="A134" s="267">
        <v>273</v>
      </c>
      <c r="B134" s="88"/>
      <c r="C134" s="95">
        <f t="shared" si="7"/>
        <v>52.71</v>
      </c>
      <c r="D134" s="261"/>
      <c r="E134" s="262">
        <v>11520</v>
      </c>
      <c r="F134" s="264">
        <f t="shared" si="5"/>
        <v>3578</v>
      </c>
      <c r="G134" s="263">
        <f t="shared" si="6"/>
        <v>2623</v>
      </c>
      <c r="H134" s="262"/>
    </row>
    <row r="135" spans="1:8" ht="12.75">
      <c r="A135" s="267">
        <v>274</v>
      </c>
      <c r="B135" s="88"/>
      <c r="C135" s="95">
        <f t="shared" si="7"/>
        <v>52.76</v>
      </c>
      <c r="D135" s="261"/>
      <c r="E135" s="262">
        <v>11520</v>
      </c>
      <c r="F135" s="264">
        <f t="shared" si="5"/>
        <v>3575</v>
      </c>
      <c r="G135" s="263">
        <f t="shared" si="6"/>
        <v>2620</v>
      </c>
      <c r="H135" s="262"/>
    </row>
    <row r="136" spans="1:8" ht="12.75">
      <c r="A136" s="267">
        <v>275</v>
      </c>
      <c r="B136" s="88"/>
      <c r="C136" s="95">
        <f t="shared" si="7"/>
        <v>52.81</v>
      </c>
      <c r="D136" s="261"/>
      <c r="E136" s="262">
        <v>11520</v>
      </c>
      <c r="F136" s="264">
        <f t="shared" si="5"/>
        <v>3572</v>
      </c>
      <c r="G136" s="263">
        <f t="shared" si="6"/>
        <v>2618</v>
      </c>
      <c r="H136" s="262"/>
    </row>
    <row r="137" spans="1:8" ht="12.75">
      <c r="A137" s="267">
        <v>276</v>
      </c>
      <c r="B137" s="88"/>
      <c r="C137" s="95">
        <f t="shared" si="7"/>
        <v>52.86</v>
      </c>
      <c r="D137" s="261"/>
      <c r="E137" s="262">
        <v>11520</v>
      </c>
      <c r="F137" s="264">
        <f t="shared" si="5"/>
        <v>3568</v>
      </c>
      <c r="G137" s="263">
        <f t="shared" si="6"/>
        <v>2615</v>
      </c>
      <c r="H137" s="262"/>
    </row>
    <row r="138" spans="1:8" ht="12.75">
      <c r="A138" s="267">
        <v>277</v>
      </c>
      <c r="B138" s="88"/>
      <c r="C138" s="95">
        <f t="shared" si="7"/>
        <v>52.91</v>
      </c>
      <c r="D138" s="261"/>
      <c r="E138" s="262">
        <v>11520</v>
      </c>
      <c r="F138" s="264">
        <f t="shared" si="5"/>
        <v>3565</v>
      </c>
      <c r="G138" s="263">
        <f t="shared" si="6"/>
        <v>2613</v>
      </c>
      <c r="H138" s="262"/>
    </row>
    <row r="139" spans="1:8" ht="12.75">
      <c r="A139" s="267">
        <v>278</v>
      </c>
      <c r="B139" s="88"/>
      <c r="C139" s="95">
        <f t="shared" si="7"/>
        <v>52.96</v>
      </c>
      <c r="D139" s="261"/>
      <c r="E139" s="262">
        <v>11520</v>
      </c>
      <c r="F139" s="264">
        <f t="shared" si="5"/>
        <v>3561</v>
      </c>
      <c r="G139" s="263">
        <f t="shared" si="6"/>
        <v>2610</v>
      </c>
      <c r="H139" s="262"/>
    </row>
    <row r="140" spans="1:8" ht="12.75">
      <c r="A140" s="267">
        <v>279</v>
      </c>
      <c r="B140" s="88"/>
      <c r="C140" s="95">
        <f t="shared" si="7"/>
        <v>53.01</v>
      </c>
      <c r="D140" s="261"/>
      <c r="E140" s="262">
        <v>11520</v>
      </c>
      <c r="F140" s="264">
        <f t="shared" si="5"/>
        <v>3558</v>
      </c>
      <c r="G140" s="263">
        <f t="shared" si="6"/>
        <v>2608</v>
      </c>
      <c r="H140" s="262"/>
    </row>
    <row r="141" spans="1:8" ht="12.75">
      <c r="A141" s="267">
        <v>280</v>
      </c>
      <c r="B141" s="88"/>
      <c r="C141" s="95">
        <f t="shared" si="7"/>
        <v>53.06</v>
      </c>
      <c r="D141" s="261"/>
      <c r="E141" s="262">
        <v>11520</v>
      </c>
      <c r="F141" s="264">
        <f t="shared" si="5"/>
        <v>3555</v>
      </c>
      <c r="G141" s="263">
        <f t="shared" si="6"/>
        <v>2605</v>
      </c>
      <c r="H141" s="262"/>
    </row>
    <row r="142" spans="1:8" ht="12.75">
      <c r="A142" s="267">
        <v>281</v>
      </c>
      <c r="B142" s="88"/>
      <c r="C142" s="95">
        <f t="shared" si="7"/>
        <v>53.11</v>
      </c>
      <c r="D142" s="261"/>
      <c r="E142" s="262">
        <v>11520</v>
      </c>
      <c r="F142" s="264">
        <f aca="true" t="shared" si="8" ref="F142:F205">ROUND(12*1.3644*(1/C142*E142)+H142,0)</f>
        <v>3551</v>
      </c>
      <c r="G142" s="263">
        <f t="shared" si="6"/>
        <v>2603</v>
      </c>
      <c r="H142" s="262"/>
    </row>
    <row r="143" spans="1:8" ht="12.75">
      <c r="A143" s="267">
        <v>282</v>
      </c>
      <c r="B143" s="88"/>
      <c r="C143" s="95">
        <f t="shared" si="7"/>
        <v>53.16</v>
      </c>
      <c r="D143" s="261"/>
      <c r="E143" s="262">
        <v>11520</v>
      </c>
      <c r="F143" s="264">
        <f t="shared" si="8"/>
        <v>3548</v>
      </c>
      <c r="G143" s="263">
        <f t="shared" si="6"/>
        <v>2600</v>
      </c>
      <c r="H143" s="262"/>
    </row>
    <row r="144" spans="1:8" ht="12.75">
      <c r="A144" s="267">
        <v>283</v>
      </c>
      <c r="B144" s="88"/>
      <c r="C144" s="95">
        <f t="shared" si="7"/>
        <v>53.21</v>
      </c>
      <c r="D144" s="261"/>
      <c r="E144" s="262">
        <v>11520</v>
      </c>
      <c r="F144" s="264">
        <f t="shared" si="8"/>
        <v>3545</v>
      </c>
      <c r="G144" s="263">
        <f t="shared" si="6"/>
        <v>2598</v>
      </c>
      <c r="H144" s="262"/>
    </row>
    <row r="145" spans="1:8" ht="12.75">
      <c r="A145" s="267">
        <v>284</v>
      </c>
      <c r="B145" s="88"/>
      <c r="C145" s="95">
        <f t="shared" si="7"/>
        <v>53.27</v>
      </c>
      <c r="D145" s="261"/>
      <c r="E145" s="262">
        <v>11520</v>
      </c>
      <c r="F145" s="264">
        <f t="shared" si="8"/>
        <v>3541</v>
      </c>
      <c r="G145" s="263">
        <f t="shared" si="6"/>
        <v>2595</v>
      </c>
      <c r="H145" s="262"/>
    </row>
    <row r="146" spans="1:8" ht="12.75">
      <c r="A146" s="267">
        <v>285</v>
      </c>
      <c r="B146" s="88"/>
      <c r="C146" s="95">
        <f t="shared" si="7"/>
        <v>53.32</v>
      </c>
      <c r="D146" s="261"/>
      <c r="E146" s="262">
        <v>11520</v>
      </c>
      <c r="F146" s="264">
        <f t="shared" si="8"/>
        <v>3537</v>
      </c>
      <c r="G146" s="263">
        <f t="shared" si="6"/>
        <v>2593</v>
      </c>
      <c r="H146" s="262"/>
    </row>
    <row r="147" spans="1:8" ht="12.75">
      <c r="A147" s="267">
        <v>286</v>
      </c>
      <c r="B147" s="88"/>
      <c r="C147" s="95">
        <f t="shared" si="7"/>
        <v>53.37</v>
      </c>
      <c r="D147" s="261"/>
      <c r="E147" s="262">
        <v>11520</v>
      </c>
      <c r="F147" s="264">
        <f t="shared" si="8"/>
        <v>3534</v>
      </c>
      <c r="G147" s="263">
        <f t="shared" si="6"/>
        <v>2590</v>
      </c>
      <c r="H147" s="262"/>
    </row>
    <row r="148" spans="1:8" ht="12.75">
      <c r="A148" s="267">
        <v>287</v>
      </c>
      <c r="B148" s="88"/>
      <c r="C148" s="95">
        <f t="shared" si="7"/>
        <v>53.41</v>
      </c>
      <c r="D148" s="261"/>
      <c r="E148" s="262">
        <v>11520</v>
      </c>
      <c r="F148" s="264">
        <f t="shared" si="8"/>
        <v>3531</v>
      </c>
      <c r="G148" s="263">
        <f t="shared" si="6"/>
        <v>2588</v>
      </c>
      <c r="H148" s="262"/>
    </row>
    <row r="149" spans="1:8" ht="12.75">
      <c r="A149" s="267">
        <v>288</v>
      </c>
      <c r="B149" s="88"/>
      <c r="C149" s="95">
        <f t="shared" si="7"/>
        <v>53.46</v>
      </c>
      <c r="D149" s="261"/>
      <c r="E149" s="262">
        <v>11520</v>
      </c>
      <c r="F149" s="264">
        <f t="shared" si="8"/>
        <v>3528</v>
      </c>
      <c r="G149" s="263">
        <f t="shared" si="6"/>
        <v>2586</v>
      </c>
      <c r="H149" s="262"/>
    </row>
    <row r="150" spans="1:8" ht="12.75">
      <c r="A150" s="267">
        <v>289</v>
      </c>
      <c r="B150" s="88"/>
      <c r="C150" s="95">
        <f t="shared" si="7"/>
        <v>53.51</v>
      </c>
      <c r="D150" s="261"/>
      <c r="E150" s="262">
        <v>11520</v>
      </c>
      <c r="F150" s="264">
        <f t="shared" si="8"/>
        <v>3525</v>
      </c>
      <c r="G150" s="263">
        <f t="shared" si="6"/>
        <v>2583</v>
      </c>
      <c r="H150" s="262"/>
    </row>
    <row r="151" spans="1:8" ht="12.75">
      <c r="A151" s="267">
        <v>290</v>
      </c>
      <c r="B151" s="88"/>
      <c r="C151" s="95">
        <f t="shared" si="7"/>
        <v>53.56</v>
      </c>
      <c r="D151" s="261"/>
      <c r="E151" s="262">
        <v>11520</v>
      </c>
      <c r="F151" s="264">
        <f t="shared" si="8"/>
        <v>3522</v>
      </c>
      <c r="G151" s="263">
        <f t="shared" si="6"/>
        <v>2581</v>
      </c>
      <c r="H151" s="262"/>
    </row>
    <row r="152" spans="1:8" ht="12.75">
      <c r="A152" s="267">
        <v>291</v>
      </c>
      <c r="B152" s="88"/>
      <c r="C152" s="95">
        <f t="shared" si="7"/>
        <v>53.61</v>
      </c>
      <c r="D152" s="261"/>
      <c r="E152" s="262">
        <v>11520</v>
      </c>
      <c r="F152" s="264">
        <f t="shared" si="8"/>
        <v>3518</v>
      </c>
      <c r="G152" s="263">
        <f t="shared" si="6"/>
        <v>2579</v>
      </c>
      <c r="H152" s="262"/>
    </row>
    <row r="153" spans="1:8" ht="12.75">
      <c r="A153" s="267">
        <v>292</v>
      </c>
      <c r="B153" s="88"/>
      <c r="C153" s="95">
        <f t="shared" si="7"/>
        <v>53.66</v>
      </c>
      <c r="D153" s="261"/>
      <c r="E153" s="262">
        <v>11520</v>
      </c>
      <c r="F153" s="264">
        <f t="shared" si="8"/>
        <v>3515</v>
      </c>
      <c r="G153" s="263">
        <f t="shared" si="6"/>
        <v>2576</v>
      </c>
      <c r="H153" s="262"/>
    </row>
    <row r="154" spans="1:8" ht="12.75">
      <c r="A154" s="267">
        <v>293</v>
      </c>
      <c r="B154" s="88"/>
      <c r="C154" s="95">
        <f t="shared" si="7"/>
        <v>53.71</v>
      </c>
      <c r="D154" s="261"/>
      <c r="E154" s="262">
        <v>11520</v>
      </c>
      <c r="F154" s="264">
        <f t="shared" si="8"/>
        <v>3512</v>
      </c>
      <c r="G154" s="263">
        <f t="shared" si="6"/>
        <v>2574</v>
      </c>
      <c r="H154" s="262"/>
    </row>
    <row r="155" spans="1:8" ht="12.75">
      <c r="A155" s="267">
        <v>294</v>
      </c>
      <c r="B155" s="88"/>
      <c r="C155" s="95">
        <f t="shared" si="7"/>
        <v>53.76</v>
      </c>
      <c r="D155" s="261"/>
      <c r="E155" s="262">
        <v>11520</v>
      </c>
      <c r="F155" s="264">
        <f t="shared" si="8"/>
        <v>3508</v>
      </c>
      <c r="G155" s="263">
        <f t="shared" si="6"/>
        <v>2571</v>
      </c>
      <c r="H155" s="262"/>
    </row>
    <row r="156" spans="1:8" ht="12.75">
      <c r="A156" s="267">
        <v>295</v>
      </c>
      <c r="B156" s="88"/>
      <c r="C156" s="95">
        <f t="shared" si="7"/>
        <v>53.81</v>
      </c>
      <c r="D156" s="261"/>
      <c r="E156" s="262">
        <v>11520</v>
      </c>
      <c r="F156" s="264">
        <f t="shared" si="8"/>
        <v>3505</v>
      </c>
      <c r="G156" s="263">
        <f t="shared" si="6"/>
        <v>2569</v>
      </c>
      <c r="H156" s="262"/>
    </row>
    <row r="157" spans="1:8" ht="12.75">
      <c r="A157" s="267">
        <v>296</v>
      </c>
      <c r="B157" s="88"/>
      <c r="C157" s="95">
        <f t="shared" si="7"/>
        <v>53.86</v>
      </c>
      <c r="D157" s="261"/>
      <c r="E157" s="262">
        <v>11520</v>
      </c>
      <c r="F157" s="264">
        <f t="shared" si="8"/>
        <v>3502</v>
      </c>
      <c r="G157" s="263">
        <f t="shared" si="6"/>
        <v>2567</v>
      </c>
      <c r="H157" s="262"/>
    </row>
    <row r="158" spans="1:8" ht="12.75">
      <c r="A158" s="267">
        <v>297</v>
      </c>
      <c r="B158" s="88"/>
      <c r="C158" s="95">
        <f t="shared" si="7"/>
        <v>53.91</v>
      </c>
      <c r="D158" s="261"/>
      <c r="E158" s="262">
        <v>11520</v>
      </c>
      <c r="F158" s="264">
        <f t="shared" si="8"/>
        <v>3499</v>
      </c>
      <c r="G158" s="263">
        <f t="shared" si="6"/>
        <v>2564</v>
      </c>
      <c r="H158" s="262"/>
    </row>
    <row r="159" spans="1:8" ht="12.75">
      <c r="A159" s="267">
        <v>298</v>
      </c>
      <c r="B159" s="88"/>
      <c r="C159" s="95">
        <f t="shared" si="7"/>
        <v>53.96</v>
      </c>
      <c r="D159" s="261"/>
      <c r="E159" s="262">
        <v>11520</v>
      </c>
      <c r="F159" s="264">
        <f t="shared" si="8"/>
        <v>3495</v>
      </c>
      <c r="G159" s="263">
        <f t="shared" si="6"/>
        <v>2562</v>
      </c>
      <c r="H159" s="262"/>
    </row>
    <row r="160" spans="1:8" ht="12.75">
      <c r="A160" s="267">
        <v>299</v>
      </c>
      <c r="B160" s="88"/>
      <c r="C160" s="95">
        <f t="shared" si="7"/>
        <v>54.01</v>
      </c>
      <c r="D160" s="261"/>
      <c r="E160" s="262">
        <v>11520</v>
      </c>
      <c r="F160" s="264">
        <f t="shared" si="8"/>
        <v>3492</v>
      </c>
      <c r="G160" s="263">
        <f t="shared" si="6"/>
        <v>2560</v>
      </c>
      <c r="H160" s="262"/>
    </row>
    <row r="161" spans="1:8" ht="12.75">
      <c r="A161" s="267">
        <v>300</v>
      </c>
      <c r="B161" s="88"/>
      <c r="C161" s="95">
        <f t="shared" si="7"/>
        <v>54.06</v>
      </c>
      <c r="D161" s="261"/>
      <c r="E161" s="262">
        <v>11520</v>
      </c>
      <c r="F161" s="264">
        <f t="shared" si="8"/>
        <v>3489</v>
      </c>
      <c r="G161" s="263">
        <f t="shared" si="6"/>
        <v>2557</v>
      </c>
      <c r="H161" s="262"/>
    </row>
    <row r="162" spans="1:8" ht="12.75">
      <c r="A162" s="267">
        <v>301</v>
      </c>
      <c r="B162" s="88"/>
      <c r="C162" s="95">
        <f t="shared" si="7"/>
        <v>54.1</v>
      </c>
      <c r="D162" s="261"/>
      <c r="E162" s="262">
        <v>11520</v>
      </c>
      <c r="F162" s="264">
        <f t="shared" si="8"/>
        <v>3486</v>
      </c>
      <c r="G162" s="263">
        <f t="shared" si="6"/>
        <v>2555</v>
      </c>
      <c r="H162" s="262"/>
    </row>
    <row r="163" spans="1:8" ht="12.75">
      <c r="A163" s="267">
        <v>302</v>
      </c>
      <c r="B163" s="88"/>
      <c r="C163" s="95">
        <f t="shared" si="7"/>
        <v>54.15</v>
      </c>
      <c r="D163" s="261"/>
      <c r="E163" s="262">
        <v>11520</v>
      </c>
      <c r="F163" s="264">
        <f t="shared" si="8"/>
        <v>3483</v>
      </c>
      <c r="G163" s="263">
        <f t="shared" si="6"/>
        <v>2553</v>
      </c>
      <c r="H163" s="262"/>
    </row>
    <row r="164" spans="1:8" ht="12.75">
      <c r="A164" s="267">
        <v>303</v>
      </c>
      <c r="B164" s="88"/>
      <c r="C164" s="95">
        <f t="shared" si="7"/>
        <v>54.2</v>
      </c>
      <c r="D164" s="261"/>
      <c r="E164" s="262">
        <v>11520</v>
      </c>
      <c r="F164" s="264">
        <f t="shared" si="8"/>
        <v>3480</v>
      </c>
      <c r="G164" s="263">
        <f t="shared" si="6"/>
        <v>2551</v>
      </c>
      <c r="H164" s="262"/>
    </row>
    <row r="165" spans="1:8" ht="12.75">
      <c r="A165" s="267">
        <v>304</v>
      </c>
      <c r="B165" s="88"/>
      <c r="C165" s="95">
        <f t="shared" si="7"/>
        <v>54.25</v>
      </c>
      <c r="D165" s="261"/>
      <c r="E165" s="262">
        <v>11520</v>
      </c>
      <c r="F165" s="264">
        <f t="shared" si="8"/>
        <v>3477</v>
      </c>
      <c r="G165" s="263">
        <f t="shared" si="6"/>
        <v>2548</v>
      </c>
      <c r="H165" s="262"/>
    </row>
    <row r="166" spans="1:8" ht="12.75">
      <c r="A166" s="267">
        <v>305</v>
      </c>
      <c r="B166" s="88"/>
      <c r="C166" s="95">
        <f t="shared" si="7"/>
        <v>54.3</v>
      </c>
      <c r="D166" s="261"/>
      <c r="E166" s="262">
        <v>11520</v>
      </c>
      <c r="F166" s="264">
        <f t="shared" si="8"/>
        <v>3474</v>
      </c>
      <c r="G166" s="263">
        <f t="shared" si="6"/>
        <v>2546</v>
      </c>
      <c r="H166" s="262"/>
    </row>
    <row r="167" spans="1:8" ht="12.75">
      <c r="A167" s="267">
        <v>306</v>
      </c>
      <c r="B167" s="88"/>
      <c r="C167" s="95">
        <f t="shared" si="7"/>
        <v>54.35</v>
      </c>
      <c r="D167" s="261"/>
      <c r="E167" s="262">
        <v>11520</v>
      </c>
      <c r="F167" s="264">
        <f t="shared" si="8"/>
        <v>3470</v>
      </c>
      <c r="G167" s="263">
        <f t="shared" si="6"/>
        <v>2544</v>
      </c>
      <c r="H167" s="262"/>
    </row>
    <row r="168" spans="1:8" ht="12.75">
      <c r="A168" s="267">
        <v>307</v>
      </c>
      <c r="B168" s="88"/>
      <c r="C168" s="95">
        <f t="shared" si="7"/>
        <v>54.39</v>
      </c>
      <c r="D168" s="261"/>
      <c r="E168" s="262">
        <v>11520</v>
      </c>
      <c r="F168" s="264">
        <f t="shared" si="8"/>
        <v>3468</v>
      </c>
      <c r="G168" s="263">
        <f aca="true" t="shared" si="9" ref="G168:G231">ROUND(12*(1/C168*E168),0)</f>
        <v>2542</v>
      </c>
      <c r="H168" s="262"/>
    </row>
    <row r="169" spans="1:8" ht="12.75">
      <c r="A169" s="267">
        <v>308</v>
      </c>
      <c r="B169" s="88"/>
      <c r="C169" s="95">
        <f aca="true" t="shared" si="10" ref="C169:C232">ROUND((-0.0000491*POWER(A169,2)+0.0818939*A169+38.1)*0.928,2)</f>
        <v>54.44</v>
      </c>
      <c r="D169" s="261"/>
      <c r="E169" s="262">
        <v>11520</v>
      </c>
      <c r="F169" s="264">
        <f t="shared" si="8"/>
        <v>3465</v>
      </c>
      <c r="G169" s="263">
        <f t="shared" si="9"/>
        <v>2539</v>
      </c>
      <c r="H169" s="262"/>
    </row>
    <row r="170" spans="1:8" ht="12.75">
      <c r="A170" s="267">
        <v>309</v>
      </c>
      <c r="B170" s="88"/>
      <c r="C170" s="95">
        <f t="shared" si="10"/>
        <v>54.49</v>
      </c>
      <c r="D170" s="261"/>
      <c r="E170" s="262">
        <v>11520</v>
      </c>
      <c r="F170" s="264">
        <f t="shared" si="8"/>
        <v>3461</v>
      </c>
      <c r="G170" s="263">
        <f t="shared" si="9"/>
        <v>2537</v>
      </c>
      <c r="H170" s="262"/>
    </row>
    <row r="171" spans="1:8" ht="12.75">
      <c r="A171" s="267">
        <v>310</v>
      </c>
      <c r="B171" s="88"/>
      <c r="C171" s="95">
        <f t="shared" si="10"/>
        <v>54.54</v>
      </c>
      <c r="D171" s="261"/>
      <c r="E171" s="262">
        <v>11520</v>
      </c>
      <c r="F171" s="264">
        <f t="shared" si="8"/>
        <v>3458</v>
      </c>
      <c r="G171" s="263">
        <f t="shared" si="9"/>
        <v>2535</v>
      </c>
      <c r="H171" s="262"/>
    </row>
    <row r="172" spans="1:8" ht="12.75">
      <c r="A172" s="267">
        <v>311</v>
      </c>
      <c r="B172" s="88"/>
      <c r="C172" s="95">
        <f t="shared" si="10"/>
        <v>54.58</v>
      </c>
      <c r="D172" s="261"/>
      <c r="E172" s="262">
        <v>11520</v>
      </c>
      <c r="F172" s="264">
        <f t="shared" si="8"/>
        <v>3456</v>
      </c>
      <c r="G172" s="263">
        <f t="shared" si="9"/>
        <v>2533</v>
      </c>
      <c r="H172" s="262"/>
    </row>
    <row r="173" spans="1:8" ht="12.75">
      <c r="A173" s="267">
        <v>312</v>
      </c>
      <c r="B173" s="88"/>
      <c r="C173" s="95">
        <f t="shared" si="10"/>
        <v>54.63</v>
      </c>
      <c r="D173" s="261"/>
      <c r="E173" s="262">
        <v>11520</v>
      </c>
      <c r="F173" s="264">
        <f t="shared" si="8"/>
        <v>3453</v>
      </c>
      <c r="G173" s="263">
        <f t="shared" si="9"/>
        <v>2530</v>
      </c>
      <c r="H173" s="262"/>
    </row>
    <row r="174" spans="1:8" ht="12.75">
      <c r="A174" s="267">
        <v>313</v>
      </c>
      <c r="B174" s="88"/>
      <c r="C174" s="95">
        <f t="shared" si="10"/>
        <v>54.68</v>
      </c>
      <c r="D174" s="261"/>
      <c r="E174" s="262">
        <v>11520</v>
      </c>
      <c r="F174" s="264">
        <f t="shared" si="8"/>
        <v>3449</v>
      </c>
      <c r="G174" s="263">
        <f t="shared" si="9"/>
        <v>2528</v>
      </c>
      <c r="H174" s="262"/>
    </row>
    <row r="175" spans="1:8" ht="12.75">
      <c r="A175" s="267">
        <v>314</v>
      </c>
      <c r="B175" s="88"/>
      <c r="C175" s="95">
        <f t="shared" si="10"/>
        <v>54.73</v>
      </c>
      <c r="D175" s="261"/>
      <c r="E175" s="262">
        <v>11520</v>
      </c>
      <c r="F175" s="264">
        <f t="shared" si="8"/>
        <v>3446</v>
      </c>
      <c r="G175" s="263">
        <f t="shared" si="9"/>
        <v>2526</v>
      </c>
      <c r="H175" s="262"/>
    </row>
    <row r="176" spans="1:8" ht="12.75">
      <c r="A176" s="267">
        <v>315</v>
      </c>
      <c r="B176" s="88"/>
      <c r="C176" s="95">
        <f t="shared" si="10"/>
        <v>54.77</v>
      </c>
      <c r="D176" s="261"/>
      <c r="E176" s="262">
        <v>11520</v>
      </c>
      <c r="F176" s="264">
        <f t="shared" si="8"/>
        <v>3444</v>
      </c>
      <c r="G176" s="263">
        <f t="shared" si="9"/>
        <v>2524</v>
      </c>
      <c r="H176" s="262"/>
    </row>
    <row r="177" spans="1:8" ht="12.75">
      <c r="A177" s="267">
        <v>316</v>
      </c>
      <c r="B177" s="88"/>
      <c r="C177" s="95">
        <f t="shared" si="10"/>
        <v>54.82</v>
      </c>
      <c r="D177" s="261"/>
      <c r="E177" s="262">
        <v>11520</v>
      </c>
      <c r="F177" s="264">
        <f t="shared" si="8"/>
        <v>3441</v>
      </c>
      <c r="G177" s="263">
        <f t="shared" si="9"/>
        <v>2522</v>
      </c>
      <c r="H177" s="262"/>
    </row>
    <row r="178" spans="1:8" ht="12.75">
      <c r="A178" s="267">
        <v>317</v>
      </c>
      <c r="B178" s="88"/>
      <c r="C178" s="95">
        <f t="shared" si="10"/>
        <v>54.87</v>
      </c>
      <c r="D178" s="261"/>
      <c r="E178" s="262">
        <v>11520</v>
      </c>
      <c r="F178" s="264">
        <f t="shared" si="8"/>
        <v>3437</v>
      </c>
      <c r="G178" s="263">
        <f t="shared" si="9"/>
        <v>2519</v>
      </c>
      <c r="H178" s="262"/>
    </row>
    <row r="179" spans="1:8" ht="12.75">
      <c r="A179" s="267">
        <v>318</v>
      </c>
      <c r="B179" s="88"/>
      <c r="C179" s="95">
        <f t="shared" si="10"/>
        <v>54.92</v>
      </c>
      <c r="D179" s="261"/>
      <c r="E179" s="262">
        <v>11520</v>
      </c>
      <c r="F179" s="264">
        <f t="shared" si="8"/>
        <v>3434</v>
      </c>
      <c r="G179" s="263">
        <f t="shared" si="9"/>
        <v>2517</v>
      </c>
      <c r="H179" s="262"/>
    </row>
    <row r="180" spans="1:8" ht="12.75">
      <c r="A180" s="267">
        <v>319</v>
      </c>
      <c r="B180" s="88"/>
      <c r="C180" s="95">
        <f t="shared" si="10"/>
        <v>54.96</v>
      </c>
      <c r="D180" s="261"/>
      <c r="E180" s="262">
        <v>11520</v>
      </c>
      <c r="F180" s="264">
        <f t="shared" si="8"/>
        <v>3432</v>
      </c>
      <c r="G180" s="263">
        <f t="shared" si="9"/>
        <v>2515</v>
      </c>
      <c r="H180" s="262"/>
    </row>
    <row r="181" spans="1:8" ht="12.75">
      <c r="A181" s="267">
        <v>320</v>
      </c>
      <c r="B181" s="88"/>
      <c r="C181" s="95">
        <f t="shared" si="10"/>
        <v>55.01</v>
      </c>
      <c r="D181" s="261"/>
      <c r="E181" s="262">
        <v>11520</v>
      </c>
      <c r="F181" s="264">
        <f t="shared" si="8"/>
        <v>3429</v>
      </c>
      <c r="G181" s="263">
        <f t="shared" si="9"/>
        <v>2513</v>
      </c>
      <c r="H181" s="262"/>
    </row>
    <row r="182" spans="1:8" ht="12.75">
      <c r="A182" s="267">
        <v>321</v>
      </c>
      <c r="B182" s="88"/>
      <c r="C182" s="95">
        <f t="shared" si="10"/>
        <v>55.06</v>
      </c>
      <c r="D182" s="261"/>
      <c r="E182" s="262">
        <v>11520</v>
      </c>
      <c r="F182" s="264">
        <f t="shared" si="8"/>
        <v>3426</v>
      </c>
      <c r="G182" s="263">
        <f t="shared" si="9"/>
        <v>2511</v>
      </c>
      <c r="H182" s="262"/>
    </row>
    <row r="183" spans="1:8" ht="12.75">
      <c r="A183" s="267">
        <v>322</v>
      </c>
      <c r="B183" s="88"/>
      <c r="C183" s="95">
        <f t="shared" si="10"/>
        <v>55.1</v>
      </c>
      <c r="D183" s="261"/>
      <c r="E183" s="262">
        <v>11520</v>
      </c>
      <c r="F183" s="264">
        <f t="shared" si="8"/>
        <v>3423</v>
      </c>
      <c r="G183" s="263">
        <f t="shared" si="9"/>
        <v>2509</v>
      </c>
      <c r="H183" s="262"/>
    </row>
    <row r="184" spans="1:8" ht="12.75">
      <c r="A184" s="267">
        <v>323</v>
      </c>
      <c r="B184" s="88"/>
      <c r="C184" s="95">
        <f t="shared" si="10"/>
        <v>55.15</v>
      </c>
      <c r="D184" s="261"/>
      <c r="E184" s="262">
        <v>11520</v>
      </c>
      <c r="F184" s="264">
        <f t="shared" si="8"/>
        <v>3420</v>
      </c>
      <c r="G184" s="263">
        <f t="shared" si="9"/>
        <v>2507</v>
      </c>
      <c r="H184" s="262"/>
    </row>
    <row r="185" spans="1:8" ht="12.75">
      <c r="A185" s="267">
        <v>324</v>
      </c>
      <c r="B185" s="88"/>
      <c r="C185" s="95">
        <f t="shared" si="10"/>
        <v>55.2</v>
      </c>
      <c r="D185" s="261"/>
      <c r="E185" s="262">
        <v>11520</v>
      </c>
      <c r="F185" s="264">
        <f t="shared" si="8"/>
        <v>3417</v>
      </c>
      <c r="G185" s="263">
        <f t="shared" si="9"/>
        <v>2504</v>
      </c>
      <c r="H185" s="262"/>
    </row>
    <row r="186" spans="1:8" ht="12.75">
      <c r="A186" s="267">
        <v>325</v>
      </c>
      <c r="B186" s="88"/>
      <c r="C186" s="95">
        <f t="shared" si="10"/>
        <v>55.24</v>
      </c>
      <c r="D186" s="261"/>
      <c r="E186" s="262">
        <v>11520</v>
      </c>
      <c r="F186" s="264">
        <f t="shared" si="8"/>
        <v>3414</v>
      </c>
      <c r="G186" s="263">
        <f t="shared" si="9"/>
        <v>2503</v>
      </c>
      <c r="H186" s="262"/>
    </row>
    <row r="187" spans="1:8" ht="12.75">
      <c r="A187" s="267">
        <v>326</v>
      </c>
      <c r="B187" s="88"/>
      <c r="C187" s="95">
        <f t="shared" si="10"/>
        <v>55.29</v>
      </c>
      <c r="D187" s="261"/>
      <c r="E187" s="262">
        <v>11520</v>
      </c>
      <c r="F187" s="264">
        <f t="shared" si="8"/>
        <v>3411</v>
      </c>
      <c r="G187" s="263">
        <f t="shared" si="9"/>
        <v>2500</v>
      </c>
      <c r="H187" s="262"/>
    </row>
    <row r="188" spans="1:8" ht="12.75">
      <c r="A188" s="267">
        <v>327</v>
      </c>
      <c r="B188" s="88"/>
      <c r="C188" s="95">
        <f t="shared" si="10"/>
        <v>55.34</v>
      </c>
      <c r="D188" s="261"/>
      <c r="E188" s="262">
        <v>11520</v>
      </c>
      <c r="F188" s="264">
        <f t="shared" si="8"/>
        <v>3408</v>
      </c>
      <c r="G188" s="263">
        <f t="shared" si="9"/>
        <v>2498</v>
      </c>
      <c r="H188" s="262"/>
    </row>
    <row r="189" spans="1:8" ht="12.75">
      <c r="A189" s="267">
        <v>328</v>
      </c>
      <c r="B189" s="88"/>
      <c r="C189" s="95">
        <f t="shared" si="10"/>
        <v>55.38</v>
      </c>
      <c r="D189" s="261"/>
      <c r="E189" s="262">
        <v>11520</v>
      </c>
      <c r="F189" s="264">
        <f t="shared" si="8"/>
        <v>3406</v>
      </c>
      <c r="G189" s="263">
        <f t="shared" si="9"/>
        <v>2496</v>
      </c>
      <c r="H189" s="262"/>
    </row>
    <row r="190" spans="1:8" ht="12.75">
      <c r="A190" s="267">
        <v>329</v>
      </c>
      <c r="B190" s="88"/>
      <c r="C190" s="95">
        <f t="shared" si="10"/>
        <v>55.43</v>
      </c>
      <c r="D190" s="261"/>
      <c r="E190" s="262">
        <v>11520</v>
      </c>
      <c r="F190" s="264">
        <f t="shared" si="8"/>
        <v>3403</v>
      </c>
      <c r="G190" s="263">
        <f t="shared" si="9"/>
        <v>2494</v>
      </c>
      <c r="H190" s="262"/>
    </row>
    <row r="191" spans="1:8" ht="12.75">
      <c r="A191" s="267">
        <v>330</v>
      </c>
      <c r="B191" s="88"/>
      <c r="C191" s="95">
        <f t="shared" si="10"/>
        <v>55.47</v>
      </c>
      <c r="D191" s="261"/>
      <c r="E191" s="262">
        <v>11520</v>
      </c>
      <c r="F191" s="264">
        <f t="shared" si="8"/>
        <v>3400</v>
      </c>
      <c r="G191" s="263">
        <f t="shared" si="9"/>
        <v>2492</v>
      </c>
      <c r="H191" s="262"/>
    </row>
    <row r="192" spans="1:8" ht="12.75">
      <c r="A192" s="267">
        <v>331</v>
      </c>
      <c r="B192" s="88"/>
      <c r="C192" s="95">
        <f t="shared" si="10"/>
        <v>55.52</v>
      </c>
      <c r="D192" s="261"/>
      <c r="E192" s="262">
        <v>11520</v>
      </c>
      <c r="F192" s="264">
        <f t="shared" si="8"/>
        <v>3397</v>
      </c>
      <c r="G192" s="263">
        <f t="shared" si="9"/>
        <v>2490</v>
      </c>
      <c r="H192" s="262"/>
    </row>
    <row r="193" spans="1:8" ht="12.75">
      <c r="A193" s="267">
        <v>332</v>
      </c>
      <c r="B193" s="88"/>
      <c r="C193" s="95">
        <f t="shared" si="10"/>
        <v>55.57</v>
      </c>
      <c r="D193" s="261"/>
      <c r="E193" s="262">
        <v>11520</v>
      </c>
      <c r="F193" s="264">
        <f t="shared" si="8"/>
        <v>3394</v>
      </c>
      <c r="G193" s="263">
        <f t="shared" si="9"/>
        <v>2488</v>
      </c>
      <c r="H193" s="262"/>
    </row>
    <row r="194" spans="1:8" ht="12.75">
      <c r="A194" s="267">
        <v>333</v>
      </c>
      <c r="B194" s="88"/>
      <c r="C194" s="95">
        <f t="shared" si="10"/>
        <v>55.61</v>
      </c>
      <c r="D194" s="261"/>
      <c r="E194" s="262">
        <v>11520</v>
      </c>
      <c r="F194" s="264">
        <f t="shared" si="8"/>
        <v>3392</v>
      </c>
      <c r="G194" s="263">
        <f t="shared" si="9"/>
        <v>2486</v>
      </c>
      <c r="H194" s="262"/>
    </row>
    <row r="195" spans="1:8" ht="12.75">
      <c r="A195" s="267">
        <v>334</v>
      </c>
      <c r="B195" s="88"/>
      <c r="C195" s="95">
        <f t="shared" si="10"/>
        <v>55.66</v>
      </c>
      <c r="D195" s="261"/>
      <c r="E195" s="262">
        <v>11520</v>
      </c>
      <c r="F195" s="264">
        <f t="shared" si="8"/>
        <v>3389</v>
      </c>
      <c r="G195" s="263">
        <f t="shared" si="9"/>
        <v>2484</v>
      </c>
      <c r="H195" s="262"/>
    </row>
    <row r="196" spans="1:8" ht="12.75">
      <c r="A196" s="267">
        <v>335</v>
      </c>
      <c r="B196" s="88"/>
      <c r="C196" s="95">
        <f t="shared" si="10"/>
        <v>55.7</v>
      </c>
      <c r="D196" s="261"/>
      <c r="E196" s="262">
        <v>11520</v>
      </c>
      <c r="F196" s="264">
        <f t="shared" si="8"/>
        <v>3386</v>
      </c>
      <c r="G196" s="263">
        <f t="shared" si="9"/>
        <v>2482</v>
      </c>
      <c r="H196" s="262"/>
    </row>
    <row r="197" spans="1:8" ht="12.75">
      <c r="A197" s="267">
        <v>336</v>
      </c>
      <c r="B197" s="88"/>
      <c r="C197" s="95">
        <f t="shared" si="10"/>
        <v>55.75</v>
      </c>
      <c r="D197" s="261"/>
      <c r="E197" s="262">
        <v>11520</v>
      </c>
      <c r="F197" s="264">
        <f t="shared" si="8"/>
        <v>3383</v>
      </c>
      <c r="G197" s="263">
        <f t="shared" si="9"/>
        <v>2480</v>
      </c>
      <c r="H197" s="262"/>
    </row>
    <row r="198" spans="1:8" ht="12.75">
      <c r="A198" s="267">
        <v>337</v>
      </c>
      <c r="B198" s="88"/>
      <c r="C198" s="95">
        <f t="shared" si="10"/>
        <v>55.79</v>
      </c>
      <c r="D198" s="261"/>
      <c r="E198" s="262">
        <v>11520</v>
      </c>
      <c r="F198" s="264">
        <f t="shared" si="8"/>
        <v>3381</v>
      </c>
      <c r="G198" s="263">
        <f t="shared" si="9"/>
        <v>2478</v>
      </c>
      <c r="H198" s="262"/>
    </row>
    <row r="199" spans="1:8" ht="12.75">
      <c r="A199" s="267">
        <v>338</v>
      </c>
      <c r="B199" s="88"/>
      <c r="C199" s="95">
        <f t="shared" si="10"/>
        <v>55.84</v>
      </c>
      <c r="D199" s="261"/>
      <c r="E199" s="262">
        <v>11520</v>
      </c>
      <c r="F199" s="264">
        <f t="shared" si="8"/>
        <v>3378</v>
      </c>
      <c r="G199" s="263">
        <f t="shared" si="9"/>
        <v>2476</v>
      </c>
      <c r="H199" s="262"/>
    </row>
    <row r="200" spans="1:8" ht="12.75">
      <c r="A200" s="267">
        <v>339</v>
      </c>
      <c r="B200" s="88"/>
      <c r="C200" s="95">
        <f t="shared" si="10"/>
        <v>55.88</v>
      </c>
      <c r="D200" s="261"/>
      <c r="E200" s="262">
        <v>11520</v>
      </c>
      <c r="F200" s="264">
        <f t="shared" si="8"/>
        <v>3375</v>
      </c>
      <c r="G200" s="263">
        <f t="shared" si="9"/>
        <v>2474</v>
      </c>
      <c r="H200" s="262"/>
    </row>
    <row r="201" spans="1:8" ht="12.75">
      <c r="A201" s="267">
        <v>340</v>
      </c>
      <c r="B201" s="88"/>
      <c r="C201" s="95">
        <f t="shared" si="10"/>
        <v>55.93</v>
      </c>
      <c r="D201" s="261"/>
      <c r="E201" s="262">
        <v>11520</v>
      </c>
      <c r="F201" s="264">
        <f t="shared" si="8"/>
        <v>3372</v>
      </c>
      <c r="G201" s="263">
        <f t="shared" si="9"/>
        <v>2472</v>
      </c>
      <c r="H201" s="262"/>
    </row>
    <row r="202" spans="1:8" ht="12.75">
      <c r="A202" s="267">
        <v>341</v>
      </c>
      <c r="B202" s="88"/>
      <c r="C202" s="95">
        <f t="shared" si="10"/>
        <v>55.97</v>
      </c>
      <c r="D202" s="261"/>
      <c r="E202" s="262">
        <v>11520</v>
      </c>
      <c r="F202" s="264">
        <f t="shared" si="8"/>
        <v>3370</v>
      </c>
      <c r="G202" s="263">
        <f t="shared" si="9"/>
        <v>2470</v>
      </c>
      <c r="H202" s="262"/>
    </row>
    <row r="203" spans="1:8" ht="12.75">
      <c r="A203" s="267">
        <v>342</v>
      </c>
      <c r="B203" s="88"/>
      <c r="C203" s="95">
        <f t="shared" si="10"/>
        <v>56.02</v>
      </c>
      <c r="D203" s="261"/>
      <c r="E203" s="262">
        <v>11520</v>
      </c>
      <c r="F203" s="264">
        <f t="shared" si="8"/>
        <v>3367</v>
      </c>
      <c r="G203" s="263">
        <f t="shared" si="9"/>
        <v>2468</v>
      </c>
      <c r="H203" s="262"/>
    </row>
    <row r="204" spans="1:8" ht="12.75">
      <c r="A204" s="267">
        <v>343</v>
      </c>
      <c r="B204" s="88"/>
      <c r="C204" s="95">
        <f t="shared" si="10"/>
        <v>56.06</v>
      </c>
      <c r="D204" s="261"/>
      <c r="E204" s="262">
        <v>11520</v>
      </c>
      <c r="F204" s="264">
        <f t="shared" si="8"/>
        <v>3365</v>
      </c>
      <c r="G204" s="263">
        <f t="shared" si="9"/>
        <v>2466</v>
      </c>
      <c r="H204" s="262"/>
    </row>
    <row r="205" spans="1:8" ht="12.75">
      <c r="A205" s="267">
        <v>344</v>
      </c>
      <c r="B205" s="88"/>
      <c r="C205" s="95">
        <f t="shared" si="10"/>
        <v>56.11</v>
      </c>
      <c r="D205" s="261"/>
      <c r="E205" s="262">
        <v>11520</v>
      </c>
      <c r="F205" s="264">
        <f t="shared" si="8"/>
        <v>3362</v>
      </c>
      <c r="G205" s="263">
        <f t="shared" si="9"/>
        <v>2464</v>
      </c>
      <c r="H205" s="262"/>
    </row>
    <row r="206" spans="1:8" ht="12.75">
      <c r="A206" s="267">
        <v>345</v>
      </c>
      <c r="B206" s="88"/>
      <c r="C206" s="95">
        <f t="shared" si="10"/>
        <v>56.15</v>
      </c>
      <c r="D206" s="261"/>
      <c r="E206" s="262">
        <v>11520</v>
      </c>
      <c r="F206" s="264">
        <f aca="true" t="shared" si="11" ref="F206:F269">ROUND(12*1.3644*(1/C206*E206)+H206,0)</f>
        <v>3359</v>
      </c>
      <c r="G206" s="263">
        <f t="shared" si="9"/>
        <v>2462</v>
      </c>
      <c r="H206" s="262"/>
    </row>
    <row r="207" spans="1:8" ht="12.75">
      <c r="A207" s="267">
        <v>346</v>
      </c>
      <c r="B207" s="88"/>
      <c r="C207" s="95">
        <f t="shared" si="10"/>
        <v>56.2</v>
      </c>
      <c r="D207" s="261"/>
      <c r="E207" s="262">
        <v>11520</v>
      </c>
      <c r="F207" s="264">
        <f t="shared" si="11"/>
        <v>3356</v>
      </c>
      <c r="G207" s="263">
        <f t="shared" si="9"/>
        <v>2460</v>
      </c>
      <c r="H207" s="262"/>
    </row>
    <row r="208" spans="1:8" ht="12.75">
      <c r="A208" s="267">
        <v>347</v>
      </c>
      <c r="B208" s="88"/>
      <c r="C208" s="95">
        <f t="shared" si="10"/>
        <v>56.24</v>
      </c>
      <c r="D208" s="261"/>
      <c r="E208" s="262">
        <v>11520</v>
      </c>
      <c r="F208" s="264">
        <f t="shared" si="11"/>
        <v>3354</v>
      </c>
      <c r="G208" s="263">
        <f t="shared" si="9"/>
        <v>2458</v>
      </c>
      <c r="H208" s="262"/>
    </row>
    <row r="209" spans="1:8" ht="12.75">
      <c r="A209" s="267">
        <v>348</v>
      </c>
      <c r="B209" s="88"/>
      <c r="C209" s="95">
        <f t="shared" si="10"/>
        <v>56.29</v>
      </c>
      <c r="D209" s="261"/>
      <c r="E209" s="262">
        <v>11520</v>
      </c>
      <c r="F209" s="264">
        <f t="shared" si="11"/>
        <v>3351</v>
      </c>
      <c r="G209" s="263">
        <f t="shared" si="9"/>
        <v>2456</v>
      </c>
      <c r="H209" s="262"/>
    </row>
    <row r="210" spans="1:8" ht="12.75">
      <c r="A210" s="267">
        <v>349</v>
      </c>
      <c r="B210" s="88"/>
      <c r="C210" s="95">
        <f t="shared" si="10"/>
        <v>56.33</v>
      </c>
      <c r="D210" s="261"/>
      <c r="E210" s="262">
        <v>11520</v>
      </c>
      <c r="F210" s="264">
        <f t="shared" si="11"/>
        <v>3348</v>
      </c>
      <c r="G210" s="263">
        <f t="shared" si="9"/>
        <v>2454</v>
      </c>
      <c r="H210" s="262"/>
    </row>
    <row r="211" spans="1:8" ht="12.75">
      <c r="A211" s="267">
        <v>350</v>
      </c>
      <c r="B211" s="88"/>
      <c r="C211" s="95">
        <f t="shared" si="10"/>
        <v>56.37</v>
      </c>
      <c r="D211" s="261"/>
      <c r="E211" s="262">
        <v>11520</v>
      </c>
      <c r="F211" s="264">
        <f t="shared" si="11"/>
        <v>3346</v>
      </c>
      <c r="G211" s="263">
        <f t="shared" si="9"/>
        <v>2452</v>
      </c>
      <c r="H211" s="262"/>
    </row>
    <row r="212" spans="1:8" ht="12.75">
      <c r="A212" s="267">
        <v>351</v>
      </c>
      <c r="B212" s="88"/>
      <c r="C212" s="95">
        <f t="shared" si="10"/>
        <v>56.42</v>
      </c>
      <c r="D212" s="261"/>
      <c r="E212" s="262">
        <v>11520</v>
      </c>
      <c r="F212" s="264">
        <f t="shared" si="11"/>
        <v>3343</v>
      </c>
      <c r="G212" s="263">
        <f t="shared" si="9"/>
        <v>2450</v>
      </c>
      <c r="H212" s="262"/>
    </row>
    <row r="213" spans="1:8" ht="12.75">
      <c r="A213" s="267">
        <v>352</v>
      </c>
      <c r="B213" s="88"/>
      <c r="C213" s="95">
        <f t="shared" si="10"/>
        <v>56.46</v>
      </c>
      <c r="D213" s="261"/>
      <c r="E213" s="262">
        <v>11520</v>
      </c>
      <c r="F213" s="264">
        <f t="shared" si="11"/>
        <v>3341</v>
      </c>
      <c r="G213" s="263">
        <f t="shared" si="9"/>
        <v>2448</v>
      </c>
      <c r="H213" s="262"/>
    </row>
    <row r="214" spans="1:8" ht="12.75">
      <c r="A214" s="267">
        <v>353</v>
      </c>
      <c r="B214" s="88"/>
      <c r="C214" s="95">
        <f t="shared" si="10"/>
        <v>56.51</v>
      </c>
      <c r="D214" s="261"/>
      <c r="E214" s="262">
        <v>11520</v>
      </c>
      <c r="F214" s="264">
        <f t="shared" si="11"/>
        <v>3338</v>
      </c>
      <c r="G214" s="263">
        <f t="shared" si="9"/>
        <v>2446</v>
      </c>
      <c r="H214" s="262"/>
    </row>
    <row r="215" spans="1:8" ht="12.75">
      <c r="A215" s="267">
        <v>354</v>
      </c>
      <c r="B215" s="88"/>
      <c r="C215" s="95">
        <f t="shared" si="10"/>
        <v>56.55</v>
      </c>
      <c r="D215" s="261"/>
      <c r="E215" s="262">
        <v>11520</v>
      </c>
      <c r="F215" s="264">
        <f t="shared" si="11"/>
        <v>3335</v>
      </c>
      <c r="G215" s="263">
        <f t="shared" si="9"/>
        <v>2445</v>
      </c>
      <c r="H215" s="262"/>
    </row>
    <row r="216" spans="1:8" ht="12.75">
      <c r="A216" s="267">
        <v>355</v>
      </c>
      <c r="B216" s="88"/>
      <c r="C216" s="95">
        <f t="shared" si="10"/>
        <v>56.59</v>
      </c>
      <c r="D216" s="261"/>
      <c r="E216" s="262">
        <v>11520</v>
      </c>
      <c r="F216" s="264">
        <f t="shared" si="11"/>
        <v>3333</v>
      </c>
      <c r="G216" s="263">
        <f t="shared" si="9"/>
        <v>2443</v>
      </c>
      <c r="H216" s="262"/>
    </row>
    <row r="217" spans="1:8" ht="12.75">
      <c r="A217" s="267">
        <v>356</v>
      </c>
      <c r="B217" s="88"/>
      <c r="C217" s="95">
        <f t="shared" si="10"/>
        <v>56.64</v>
      </c>
      <c r="D217" s="261"/>
      <c r="E217" s="262">
        <v>11520</v>
      </c>
      <c r="F217" s="264">
        <f t="shared" si="11"/>
        <v>3330</v>
      </c>
      <c r="G217" s="263">
        <f t="shared" si="9"/>
        <v>2441</v>
      </c>
      <c r="H217" s="262"/>
    </row>
    <row r="218" spans="1:8" ht="12.75">
      <c r="A218" s="267">
        <v>357</v>
      </c>
      <c r="B218" s="88"/>
      <c r="C218" s="95">
        <f t="shared" si="10"/>
        <v>56.68</v>
      </c>
      <c r="D218" s="261"/>
      <c r="E218" s="262">
        <v>11520</v>
      </c>
      <c r="F218" s="264">
        <f t="shared" si="11"/>
        <v>3328</v>
      </c>
      <c r="G218" s="263">
        <f t="shared" si="9"/>
        <v>2439</v>
      </c>
      <c r="H218" s="262"/>
    </row>
    <row r="219" spans="1:8" ht="12.75">
      <c r="A219" s="267">
        <v>358</v>
      </c>
      <c r="B219" s="88"/>
      <c r="C219" s="95">
        <f t="shared" si="10"/>
        <v>56.72</v>
      </c>
      <c r="D219" s="261"/>
      <c r="E219" s="262">
        <v>11520</v>
      </c>
      <c r="F219" s="264">
        <f t="shared" si="11"/>
        <v>3325</v>
      </c>
      <c r="G219" s="263">
        <f t="shared" si="9"/>
        <v>2437</v>
      </c>
      <c r="H219" s="262"/>
    </row>
    <row r="220" spans="1:8" ht="12.75">
      <c r="A220" s="267">
        <v>359</v>
      </c>
      <c r="B220" s="88"/>
      <c r="C220" s="95">
        <f t="shared" si="10"/>
        <v>56.77</v>
      </c>
      <c r="D220" s="261"/>
      <c r="E220" s="262">
        <v>11520</v>
      </c>
      <c r="F220" s="264">
        <f t="shared" si="11"/>
        <v>3322</v>
      </c>
      <c r="G220" s="263">
        <f t="shared" si="9"/>
        <v>2435</v>
      </c>
      <c r="H220" s="262"/>
    </row>
    <row r="221" spans="1:8" ht="12.75">
      <c r="A221" s="267">
        <v>360</v>
      </c>
      <c r="B221" s="88"/>
      <c r="C221" s="95">
        <f t="shared" si="10"/>
        <v>56.81</v>
      </c>
      <c r="D221" s="261"/>
      <c r="E221" s="262">
        <v>11520</v>
      </c>
      <c r="F221" s="264">
        <f t="shared" si="11"/>
        <v>3320</v>
      </c>
      <c r="G221" s="263">
        <f t="shared" si="9"/>
        <v>2433</v>
      </c>
      <c r="H221" s="262"/>
    </row>
    <row r="222" spans="1:8" ht="12.75">
      <c r="A222" s="267">
        <v>361</v>
      </c>
      <c r="B222" s="88"/>
      <c r="C222" s="95">
        <f t="shared" si="10"/>
        <v>56.85</v>
      </c>
      <c r="D222" s="261"/>
      <c r="E222" s="262">
        <v>11520</v>
      </c>
      <c r="F222" s="264">
        <f t="shared" si="11"/>
        <v>3318</v>
      </c>
      <c r="G222" s="263">
        <f t="shared" si="9"/>
        <v>2432</v>
      </c>
      <c r="H222" s="262"/>
    </row>
    <row r="223" spans="1:8" ht="12.75">
      <c r="A223" s="267">
        <v>362</v>
      </c>
      <c r="B223" s="88"/>
      <c r="C223" s="95">
        <f t="shared" si="10"/>
        <v>56.9</v>
      </c>
      <c r="D223" s="261"/>
      <c r="E223" s="262">
        <v>11520</v>
      </c>
      <c r="F223" s="264">
        <f t="shared" si="11"/>
        <v>3315</v>
      </c>
      <c r="G223" s="263">
        <f t="shared" si="9"/>
        <v>2430</v>
      </c>
      <c r="H223" s="262"/>
    </row>
    <row r="224" spans="1:8" ht="12.75">
      <c r="A224" s="267">
        <v>363</v>
      </c>
      <c r="B224" s="88"/>
      <c r="C224" s="95">
        <f t="shared" si="10"/>
        <v>56.94</v>
      </c>
      <c r="D224" s="261"/>
      <c r="E224" s="262">
        <v>11520</v>
      </c>
      <c r="F224" s="264">
        <f t="shared" si="11"/>
        <v>3313</v>
      </c>
      <c r="G224" s="263">
        <f t="shared" si="9"/>
        <v>2428</v>
      </c>
      <c r="H224" s="262"/>
    </row>
    <row r="225" spans="1:8" ht="12.75">
      <c r="A225" s="267">
        <v>364</v>
      </c>
      <c r="B225" s="88"/>
      <c r="C225" s="95">
        <f t="shared" si="10"/>
        <v>56.98</v>
      </c>
      <c r="D225" s="261"/>
      <c r="E225" s="262">
        <v>11520</v>
      </c>
      <c r="F225" s="264">
        <f t="shared" si="11"/>
        <v>3310</v>
      </c>
      <c r="G225" s="263">
        <f t="shared" si="9"/>
        <v>2426</v>
      </c>
      <c r="H225" s="262"/>
    </row>
    <row r="226" spans="1:8" ht="12.75">
      <c r="A226" s="267">
        <v>365</v>
      </c>
      <c r="B226" s="88"/>
      <c r="C226" s="95">
        <f t="shared" si="10"/>
        <v>57.03</v>
      </c>
      <c r="D226" s="261"/>
      <c r="E226" s="262">
        <v>11520</v>
      </c>
      <c r="F226" s="264">
        <f t="shared" si="11"/>
        <v>3307</v>
      </c>
      <c r="G226" s="263">
        <f t="shared" si="9"/>
        <v>2424</v>
      </c>
      <c r="H226" s="262"/>
    </row>
    <row r="227" spans="1:8" ht="12.75">
      <c r="A227" s="267">
        <v>366</v>
      </c>
      <c r="B227" s="88"/>
      <c r="C227" s="95">
        <f t="shared" si="10"/>
        <v>57.07</v>
      </c>
      <c r="D227" s="261"/>
      <c r="E227" s="262">
        <v>11520</v>
      </c>
      <c r="F227" s="264">
        <f t="shared" si="11"/>
        <v>3305</v>
      </c>
      <c r="G227" s="263">
        <f t="shared" si="9"/>
        <v>2422</v>
      </c>
      <c r="H227" s="262"/>
    </row>
    <row r="228" spans="1:8" ht="12.75">
      <c r="A228" s="267">
        <v>367</v>
      </c>
      <c r="B228" s="88"/>
      <c r="C228" s="95">
        <f t="shared" si="10"/>
        <v>57.11</v>
      </c>
      <c r="D228" s="261"/>
      <c r="E228" s="262">
        <v>11520</v>
      </c>
      <c r="F228" s="264">
        <f t="shared" si="11"/>
        <v>3303</v>
      </c>
      <c r="G228" s="263">
        <f t="shared" si="9"/>
        <v>2421</v>
      </c>
      <c r="H228" s="262"/>
    </row>
    <row r="229" spans="1:8" ht="12.75">
      <c r="A229" s="267">
        <v>368</v>
      </c>
      <c r="B229" s="88"/>
      <c r="C229" s="95">
        <f t="shared" si="10"/>
        <v>57.15</v>
      </c>
      <c r="D229" s="261"/>
      <c r="E229" s="262">
        <v>11520</v>
      </c>
      <c r="F229" s="264">
        <f t="shared" si="11"/>
        <v>3300</v>
      </c>
      <c r="G229" s="263">
        <f t="shared" si="9"/>
        <v>2419</v>
      </c>
      <c r="H229" s="262"/>
    </row>
    <row r="230" spans="1:8" ht="12.75">
      <c r="A230" s="267">
        <v>369</v>
      </c>
      <c r="B230" s="88"/>
      <c r="C230" s="95">
        <f t="shared" si="10"/>
        <v>57.2</v>
      </c>
      <c r="D230" s="261"/>
      <c r="E230" s="262">
        <v>11520</v>
      </c>
      <c r="F230" s="264">
        <f t="shared" si="11"/>
        <v>3297</v>
      </c>
      <c r="G230" s="263">
        <f t="shared" si="9"/>
        <v>2417</v>
      </c>
      <c r="H230" s="262"/>
    </row>
    <row r="231" spans="1:8" ht="12.75">
      <c r="A231" s="267">
        <v>370</v>
      </c>
      <c r="B231" s="88"/>
      <c r="C231" s="95">
        <f t="shared" si="10"/>
        <v>57.24</v>
      </c>
      <c r="D231" s="261"/>
      <c r="E231" s="262">
        <v>11520</v>
      </c>
      <c r="F231" s="264">
        <f t="shared" si="11"/>
        <v>3295</v>
      </c>
      <c r="G231" s="263">
        <f t="shared" si="9"/>
        <v>2415</v>
      </c>
      <c r="H231" s="262"/>
    </row>
    <row r="232" spans="1:8" ht="12.75">
      <c r="A232" s="267">
        <v>371</v>
      </c>
      <c r="B232" s="88"/>
      <c r="C232" s="95">
        <f t="shared" si="10"/>
        <v>57.28</v>
      </c>
      <c r="D232" s="261"/>
      <c r="E232" s="262">
        <v>11520</v>
      </c>
      <c r="F232" s="264">
        <f t="shared" si="11"/>
        <v>3293</v>
      </c>
      <c r="G232" s="263">
        <f aca="true" t="shared" si="12" ref="G232:G295">ROUND(12*(1/C232*E232),0)</f>
        <v>2413</v>
      </c>
      <c r="H232" s="262"/>
    </row>
    <row r="233" spans="1:8" ht="12.75">
      <c r="A233" s="267">
        <v>372</v>
      </c>
      <c r="B233" s="88"/>
      <c r="C233" s="95">
        <f aca="true" t="shared" si="13" ref="C233:C296">ROUND((-0.0000491*POWER(A233,2)+0.0818939*A233+38.1)*0.928,2)</f>
        <v>57.32</v>
      </c>
      <c r="D233" s="261"/>
      <c r="E233" s="262">
        <v>11520</v>
      </c>
      <c r="F233" s="264">
        <f t="shared" si="11"/>
        <v>3291</v>
      </c>
      <c r="G233" s="263">
        <f t="shared" si="12"/>
        <v>2412</v>
      </c>
      <c r="H233" s="262"/>
    </row>
    <row r="234" spans="1:8" ht="12.75">
      <c r="A234" s="267">
        <v>373</v>
      </c>
      <c r="B234" s="88"/>
      <c r="C234" s="95">
        <f t="shared" si="13"/>
        <v>57.36</v>
      </c>
      <c r="D234" s="261"/>
      <c r="E234" s="262">
        <v>11520</v>
      </c>
      <c r="F234" s="264">
        <f t="shared" si="11"/>
        <v>3288</v>
      </c>
      <c r="G234" s="263">
        <f t="shared" si="12"/>
        <v>2410</v>
      </c>
      <c r="H234" s="262"/>
    </row>
    <row r="235" spans="1:8" ht="12.75">
      <c r="A235" s="267">
        <v>374</v>
      </c>
      <c r="B235" s="88"/>
      <c r="C235" s="95">
        <f t="shared" si="13"/>
        <v>57.41</v>
      </c>
      <c r="D235" s="261"/>
      <c r="E235" s="262">
        <v>11520</v>
      </c>
      <c r="F235" s="264">
        <f t="shared" si="11"/>
        <v>3285</v>
      </c>
      <c r="G235" s="263">
        <f t="shared" si="12"/>
        <v>2408</v>
      </c>
      <c r="H235" s="262"/>
    </row>
    <row r="236" spans="1:8" ht="12.75">
      <c r="A236" s="267">
        <v>375</v>
      </c>
      <c r="B236" s="88"/>
      <c r="C236" s="95">
        <f t="shared" si="13"/>
        <v>57.45</v>
      </c>
      <c r="D236" s="261"/>
      <c r="E236" s="262">
        <v>11520</v>
      </c>
      <c r="F236" s="264">
        <f t="shared" si="11"/>
        <v>3283</v>
      </c>
      <c r="G236" s="263">
        <f t="shared" si="12"/>
        <v>2406</v>
      </c>
      <c r="H236" s="262"/>
    </row>
    <row r="237" spans="1:8" ht="12.75">
      <c r="A237" s="267">
        <v>376</v>
      </c>
      <c r="B237" s="88"/>
      <c r="C237" s="95">
        <f t="shared" si="13"/>
        <v>57.49</v>
      </c>
      <c r="D237" s="261"/>
      <c r="E237" s="262">
        <v>11520</v>
      </c>
      <c r="F237" s="264">
        <f t="shared" si="11"/>
        <v>3281</v>
      </c>
      <c r="G237" s="263">
        <f t="shared" si="12"/>
        <v>2405</v>
      </c>
      <c r="H237" s="262"/>
    </row>
    <row r="238" spans="1:8" ht="12.75">
      <c r="A238" s="267">
        <v>377</v>
      </c>
      <c r="B238" s="88"/>
      <c r="C238" s="95">
        <f t="shared" si="13"/>
        <v>57.53</v>
      </c>
      <c r="D238" s="261"/>
      <c r="E238" s="262">
        <v>11520</v>
      </c>
      <c r="F238" s="264">
        <f t="shared" si="11"/>
        <v>3279</v>
      </c>
      <c r="G238" s="263">
        <f t="shared" si="12"/>
        <v>2403</v>
      </c>
      <c r="H238" s="262"/>
    </row>
    <row r="239" spans="1:8" ht="12.75">
      <c r="A239" s="267">
        <v>378</v>
      </c>
      <c r="B239" s="88"/>
      <c r="C239" s="95">
        <f t="shared" si="13"/>
        <v>57.57</v>
      </c>
      <c r="D239" s="261"/>
      <c r="E239" s="262">
        <v>11520</v>
      </c>
      <c r="F239" s="264">
        <f t="shared" si="11"/>
        <v>3276</v>
      </c>
      <c r="G239" s="263">
        <f t="shared" si="12"/>
        <v>2401</v>
      </c>
      <c r="H239" s="262"/>
    </row>
    <row r="240" spans="1:8" ht="12.75">
      <c r="A240" s="267">
        <v>379</v>
      </c>
      <c r="B240" s="88"/>
      <c r="C240" s="95">
        <f t="shared" si="13"/>
        <v>57.61</v>
      </c>
      <c r="D240" s="261"/>
      <c r="E240" s="262">
        <v>11520</v>
      </c>
      <c r="F240" s="264">
        <f t="shared" si="11"/>
        <v>3274</v>
      </c>
      <c r="G240" s="263">
        <f t="shared" si="12"/>
        <v>2400</v>
      </c>
      <c r="H240" s="262"/>
    </row>
    <row r="241" spans="1:8" ht="12.75">
      <c r="A241" s="267">
        <v>380</v>
      </c>
      <c r="B241" s="88"/>
      <c r="C241" s="95">
        <f t="shared" si="13"/>
        <v>57.66</v>
      </c>
      <c r="D241" s="261"/>
      <c r="E241" s="262">
        <v>11520</v>
      </c>
      <c r="F241" s="264">
        <f t="shared" si="11"/>
        <v>3271</v>
      </c>
      <c r="G241" s="263">
        <f t="shared" si="12"/>
        <v>2398</v>
      </c>
      <c r="H241" s="262"/>
    </row>
    <row r="242" spans="1:8" ht="12.75">
      <c r="A242" s="267">
        <v>381</v>
      </c>
      <c r="B242" s="88"/>
      <c r="C242" s="95">
        <f t="shared" si="13"/>
        <v>57.7</v>
      </c>
      <c r="D242" s="261"/>
      <c r="E242" s="262">
        <v>11520</v>
      </c>
      <c r="F242" s="264">
        <f t="shared" si="11"/>
        <v>3269</v>
      </c>
      <c r="G242" s="263">
        <f t="shared" si="12"/>
        <v>2396</v>
      </c>
      <c r="H242" s="262"/>
    </row>
    <row r="243" spans="1:8" ht="12.75">
      <c r="A243" s="267">
        <v>382</v>
      </c>
      <c r="B243" s="88"/>
      <c r="C243" s="95">
        <f t="shared" si="13"/>
        <v>57.74</v>
      </c>
      <c r="D243" s="261"/>
      <c r="E243" s="262">
        <v>11520</v>
      </c>
      <c r="F243" s="264">
        <f t="shared" si="11"/>
        <v>3267</v>
      </c>
      <c r="G243" s="263">
        <f t="shared" si="12"/>
        <v>2394</v>
      </c>
      <c r="H243" s="262"/>
    </row>
    <row r="244" spans="1:8" ht="12.75">
      <c r="A244" s="267">
        <v>383</v>
      </c>
      <c r="B244" s="88"/>
      <c r="C244" s="95">
        <f t="shared" si="13"/>
        <v>57.78</v>
      </c>
      <c r="D244" s="261"/>
      <c r="E244" s="262">
        <v>11520</v>
      </c>
      <c r="F244" s="264">
        <f t="shared" si="11"/>
        <v>3264</v>
      </c>
      <c r="G244" s="263">
        <f t="shared" si="12"/>
        <v>2393</v>
      </c>
      <c r="H244" s="262"/>
    </row>
    <row r="245" spans="1:8" ht="12.75">
      <c r="A245" s="267">
        <v>384</v>
      </c>
      <c r="B245" s="88"/>
      <c r="C245" s="95">
        <f t="shared" si="13"/>
        <v>57.82</v>
      </c>
      <c r="D245" s="261"/>
      <c r="E245" s="262">
        <v>11520</v>
      </c>
      <c r="F245" s="264">
        <f t="shared" si="11"/>
        <v>3262</v>
      </c>
      <c r="G245" s="263">
        <f t="shared" si="12"/>
        <v>2391</v>
      </c>
      <c r="H245" s="262"/>
    </row>
    <row r="246" spans="1:8" ht="12.75">
      <c r="A246" s="267">
        <v>385</v>
      </c>
      <c r="B246" s="88"/>
      <c r="C246" s="95">
        <f t="shared" si="13"/>
        <v>57.86</v>
      </c>
      <c r="D246" s="261"/>
      <c r="E246" s="262">
        <v>11520</v>
      </c>
      <c r="F246" s="264">
        <f t="shared" si="11"/>
        <v>3260</v>
      </c>
      <c r="G246" s="263">
        <f t="shared" si="12"/>
        <v>2389</v>
      </c>
      <c r="H246" s="262"/>
    </row>
    <row r="247" spans="1:8" ht="12.75">
      <c r="A247" s="267">
        <v>386</v>
      </c>
      <c r="B247" s="88"/>
      <c r="C247" s="95">
        <f t="shared" si="13"/>
        <v>57.9</v>
      </c>
      <c r="D247" s="261"/>
      <c r="E247" s="262">
        <v>11520</v>
      </c>
      <c r="F247" s="264">
        <f t="shared" si="11"/>
        <v>3258</v>
      </c>
      <c r="G247" s="263">
        <f t="shared" si="12"/>
        <v>2388</v>
      </c>
      <c r="H247" s="262"/>
    </row>
    <row r="248" spans="1:8" ht="12.75">
      <c r="A248" s="267">
        <v>387</v>
      </c>
      <c r="B248" s="88"/>
      <c r="C248" s="95">
        <f t="shared" si="13"/>
        <v>57.94</v>
      </c>
      <c r="D248" s="261"/>
      <c r="E248" s="262">
        <v>11520</v>
      </c>
      <c r="F248" s="264">
        <f t="shared" si="11"/>
        <v>3255</v>
      </c>
      <c r="G248" s="263">
        <f t="shared" si="12"/>
        <v>2386</v>
      </c>
      <c r="H248" s="262"/>
    </row>
    <row r="249" spans="1:8" ht="12.75">
      <c r="A249" s="267">
        <v>388</v>
      </c>
      <c r="B249" s="88"/>
      <c r="C249" s="95">
        <f t="shared" si="13"/>
        <v>57.98</v>
      </c>
      <c r="D249" s="261"/>
      <c r="E249" s="262">
        <v>11520</v>
      </c>
      <c r="F249" s="264">
        <f t="shared" si="11"/>
        <v>3253</v>
      </c>
      <c r="G249" s="263">
        <f t="shared" si="12"/>
        <v>2384</v>
      </c>
      <c r="H249" s="262"/>
    </row>
    <row r="250" spans="1:8" ht="12.75">
      <c r="A250" s="267">
        <v>389</v>
      </c>
      <c r="B250" s="88"/>
      <c r="C250" s="95">
        <f t="shared" si="13"/>
        <v>58.02</v>
      </c>
      <c r="D250" s="261"/>
      <c r="E250" s="262">
        <v>11520</v>
      </c>
      <c r="F250" s="264">
        <f t="shared" si="11"/>
        <v>3251</v>
      </c>
      <c r="G250" s="263">
        <f t="shared" si="12"/>
        <v>2383</v>
      </c>
      <c r="H250" s="262"/>
    </row>
    <row r="251" spans="1:8" ht="12.75">
      <c r="A251" s="267">
        <v>390</v>
      </c>
      <c r="B251" s="88"/>
      <c r="C251" s="95">
        <f t="shared" si="13"/>
        <v>58.07</v>
      </c>
      <c r="D251" s="261"/>
      <c r="E251" s="262">
        <v>11520</v>
      </c>
      <c r="F251" s="264">
        <f t="shared" si="11"/>
        <v>3248</v>
      </c>
      <c r="G251" s="263">
        <f t="shared" si="12"/>
        <v>2381</v>
      </c>
      <c r="H251" s="262"/>
    </row>
    <row r="252" spans="1:8" ht="12.75">
      <c r="A252" s="267">
        <v>391</v>
      </c>
      <c r="B252" s="88"/>
      <c r="C252" s="95">
        <f t="shared" si="13"/>
        <v>58.11</v>
      </c>
      <c r="D252" s="261"/>
      <c r="E252" s="262">
        <v>11520</v>
      </c>
      <c r="F252" s="264">
        <f t="shared" si="11"/>
        <v>3246</v>
      </c>
      <c r="G252" s="263">
        <f t="shared" si="12"/>
        <v>2379</v>
      </c>
      <c r="H252" s="262"/>
    </row>
    <row r="253" spans="1:8" ht="12.75">
      <c r="A253" s="267">
        <v>392</v>
      </c>
      <c r="B253" s="88"/>
      <c r="C253" s="95">
        <f t="shared" si="13"/>
        <v>58.15</v>
      </c>
      <c r="D253" s="261"/>
      <c r="E253" s="262">
        <v>11520</v>
      </c>
      <c r="F253" s="264">
        <f t="shared" si="11"/>
        <v>3244</v>
      </c>
      <c r="G253" s="263">
        <f t="shared" si="12"/>
        <v>2377</v>
      </c>
      <c r="H253" s="262"/>
    </row>
    <row r="254" spans="1:8" ht="12.75">
      <c r="A254" s="267">
        <v>393</v>
      </c>
      <c r="B254" s="88"/>
      <c r="C254" s="95">
        <f t="shared" si="13"/>
        <v>58.19</v>
      </c>
      <c r="D254" s="261"/>
      <c r="E254" s="262">
        <v>11520</v>
      </c>
      <c r="F254" s="264">
        <f t="shared" si="11"/>
        <v>3241</v>
      </c>
      <c r="G254" s="263">
        <f t="shared" si="12"/>
        <v>2376</v>
      </c>
      <c r="H254" s="262"/>
    </row>
    <row r="255" spans="1:8" ht="12.75">
      <c r="A255" s="267">
        <v>394</v>
      </c>
      <c r="B255" s="88"/>
      <c r="C255" s="95">
        <f t="shared" si="13"/>
        <v>58.23</v>
      </c>
      <c r="D255" s="261"/>
      <c r="E255" s="262">
        <v>11520</v>
      </c>
      <c r="F255" s="264">
        <f t="shared" si="11"/>
        <v>3239</v>
      </c>
      <c r="G255" s="263">
        <f t="shared" si="12"/>
        <v>2374</v>
      </c>
      <c r="H255" s="262"/>
    </row>
    <row r="256" spans="1:8" ht="12.75">
      <c r="A256" s="267">
        <v>395</v>
      </c>
      <c r="B256" s="88"/>
      <c r="C256" s="95">
        <f t="shared" si="13"/>
        <v>58.27</v>
      </c>
      <c r="D256" s="261"/>
      <c r="E256" s="262">
        <v>11520</v>
      </c>
      <c r="F256" s="264">
        <f t="shared" si="11"/>
        <v>3237</v>
      </c>
      <c r="G256" s="263">
        <f t="shared" si="12"/>
        <v>2372</v>
      </c>
      <c r="H256" s="262"/>
    </row>
    <row r="257" spans="1:8" ht="12.75">
      <c r="A257" s="267">
        <v>396</v>
      </c>
      <c r="B257" s="88"/>
      <c r="C257" s="95">
        <f t="shared" si="13"/>
        <v>58.31</v>
      </c>
      <c r="D257" s="261"/>
      <c r="E257" s="262">
        <v>11520</v>
      </c>
      <c r="F257" s="264">
        <f t="shared" si="11"/>
        <v>3235</v>
      </c>
      <c r="G257" s="263">
        <f t="shared" si="12"/>
        <v>2371</v>
      </c>
      <c r="H257" s="262"/>
    </row>
    <row r="258" spans="1:8" ht="12.75">
      <c r="A258" s="267">
        <v>397</v>
      </c>
      <c r="B258" s="88"/>
      <c r="C258" s="95">
        <f t="shared" si="13"/>
        <v>58.35</v>
      </c>
      <c r="D258" s="261"/>
      <c r="E258" s="262">
        <v>11520</v>
      </c>
      <c r="F258" s="264">
        <f t="shared" si="11"/>
        <v>3232</v>
      </c>
      <c r="G258" s="263">
        <f t="shared" si="12"/>
        <v>2369</v>
      </c>
      <c r="H258" s="262"/>
    </row>
    <row r="259" spans="1:8" ht="12.75">
      <c r="A259" s="267">
        <v>398</v>
      </c>
      <c r="B259" s="88"/>
      <c r="C259" s="95">
        <f t="shared" si="13"/>
        <v>58.39</v>
      </c>
      <c r="D259" s="261"/>
      <c r="E259" s="262">
        <v>11520</v>
      </c>
      <c r="F259" s="264">
        <f t="shared" si="11"/>
        <v>3230</v>
      </c>
      <c r="G259" s="263">
        <f t="shared" si="12"/>
        <v>2368</v>
      </c>
      <c r="H259" s="262"/>
    </row>
    <row r="260" spans="1:8" ht="12.75">
      <c r="A260" s="267">
        <v>399</v>
      </c>
      <c r="B260" s="88"/>
      <c r="C260" s="95">
        <f t="shared" si="13"/>
        <v>58.43</v>
      </c>
      <c r="D260" s="261"/>
      <c r="E260" s="262">
        <v>11520</v>
      </c>
      <c r="F260" s="264">
        <f t="shared" si="11"/>
        <v>3228</v>
      </c>
      <c r="G260" s="263">
        <f t="shared" si="12"/>
        <v>2366</v>
      </c>
      <c r="H260" s="262"/>
    </row>
    <row r="261" spans="1:8" ht="12.75">
      <c r="A261" s="267">
        <v>400</v>
      </c>
      <c r="B261" s="88"/>
      <c r="C261" s="95">
        <f t="shared" si="13"/>
        <v>58.47</v>
      </c>
      <c r="D261" s="261"/>
      <c r="E261" s="262">
        <v>11520</v>
      </c>
      <c r="F261" s="264">
        <f t="shared" si="11"/>
        <v>3226</v>
      </c>
      <c r="G261" s="263">
        <f t="shared" si="12"/>
        <v>2364</v>
      </c>
      <c r="H261" s="262"/>
    </row>
    <row r="262" spans="1:8" ht="12.75">
      <c r="A262" s="267">
        <v>401</v>
      </c>
      <c r="B262" s="88"/>
      <c r="C262" s="95">
        <f t="shared" si="13"/>
        <v>58.5</v>
      </c>
      <c r="D262" s="261"/>
      <c r="E262" s="262">
        <v>11520</v>
      </c>
      <c r="F262" s="264">
        <f t="shared" si="11"/>
        <v>3224</v>
      </c>
      <c r="G262" s="263">
        <f t="shared" si="12"/>
        <v>2363</v>
      </c>
      <c r="H262" s="262"/>
    </row>
    <row r="263" spans="1:8" ht="12.75">
      <c r="A263" s="267">
        <v>402</v>
      </c>
      <c r="B263" s="88"/>
      <c r="C263" s="95">
        <f t="shared" si="13"/>
        <v>58.54</v>
      </c>
      <c r="D263" s="261"/>
      <c r="E263" s="262">
        <v>11520</v>
      </c>
      <c r="F263" s="264">
        <f t="shared" si="11"/>
        <v>3222</v>
      </c>
      <c r="G263" s="263">
        <f t="shared" si="12"/>
        <v>2361</v>
      </c>
      <c r="H263" s="262"/>
    </row>
    <row r="264" spans="1:8" ht="12.75">
      <c r="A264" s="267">
        <v>403</v>
      </c>
      <c r="B264" s="88"/>
      <c r="C264" s="95">
        <f t="shared" si="13"/>
        <v>58.58</v>
      </c>
      <c r="D264" s="261"/>
      <c r="E264" s="262">
        <v>11520</v>
      </c>
      <c r="F264" s="264">
        <f t="shared" si="11"/>
        <v>3220</v>
      </c>
      <c r="G264" s="263">
        <f t="shared" si="12"/>
        <v>2360</v>
      </c>
      <c r="H264" s="262"/>
    </row>
    <row r="265" spans="1:8" ht="12.75">
      <c r="A265" s="267">
        <v>404</v>
      </c>
      <c r="B265" s="88"/>
      <c r="C265" s="95">
        <f t="shared" si="13"/>
        <v>58.62</v>
      </c>
      <c r="D265" s="261"/>
      <c r="E265" s="262">
        <v>11520</v>
      </c>
      <c r="F265" s="264">
        <f t="shared" si="11"/>
        <v>3218</v>
      </c>
      <c r="G265" s="263">
        <f t="shared" si="12"/>
        <v>2358</v>
      </c>
      <c r="H265" s="262"/>
    </row>
    <row r="266" spans="1:8" ht="12.75">
      <c r="A266" s="267">
        <v>405</v>
      </c>
      <c r="B266" s="88"/>
      <c r="C266" s="95">
        <f t="shared" si="13"/>
        <v>58.66</v>
      </c>
      <c r="D266" s="261"/>
      <c r="E266" s="262">
        <v>11520</v>
      </c>
      <c r="F266" s="264">
        <f t="shared" si="11"/>
        <v>3215</v>
      </c>
      <c r="G266" s="263">
        <f t="shared" si="12"/>
        <v>2357</v>
      </c>
      <c r="H266" s="262"/>
    </row>
    <row r="267" spans="1:8" ht="12.75">
      <c r="A267" s="267">
        <v>406</v>
      </c>
      <c r="B267" s="88"/>
      <c r="C267" s="95">
        <f t="shared" si="13"/>
        <v>58.7</v>
      </c>
      <c r="D267" s="261"/>
      <c r="E267" s="262">
        <v>11520</v>
      </c>
      <c r="F267" s="264">
        <f t="shared" si="11"/>
        <v>3213</v>
      </c>
      <c r="G267" s="263">
        <f t="shared" si="12"/>
        <v>2355</v>
      </c>
      <c r="H267" s="262"/>
    </row>
    <row r="268" spans="1:8" ht="12.75">
      <c r="A268" s="267">
        <v>407</v>
      </c>
      <c r="B268" s="88"/>
      <c r="C268" s="95">
        <f t="shared" si="13"/>
        <v>58.74</v>
      </c>
      <c r="D268" s="261"/>
      <c r="E268" s="262">
        <v>11520</v>
      </c>
      <c r="F268" s="264">
        <f t="shared" si="11"/>
        <v>3211</v>
      </c>
      <c r="G268" s="263">
        <f t="shared" si="12"/>
        <v>2353</v>
      </c>
      <c r="H268" s="262"/>
    </row>
    <row r="269" spans="1:8" ht="12.75">
      <c r="A269" s="267">
        <v>408</v>
      </c>
      <c r="B269" s="88"/>
      <c r="C269" s="95">
        <f t="shared" si="13"/>
        <v>58.78</v>
      </c>
      <c r="D269" s="261"/>
      <c r="E269" s="262">
        <v>11520</v>
      </c>
      <c r="F269" s="264">
        <f t="shared" si="11"/>
        <v>3209</v>
      </c>
      <c r="G269" s="263">
        <f t="shared" si="12"/>
        <v>2352</v>
      </c>
      <c r="H269" s="262"/>
    </row>
    <row r="270" spans="1:8" ht="12.75">
      <c r="A270" s="267">
        <v>409</v>
      </c>
      <c r="B270" s="88"/>
      <c r="C270" s="95">
        <f t="shared" si="13"/>
        <v>58.82</v>
      </c>
      <c r="D270" s="261"/>
      <c r="E270" s="262">
        <v>11520</v>
      </c>
      <c r="F270" s="264">
        <f aca="true" t="shared" si="14" ref="F270:F333">ROUND(12*1.3644*(1/C270*E270)+H270,0)</f>
        <v>3207</v>
      </c>
      <c r="G270" s="263">
        <f t="shared" si="12"/>
        <v>2350</v>
      </c>
      <c r="H270" s="262"/>
    </row>
    <row r="271" spans="1:8" ht="12.75">
      <c r="A271" s="267">
        <v>410</v>
      </c>
      <c r="B271" s="88"/>
      <c r="C271" s="95">
        <f t="shared" si="13"/>
        <v>58.86</v>
      </c>
      <c r="D271" s="261"/>
      <c r="E271" s="262">
        <v>11520</v>
      </c>
      <c r="F271" s="264">
        <f t="shared" si="14"/>
        <v>3204</v>
      </c>
      <c r="G271" s="263">
        <f t="shared" si="12"/>
        <v>2349</v>
      </c>
      <c r="H271" s="262"/>
    </row>
    <row r="272" spans="1:8" ht="12.75">
      <c r="A272" s="267">
        <v>411</v>
      </c>
      <c r="B272" s="88"/>
      <c r="C272" s="95">
        <f t="shared" si="13"/>
        <v>58.89</v>
      </c>
      <c r="D272" s="261"/>
      <c r="E272" s="262">
        <v>11520</v>
      </c>
      <c r="F272" s="264">
        <f t="shared" si="14"/>
        <v>3203</v>
      </c>
      <c r="G272" s="263">
        <f t="shared" si="12"/>
        <v>2347</v>
      </c>
      <c r="H272" s="262"/>
    </row>
    <row r="273" spans="1:8" ht="12.75">
      <c r="A273" s="267">
        <v>412</v>
      </c>
      <c r="B273" s="88"/>
      <c r="C273" s="95">
        <f t="shared" si="13"/>
        <v>58.93</v>
      </c>
      <c r="D273" s="261"/>
      <c r="E273" s="262">
        <v>11520</v>
      </c>
      <c r="F273" s="264">
        <f t="shared" si="14"/>
        <v>3201</v>
      </c>
      <c r="G273" s="263">
        <f t="shared" si="12"/>
        <v>2346</v>
      </c>
      <c r="H273" s="262"/>
    </row>
    <row r="274" spans="1:8" ht="12.75">
      <c r="A274" s="267">
        <v>413</v>
      </c>
      <c r="B274" s="88"/>
      <c r="C274" s="95">
        <f t="shared" si="13"/>
        <v>58.97</v>
      </c>
      <c r="D274" s="261"/>
      <c r="E274" s="262">
        <v>11520</v>
      </c>
      <c r="F274" s="264">
        <f t="shared" si="14"/>
        <v>3198</v>
      </c>
      <c r="G274" s="263">
        <f t="shared" si="12"/>
        <v>2344</v>
      </c>
      <c r="H274" s="262"/>
    </row>
    <row r="275" spans="1:8" ht="12.75">
      <c r="A275" s="267">
        <v>414</v>
      </c>
      <c r="B275" s="88"/>
      <c r="C275" s="95">
        <f t="shared" si="13"/>
        <v>59.01</v>
      </c>
      <c r="D275" s="261"/>
      <c r="E275" s="262">
        <v>11520</v>
      </c>
      <c r="F275" s="264">
        <f t="shared" si="14"/>
        <v>3196</v>
      </c>
      <c r="G275" s="263">
        <f t="shared" si="12"/>
        <v>2343</v>
      </c>
      <c r="H275" s="262"/>
    </row>
    <row r="276" spans="1:8" ht="12.75">
      <c r="A276" s="267">
        <v>415</v>
      </c>
      <c r="B276" s="88"/>
      <c r="C276" s="95">
        <f t="shared" si="13"/>
        <v>59.05</v>
      </c>
      <c r="D276" s="261"/>
      <c r="E276" s="262">
        <v>11520</v>
      </c>
      <c r="F276" s="264">
        <f t="shared" si="14"/>
        <v>3194</v>
      </c>
      <c r="G276" s="263">
        <f t="shared" si="12"/>
        <v>2341</v>
      </c>
      <c r="H276" s="262"/>
    </row>
    <row r="277" spans="1:8" ht="12.75">
      <c r="A277" s="267">
        <v>416</v>
      </c>
      <c r="B277" s="88"/>
      <c r="C277" s="95">
        <f t="shared" si="13"/>
        <v>59.09</v>
      </c>
      <c r="D277" s="261"/>
      <c r="E277" s="262">
        <v>11520</v>
      </c>
      <c r="F277" s="264">
        <f t="shared" si="14"/>
        <v>3192</v>
      </c>
      <c r="G277" s="263">
        <f t="shared" si="12"/>
        <v>2339</v>
      </c>
      <c r="H277" s="262"/>
    </row>
    <row r="278" spans="1:8" ht="12.75">
      <c r="A278" s="267">
        <v>417</v>
      </c>
      <c r="B278" s="88"/>
      <c r="C278" s="95">
        <f t="shared" si="13"/>
        <v>59.12</v>
      </c>
      <c r="D278" s="261"/>
      <c r="E278" s="262">
        <v>11520</v>
      </c>
      <c r="F278" s="264">
        <f t="shared" si="14"/>
        <v>3190</v>
      </c>
      <c r="G278" s="263">
        <f t="shared" si="12"/>
        <v>2338</v>
      </c>
      <c r="H278" s="262"/>
    </row>
    <row r="279" spans="1:8" ht="12.75">
      <c r="A279" s="267">
        <v>418</v>
      </c>
      <c r="B279" s="88"/>
      <c r="C279" s="95">
        <f t="shared" si="13"/>
        <v>59.16</v>
      </c>
      <c r="D279" s="261"/>
      <c r="E279" s="262">
        <v>11520</v>
      </c>
      <c r="F279" s="264">
        <f t="shared" si="14"/>
        <v>3188</v>
      </c>
      <c r="G279" s="263">
        <f t="shared" si="12"/>
        <v>2337</v>
      </c>
      <c r="H279" s="262"/>
    </row>
    <row r="280" spans="1:8" ht="12.75">
      <c r="A280" s="267">
        <v>419</v>
      </c>
      <c r="B280" s="88"/>
      <c r="C280" s="95">
        <f t="shared" si="13"/>
        <v>59.2</v>
      </c>
      <c r="D280" s="261"/>
      <c r="E280" s="262">
        <v>11520</v>
      </c>
      <c r="F280" s="264">
        <f t="shared" si="14"/>
        <v>3186</v>
      </c>
      <c r="G280" s="263">
        <f t="shared" si="12"/>
        <v>2335</v>
      </c>
      <c r="H280" s="262"/>
    </row>
    <row r="281" spans="1:8" ht="12.75">
      <c r="A281" s="267">
        <v>420</v>
      </c>
      <c r="B281" s="88"/>
      <c r="C281" s="95">
        <f t="shared" si="13"/>
        <v>59.24</v>
      </c>
      <c r="D281" s="261"/>
      <c r="E281" s="262">
        <v>11520</v>
      </c>
      <c r="F281" s="264">
        <f t="shared" si="14"/>
        <v>3184</v>
      </c>
      <c r="G281" s="263">
        <f t="shared" si="12"/>
        <v>2334</v>
      </c>
      <c r="H281" s="262"/>
    </row>
    <row r="282" spans="1:8" ht="12.75">
      <c r="A282" s="267">
        <v>421</v>
      </c>
      <c r="B282" s="88"/>
      <c r="C282" s="95">
        <f t="shared" si="13"/>
        <v>59.28</v>
      </c>
      <c r="D282" s="261"/>
      <c r="E282" s="262">
        <v>11520</v>
      </c>
      <c r="F282" s="264">
        <f t="shared" si="14"/>
        <v>3182</v>
      </c>
      <c r="G282" s="263">
        <f t="shared" si="12"/>
        <v>2332</v>
      </c>
      <c r="H282" s="262"/>
    </row>
    <row r="283" spans="1:8" ht="12.75">
      <c r="A283" s="267">
        <v>422</v>
      </c>
      <c r="B283" s="88"/>
      <c r="C283" s="95">
        <f t="shared" si="13"/>
        <v>59.31</v>
      </c>
      <c r="D283" s="261"/>
      <c r="E283" s="262">
        <v>11520</v>
      </c>
      <c r="F283" s="264">
        <f t="shared" si="14"/>
        <v>3180</v>
      </c>
      <c r="G283" s="263">
        <f t="shared" si="12"/>
        <v>2331</v>
      </c>
      <c r="H283" s="262"/>
    </row>
    <row r="284" spans="1:8" ht="12.75">
      <c r="A284" s="267">
        <v>423</v>
      </c>
      <c r="B284" s="88"/>
      <c r="C284" s="95">
        <f t="shared" si="13"/>
        <v>59.35</v>
      </c>
      <c r="D284" s="261"/>
      <c r="E284" s="262">
        <v>11520</v>
      </c>
      <c r="F284" s="264">
        <f t="shared" si="14"/>
        <v>3178</v>
      </c>
      <c r="G284" s="263">
        <f t="shared" si="12"/>
        <v>2329</v>
      </c>
      <c r="H284" s="262"/>
    </row>
    <row r="285" spans="1:8" ht="12.75">
      <c r="A285" s="267">
        <v>424</v>
      </c>
      <c r="B285" s="88"/>
      <c r="C285" s="95">
        <f t="shared" si="13"/>
        <v>59.39</v>
      </c>
      <c r="D285" s="261"/>
      <c r="E285" s="262">
        <v>11520</v>
      </c>
      <c r="F285" s="264">
        <f t="shared" si="14"/>
        <v>3176</v>
      </c>
      <c r="G285" s="263">
        <f t="shared" si="12"/>
        <v>2328</v>
      </c>
      <c r="H285" s="262"/>
    </row>
    <row r="286" spans="1:8" ht="12.75">
      <c r="A286" s="267">
        <v>425</v>
      </c>
      <c r="B286" s="88"/>
      <c r="C286" s="95">
        <f t="shared" si="13"/>
        <v>59.43</v>
      </c>
      <c r="D286" s="261"/>
      <c r="E286" s="262">
        <v>11520</v>
      </c>
      <c r="F286" s="264">
        <f t="shared" si="14"/>
        <v>3174</v>
      </c>
      <c r="G286" s="263">
        <f t="shared" si="12"/>
        <v>2326</v>
      </c>
      <c r="H286" s="262"/>
    </row>
    <row r="287" spans="1:8" ht="12.75">
      <c r="A287" s="267">
        <v>426</v>
      </c>
      <c r="B287" s="88"/>
      <c r="C287" s="95">
        <f t="shared" si="13"/>
        <v>59.46</v>
      </c>
      <c r="D287" s="261"/>
      <c r="E287" s="262">
        <v>11520</v>
      </c>
      <c r="F287" s="264">
        <f t="shared" si="14"/>
        <v>3172</v>
      </c>
      <c r="G287" s="263">
        <f t="shared" si="12"/>
        <v>2325</v>
      </c>
      <c r="H287" s="262"/>
    </row>
    <row r="288" spans="1:8" ht="12.75">
      <c r="A288" s="267">
        <v>427</v>
      </c>
      <c r="B288" s="88"/>
      <c r="C288" s="95">
        <f t="shared" si="13"/>
        <v>59.5</v>
      </c>
      <c r="D288" s="261"/>
      <c r="E288" s="262">
        <v>11520</v>
      </c>
      <c r="F288" s="264">
        <f t="shared" si="14"/>
        <v>3170</v>
      </c>
      <c r="G288" s="263">
        <f t="shared" si="12"/>
        <v>2323</v>
      </c>
      <c r="H288" s="262"/>
    </row>
    <row r="289" spans="1:8" ht="12.75">
      <c r="A289" s="267">
        <v>428</v>
      </c>
      <c r="B289" s="88"/>
      <c r="C289" s="95">
        <f t="shared" si="13"/>
        <v>59.54</v>
      </c>
      <c r="D289" s="261"/>
      <c r="E289" s="262">
        <v>11520</v>
      </c>
      <c r="F289" s="264">
        <f t="shared" si="14"/>
        <v>3168</v>
      </c>
      <c r="G289" s="263">
        <f t="shared" si="12"/>
        <v>2322</v>
      </c>
      <c r="H289" s="262"/>
    </row>
    <row r="290" spans="1:8" ht="12.75">
      <c r="A290" s="267">
        <v>429</v>
      </c>
      <c r="B290" s="88"/>
      <c r="C290" s="95">
        <f t="shared" si="13"/>
        <v>59.57</v>
      </c>
      <c r="D290" s="261"/>
      <c r="E290" s="262">
        <v>11520</v>
      </c>
      <c r="F290" s="264">
        <f t="shared" si="14"/>
        <v>3166</v>
      </c>
      <c r="G290" s="263">
        <f t="shared" si="12"/>
        <v>2321</v>
      </c>
      <c r="H290" s="262"/>
    </row>
    <row r="291" spans="1:8" ht="12.75">
      <c r="A291" s="267">
        <v>430</v>
      </c>
      <c r="B291" s="88"/>
      <c r="C291" s="95">
        <f t="shared" si="13"/>
        <v>59.61</v>
      </c>
      <c r="D291" s="261"/>
      <c r="E291" s="262">
        <v>11520</v>
      </c>
      <c r="F291" s="264">
        <f t="shared" si="14"/>
        <v>3164</v>
      </c>
      <c r="G291" s="263">
        <f t="shared" si="12"/>
        <v>2319</v>
      </c>
      <c r="H291" s="262"/>
    </row>
    <row r="292" spans="1:8" ht="12.75">
      <c r="A292" s="267">
        <v>431</v>
      </c>
      <c r="B292" s="88"/>
      <c r="C292" s="95">
        <f t="shared" si="13"/>
        <v>59.65</v>
      </c>
      <c r="D292" s="261"/>
      <c r="E292" s="262">
        <v>11520</v>
      </c>
      <c r="F292" s="264">
        <f t="shared" si="14"/>
        <v>3162</v>
      </c>
      <c r="G292" s="263">
        <f t="shared" si="12"/>
        <v>2318</v>
      </c>
      <c r="H292" s="262"/>
    </row>
    <row r="293" spans="1:8" ht="12.75">
      <c r="A293" s="267">
        <v>432</v>
      </c>
      <c r="B293" s="88"/>
      <c r="C293" s="95">
        <f t="shared" si="13"/>
        <v>59.68</v>
      </c>
      <c r="D293" s="261"/>
      <c r="E293" s="262">
        <v>11520</v>
      </c>
      <c r="F293" s="264">
        <f t="shared" si="14"/>
        <v>3160</v>
      </c>
      <c r="G293" s="263">
        <f t="shared" si="12"/>
        <v>2316</v>
      </c>
      <c r="H293" s="262"/>
    </row>
    <row r="294" spans="1:8" ht="12.75">
      <c r="A294" s="267">
        <v>433</v>
      </c>
      <c r="B294" s="88"/>
      <c r="C294" s="95">
        <f t="shared" si="13"/>
        <v>59.72</v>
      </c>
      <c r="D294" s="261"/>
      <c r="E294" s="262">
        <v>11520</v>
      </c>
      <c r="F294" s="264">
        <f t="shared" si="14"/>
        <v>3158</v>
      </c>
      <c r="G294" s="263">
        <f t="shared" si="12"/>
        <v>2315</v>
      </c>
      <c r="H294" s="262"/>
    </row>
    <row r="295" spans="1:8" ht="12.75">
      <c r="A295" s="267">
        <v>434</v>
      </c>
      <c r="B295" s="88"/>
      <c r="C295" s="95">
        <f t="shared" si="13"/>
        <v>59.76</v>
      </c>
      <c r="D295" s="261"/>
      <c r="E295" s="262">
        <v>11520</v>
      </c>
      <c r="F295" s="264">
        <f t="shared" si="14"/>
        <v>3156</v>
      </c>
      <c r="G295" s="263">
        <f t="shared" si="12"/>
        <v>2313</v>
      </c>
      <c r="H295" s="262"/>
    </row>
    <row r="296" spans="1:8" ht="12.75">
      <c r="A296" s="267">
        <v>435</v>
      </c>
      <c r="B296" s="88"/>
      <c r="C296" s="95">
        <f t="shared" si="13"/>
        <v>59.79</v>
      </c>
      <c r="D296" s="261"/>
      <c r="E296" s="262">
        <v>11520</v>
      </c>
      <c r="F296" s="264">
        <f t="shared" si="14"/>
        <v>3155</v>
      </c>
      <c r="G296" s="263">
        <f aca="true" t="shared" si="15" ref="G296:G359">ROUND(12*(1/C296*E296),0)</f>
        <v>2312</v>
      </c>
      <c r="H296" s="262"/>
    </row>
    <row r="297" spans="1:8" ht="12.75">
      <c r="A297" s="267">
        <v>436</v>
      </c>
      <c r="B297" s="88"/>
      <c r="C297" s="95">
        <f aca="true" t="shared" si="16" ref="C297:C360">ROUND((-0.0000491*POWER(A297,2)+0.0818939*A297+38.1)*0.928,2)</f>
        <v>59.83</v>
      </c>
      <c r="D297" s="261"/>
      <c r="E297" s="262">
        <v>11520</v>
      </c>
      <c r="F297" s="264">
        <f t="shared" si="14"/>
        <v>3153</v>
      </c>
      <c r="G297" s="263">
        <f t="shared" si="15"/>
        <v>2311</v>
      </c>
      <c r="H297" s="262"/>
    </row>
    <row r="298" spans="1:8" ht="12.75">
      <c r="A298" s="267">
        <v>437</v>
      </c>
      <c r="B298" s="88"/>
      <c r="C298" s="95">
        <f t="shared" si="16"/>
        <v>59.87</v>
      </c>
      <c r="D298" s="261"/>
      <c r="E298" s="262">
        <v>11520</v>
      </c>
      <c r="F298" s="264">
        <f t="shared" si="14"/>
        <v>3150</v>
      </c>
      <c r="G298" s="263">
        <f t="shared" si="15"/>
        <v>2309</v>
      </c>
      <c r="H298" s="262"/>
    </row>
    <row r="299" spans="1:8" ht="12.75">
      <c r="A299" s="267">
        <v>438</v>
      </c>
      <c r="B299" s="88"/>
      <c r="C299" s="95">
        <f t="shared" si="16"/>
        <v>59.9</v>
      </c>
      <c r="D299" s="261"/>
      <c r="E299" s="262">
        <v>11520</v>
      </c>
      <c r="F299" s="264">
        <f t="shared" si="14"/>
        <v>3149</v>
      </c>
      <c r="G299" s="263">
        <f t="shared" si="15"/>
        <v>2308</v>
      </c>
      <c r="H299" s="262"/>
    </row>
    <row r="300" spans="1:8" ht="12.75">
      <c r="A300" s="267">
        <v>439</v>
      </c>
      <c r="B300" s="88"/>
      <c r="C300" s="95">
        <f t="shared" si="16"/>
        <v>59.94</v>
      </c>
      <c r="D300" s="261"/>
      <c r="E300" s="262">
        <v>11520</v>
      </c>
      <c r="F300" s="264">
        <f t="shared" si="14"/>
        <v>3147</v>
      </c>
      <c r="G300" s="263">
        <f t="shared" si="15"/>
        <v>2306</v>
      </c>
      <c r="H300" s="262"/>
    </row>
    <row r="301" spans="1:8" ht="12.75">
      <c r="A301" s="267">
        <v>440</v>
      </c>
      <c r="B301" s="88"/>
      <c r="C301" s="95">
        <f t="shared" si="16"/>
        <v>59.97</v>
      </c>
      <c r="D301" s="261"/>
      <c r="E301" s="262">
        <v>11520</v>
      </c>
      <c r="F301" s="264">
        <f t="shared" si="14"/>
        <v>3145</v>
      </c>
      <c r="G301" s="263">
        <f t="shared" si="15"/>
        <v>2305</v>
      </c>
      <c r="H301" s="262"/>
    </row>
    <row r="302" spans="1:8" ht="12.75">
      <c r="A302" s="267">
        <v>441</v>
      </c>
      <c r="B302" s="88"/>
      <c r="C302" s="95">
        <f t="shared" si="16"/>
        <v>60.01</v>
      </c>
      <c r="D302" s="261"/>
      <c r="E302" s="262">
        <v>11520</v>
      </c>
      <c r="F302" s="264">
        <f t="shared" si="14"/>
        <v>3143</v>
      </c>
      <c r="G302" s="263">
        <f t="shared" si="15"/>
        <v>2304</v>
      </c>
      <c r="H302" s="262"/>
    </row>
    <row r="303" spans="1:8" ht="12.75">
      <c r="A303" s="267">
        <v>442</v>
      </c>
      <c r="B303" s="88"/>
      <c r="C303" s="95">
        <f t="shared" si="16"/>
        <v>60.05</v>
      </c>
      <c r="D303" s="261"/>
      <c r="E303" s="262">
        <v>11520</v>
      </c>
      <c r="F303" s="264">
        <f t="shared" si="14"/>
        <v>3141</v>
      </c>
      <c r="G303" s="263">
        <f t="shared" si="15"/>
        <v>2302</v>
      </c>
      <c r="H303" s="262"/>
    </row>
    <row r="304" spans="1:8" ht="12.75">
      <c r="A304" s="267">
        <v>443</v>
      </c>
      <c r="B304" s="88"/>
      <c r="C304" s="95">
        <f t="shared" si="16"/>
        <v>60.08</v>
      </c>
      <c r="D304" s="261"/>
      <c r="E304" s="262">
        <v>11520</v>
      </c>
      <c r="F304" s="264">
        <f t="shared" si="14"/>
        <v>3139</v>
      </c>
      <c r="G304" s="263">
        <f t="shared" si="15"/>
        <v>2301</v>
      </c>
      <c r="H304" s="262"/>
    </row>
    <row r="305" spans="1:8" ht="12.75">
      <c r="A305" s="267">
        <v>444</v>
      </c>
      <c r="B305" s="88"/>
      <c r="C305" s="95">
        <f t="shared" si="16"/>
        <v>60.12</v>
      </c>
      <c r="D305" s="261"/>
      <c r="E305" s="262">
        <v>11520</v>
      </c>
      <c r="F305" s="264">
        <f t="shared" si="14"/>
        <v>3137</v>
      </c>
      <c r="G305" s="263">
        <f t="shared" si="15"/>
        <v>2299</v>
      </c>
      <c r="H305" s="262"/>
    </row>
    <row r="306" spans="1:8" ht="12.75">
      <c r="A306" s="267">
        <v>445</v>
      </c>
      <c r="B306" s="88"/>
      <c r="C306" s="95">
        <f t="shared" si="16"/>
        <v>60.15</v>
      </c>
      <c r="D306" s="261"/>
      <c r="E306" s="262">
        <v>11520</v>
      </c>
      <c r="F306" s="264">
        <f t="shared" si="14"/>
        <v>3136</v>
      </c>
      <c r="G306" s="263">
        <f t="shared" si="15"/>
        <v>2298</v>
      </c>
      <c r="H306" s="262"/>
    </row>
    <row r="307" spans="1:8" ht="12.75">
      <c r="A307" s="267">
        <v>446</v>
      </c>
      <c r="B307" s="88"/>
      <c r="C307" s="95">
        <f t="shared" si="16"/>
        <v>60.19</v>
      </c>
      <c r="D307" s="261"/>
      <c r="E307" s="262">
        <v>11520</v>
      </c>
      <c r="F307" s="264">
        <f t="shared" si="14"/>
        <v>3134</v>
      </c>
      <c r="G307" s="263">
        <f t="shared" si="15"/>
        <v>2297</v>
      </c>
      <c r="H307" s="262"/>
    </row>
    <row r="308" spans="1:8" ht="12.75">
      <c r="A308" s="267">
        <v>447</v>
      </c>
      <c r="B308" s="88"/>
      <c r="C308" s="95">
        <f t="shared" si="16"/>
        <v>60.22</v>
      </c>
      <c r="D308" s="261"/>
      <c r="E308" s="262">
        <v>11520</v>
      </c>
      <c r="F308" s="264">
        <f t="shared" si="14"/>
        <v>3132</v>
      </c>
      <c r="G308" s="263">
        <f t="shared" si="15"/>
        <v>2296</v>
      </c>
      <c r="H308" s="262"/>
    </row>
    <row r="309" spans="1:8" ht="12.75">
      <c r="A309" s="267">
        <v>448</v>
      </c>
      <c r="B309" s="88"/>
      <c r="C309" s="95">
        <f t="shared" si="16"/>
        <v>60.26</v>
      </c>
      <c r="D309" s="261"/>
      <c r="E309" s="262">
        <v>11520</v>
      </c>
      <c r="F309" s="264">
        <f t="shared" si="14"/>
        <v>3130</v>
      </c>
      <c r="G309" s="263">
        <f t="shared" si="15"/>
        <v>2294</v>
      </c>
      <c r="H309" s="262"/>
    </row>
    <row r="310" spans="1:8" ht="12.75">
      <c r="A310" s="267">
        <v>449</v>
      </c>
      <c r="B310" s="88"/>
      <c r="C310" s="95">
        <f t="shared" si="16"/>
        <v>60.29</v>
      </c>
      <c r="D310" s="261"/>
      <c r="E310" s="262">
        <v>11520</v>
      </c>
      <c r="F310" s="264">
        <f t="shared" si="14"/>
        <v>3128</v>
      </c>
      <c r="G310" s="263">
        <f t="shared" si="15"/>
        <v>2293</v>
      </c>
      <c r="H310" s="262"/>
    </row>
    <row r="311" spans="1:8" ht="12.75">
      <c r="A311" s="267">
        <v>450</v>
      </c>
      <c r="B311" s="88"/>
      <c r="C311" s="95">
        <f t="shared" si="16"/>
        <v>60.33</v>
      </c>
      <c r="D311" s="261"/>
      <c r="E311" s="262">
        <v>11520</v>
      </c>
      <c r="F311" s="264">
        <f t="shared" si="14"/>
        <v>3126</v>
      </c>
      <c r="G311" s="263">
        <f t="shared" si="15"/>
        <v>2291</v>
      </c>
      <c r="H311" s="262"/>
    </row>
    <row r="312" spans="1:8" ht="12.75">
      <c r="A312" s="267">
        <v>451</v>
      </c>
      <c r="B312" s="88"/>
      <c r="C312" s="95">
        <f t="shared" si="16"/>
        <v>60.36</v>
      </c>
      <c r="D312" s="261"/>
      <c r="E312" s="262">
        <v>11520</v>
      </c>
      <c r="F312" s="264">
        <f t="shared" si="14"/>
        <v>3125</v>
      </c>
      <c r="G312" s="263">
        <f t="shared" si="15"/>
        <v>2290</v>
      </c>
      <c r="H312" s="262"/>
    </row>
    <row r="313" spans="1:8" ht="12.75">
      <c r="A313" s="267">
        <v>452</v>
      </c>
      <c r="B313" s="88"/>
      <c r="C313" s="95">
        <f t="shared" si="16"/>
        <v>60.4</v>
      </c>
      <c r="D313" s="261"/>
      <c r="E313" s="262">
        <v>11520</v>
      </c>
      <c r="F313" s="264">
        <f t="shared" si="14"/>
        <v>3123</v>
      </c>
      <c r="G313" s="263">
        <f t="shared" si="15"/>
        <v>2289</v>
      </c>
      <c r="H313" s="262"/>
    </row>
    <row r="314" spans="1:8" ht="12.75">
      <c r="A314" s="267">
        <v>453</v>
      </c>
      <c r="B314" s="88"/>
      <c r="C314" s="95">
        <f t="shared" si="16"/>
        <v>60.43</v>
      </c>
      <c r="D314" s="261"/>
      <c r="E314" s="262">
        <v>11520</v>
      </c>
      <c r="F314" s="264">
        <f t="shared" si="14"/>
        <v>3121</v>
      </c>
      <c r="G314" s="263">
        <f t="shared" si="15"/>
        <v>2288</v>
      </c>
      <c r="H314" s="262"/>
    </row>
    <row r="315" spans="1:8" ht="12.75">
      <c r="A315" s="267">
        <v>454</v>
      </c>
      <c r="B315" s="88"/>
      <c r="C315" s="95">
        <f t="shared" si="16"/>
        <v>60.47</v>
      </c>
      <c r="D315" s="261"/>
      <c r="E315" s="262">
        <v>11520</v>
      </c>
      <c r="F315" s="264">
        <f t="shared" si="14"/>
        <v>3119</v>
      </c>
      <c r="G315" s="263">
        <f t="shared" si="15"/>
        <v>2286</v>
      </c>
      <c r="H315" s="262"/>
    </row>
    <row r="316" spans="1:8" ht="12.75">
      <c r="A316" s="267">
        <v>455</v>
      </c>
      <c r="B316" s="88"/>
      <c r="C316" s="95">
        <f t="shared" si="16"/>
        <v>60.5</v>
      </c>
      <c r="D316" s="261"/>
      <c r="E316" s="262">
        <v>11520</v>
      </c>
      <c r="F316" s="264">
        <f t="shared" si="14"/>
        <v>3118</v>
      </c>
      <c r="G316" s="263">
        <f t="shared" si="15"/>
        <v>2285</v>
      </c>
      <c r="H316" s="262"/>
    </row>
    <row r="317" spans="1:8" ht="12.75">
      <c r="A317" s="267">
        <v>456</v>
      </c>
      <c r="B317" s="88"/>
      <c r="C317" s="95">
        <f t="shared" si="16"/>
        <v>60.54</v>
      </c>
      <c r="D317" s="261"/>
      <c r="E317" s="262">
        <v>11520</v>
      </c>
      <c r="F317" s="264">
        <f t="shared" si="14"/>
        <v>3116</v>
      </c>
      <c r="G317" s="263">
        <f t="shared" si="15"/>
        <v>2283</v>
      </c>
      <c r="H317" s="262"/>
    </row>
    <row r="318" spans="1:8" ht="12.75">
      <c r="A318" s="267">
        <v>457</v>
      </c>
      <c r="B318" s="88"/>
      <c r="C318" s="95">
        <f t="shared" si="16"/>
        <v>60.57</v>
      </c>
      <c r="D318" s="261"/>
      <c r="E318" s="262">
        <v>11520</v>
      </c>
      <c r="F318" s="264">
        <f t="shared" si="14"/>
        <v>3114</v>
      </c>
      <c r="G318" s="263">
        <f t="shared" si="15"/>
        <v>2282</v>
      </c>
      <c r="H318" s="262"/>
    </row>
    <row r="319" spans="1:8" ht="12.75">
      <c r="A319" s="267">
        <v>458</v>
      </c>
      <c r="B319" s="88"/>
      <c r="C319" s="95">
        <f t="shared" si="16"/>
        <v>60.61</v>
      </c>
      <c r="D319" s="261"/>
      <c r="E319" s="262">
        <v>11520</v>
      </c>
      <c r="F319" s="264">
        <f t="shared" si="14"/>
        <v>3112</v>
      </c>
      <c r="G319" s="263">
        <f t="shared" si="15"/>
        <v>2281</v>
      </c>
      <c r="H319" s="262"/>
    </row>
    <row r="320" spans="1:8" ht="12.75">
      <c r="A320" s="267">
        <v>459</v>
      </c>
      <c r="B320" s="88"/>
      <c r="C320" s="95">
        <f t="shared" si="16"/>
        <v>60.64</v>
      </c>
      <c r="D320" s="261"/>
      <c r="E320" s="262">
        <v>11520</v>
      </c>
      <c r="F320" s="264">
        <f t="shared" si="14"/>
        <v>3110</v>
      </c>
      <c r="G320" s="263">
        <f t="shared" si="15"/>
        <v>2280</v>
      </c>
      <c r="H320" s="262"/>
    </row>
    <row r="321" spans="1:8" ht="12.75">
      <c r="A321" s="267">
        <v>460</v>
      </c>
      <c r="B321" s="88"/>
      <c r="C321" s="95">
        <f t="shared" si="16"/>
        <v>60.67</v>
      </c>
      <c r="D321" s="261"/>
      <c r="E321" s="262">
        <v>11520</v>
      </c>
      <c r="F321" s="264">
        <f t="shared" si="14"/>
        <v>3109</v>
      </c>
      <c r="G321" s="263">
        <f t="shared" si="15"/>
        <v>2279</v>
      </c>
      <c r="H321" s="262"/>
    </row>
    <row r="322" spans="1:8" ht="12.75">
      <c r="A322" s="267">
        <v>461</v>
      </c>
      <c r="B322" s="88"/>
      <c r="C322" s="95">
        <f t="shared" si="16"/>
        <v>60.71</v>
      </c>
      <c r="D322" s="261"/>
      <c r="E322" s="262">
        <v>11520</v>
      </c>
      <c r="F322" s="264">
        <f t="shared" si="14"/>
        <v>3107</v>
      </c>
      <c r="G322" s="263">
        <f t="shared" si="15"/>
        <v>2277</v>
      </c>
      <c r="H322" s="262"/>
    </row>
    <row r="323" spans="1:8" ht="12.75">
      <c r="A323" s="267">
        <v>462</v>
      </c>
      <c r="B323" s="88"/>
      <c r="C323" s="95">
        <f t="shared" si="16"/>
        <v>60.74</v>
      </c>
      <c r="D323" s="261"/>
      <c r="E323" s="262">
        <v>11520</v>
      </c>
      <c r="F323" s="264">
        <f t="shared" si="14"/>
        <v>3105</v>
      </c>
      <c r="G323" s="263">
        <f t="shared" si="15"/>
        <v>2276</v>
      </c>
      <c r="H323" s="262"/>
    </row>
    <row r="324" spans="1:8" ht="12.75">
      <c r="A324" s="267">
        <v>463</v>
      </c>
      <c r="B324" s="88"/>
      <c r="C324" s="95">
        <f t="shared" si="16"/>
        <v>60.78</v>
      </c>
      <c r="D324" s="261"/>
      <c r="E324" s="262">
        <v>11520</v>
      </c>
      <c r="F324" s="264">
        <f t="shared" si="14"/>
        <v>3103</v>
      </c>
      <c r="G324" s="263">
        <f t="shared" si="15"/>
        <v>2274</v>
      </c>
      <c r="H324" s="262"/>
    </row>
    <row r="325" spans="1:8" ht="12.75">
      <c r="A325" s="267">
        <v>464</v>
      </c>
      <c r="B325" s="88"/>
      <c r="C325" s="95">
        <f t="shared" si="16"/>
        <v>60.81</v>
      </c>
      <c r="D325" s="261"/>
      <c r="E325" s="262">
        <v>11520</v>
      </c>
      <c r="F325" s="264">
        <f t="shared" si="14"/>
        <v>3102</v>
      </c>
      <c r="G325" s="263">
        <f t="shared" si="15"/>
        <v>2273</v>
      </c>
      <c r="H325" s="262"/>
    </row>
    <row r="326" spans="1:8" ht="12.75">
      <c r="A326" s="267">
        <v>465</v>
      </c>
      <c r="B326" s="88"/>
      <c r="C326" s="95">
        <f t="shared" si="16"/>
        <v>60.84</v>
      </c>
      <c r="D326" s="261"/>
      <c r="E326" s="262">
        <v>11520</v>
      </c>
      <c r="F326" s="264">
        <f t="shared" si="14"/>
        <v>3100</v>
      </c>
      <c r="G326" s="263">
        <f t="shared" si="15"/>
        <v>2272</v>
      </c>
      <c r="H326" s="262"/>
    </row>
    <row r="327" spans="1:8" ht="12.75">
      <c r="A327" s="267">
        <v>466</v>
      </c>
      <c r="B327" s="88"/>
      <c r="C327" s="95">
        <f t="shared" si="16"/>
        <v>60.88</v>
      </c>
      <c r="D327" s="261"/>
      <c r="E327" s="262">
        <v>11520</v>
      </c>
      <c r="F327" s="264">
        <f t="shared" si="14"/>
        <v>3098</v>
      </c>
      <c r="G327" s="263">
        <f t="shared" si="15"/>
        <v>2271</v>
      </c>
      <c r="H327" s="262"/>
    </row>
    <row r="328" spans="1:8" ht="12.75">
      <c r="A328" s="267">
        <v>467</v>
      </c>
      <c r="B328" s="88"/>
      <c r="C328" s="95">
        <f t="shared" si="16"/>
        <v>60.91</v>
      </c>
      <c r="D328" s="261"/>
      <c r="E328" s="262">
        <v>11520</v>
      </c>
      <c r="F328" s="264">
        <f t="shared" si="14"/>
        <v>3097</v>
      </c>
      <c r="G328" s="263">
        <f t="shared" si="15"/>
        <v>2270</v>
      </c>
      <c r="H328" s="262"/>
    </row>
    <row r="329" spans="1:8" ht="12.75">
      <c r="A329" s="267">
        <v>468</v>
      </c>
      <c r="B329" s="88"/>
      <c r="C329" s="95">
        <f t="shared" si="16"/>
        <v>60.94</v>
      </c>
      <c r="D329" s="261"/>
      <c r="E329" s="262">
        <v>11520</v>
      </c>
      <c r="F329" s="264">
        <f t="shared" si="14"/>
        <v>3095</v>
      </c>
      <c r="G329" s="263">
        <f t="shared" si="15"/>
        <v>2268</v>
      </c>
      <c r="H329" s="262"/>
    </row>
    <row r="330" spans="1:8" ht="12.75">
      <c r="A330" s="267">
        <v>469</v>
      </c>
      <c r="B330" s="88"/>
      <c r="C330" s="95">
        <f t="shared" si="16"/>
        <v>60.98</v>
      </c>
      <c r="D330" s="261"/>
      <c r="E330" s="262">
        <v>11520</v>
      </c>
      <c r="F330" s="264">
        <f t="shared" si="14"/>
        <v>3093</v>
      </c>
      <c r="G330" s="263">
        <f t="shared" si="15"/>
        <v>2267</v>
      </c>
      <c r="H330" s="262"/>
    </row>
    <row r="331" spans="1:8" ht="12.75">
      <c r="A331" s="267">
        <v>470</v>
      </c>
      <c r="B331" s="88"/>
      <c r="C331" s="95">
        <f t="shared" si="16"/>
        <v>61.01</v>
      </c>
      <c r="D331" s="261"/>
      <c r="E331" s="262">
        <v>11520</v>
      </c>
      <c r="F331" s="264">
        <f t="shared" si="14"/>
        <v>3092</v>
      </c>
      <c r="G331" s="263">
        <f t="shared" si="15"/>
        <v>2266</v>
      </c>
      <c r="H331" s="262"/>
    </row>
    <row r="332" spans="1:8" ht="12.75">
      <c r="A332" s="267">
        <v>471</v>
      </c>
      <c r="B332" s="88"/>
      <c r="C332" s="95">
        <f t="shared" si="16"/>
        <v>61.04</v>
      </c>
      <c r="D332" s="261"/>
      <c r="E332" s="262">
        <v>11520</v>
      </c>
      <c r="F332" s="264">
        <f t="shared" si="14"/>
        <v>3090</v>
      </c>
      <c r="G332" s="263">
        <f t="shared" si="15"/>
        <v>2265</v>
      </c>
      <c r="H332" s="262"/>
    </row>
    <row r="333" spans="1:8" ht="12.75">
      <c r="A333" s="267">
        <v>472</v>
      </c>
      <c r="B333" s="88"/>
      <c r="C333" s="95">
        <f t="shared" si="16"/>
        <v>61.08</v>
      </c>
      <c r="D333" s="261"/>
      <c r="E333" s="262">
        <v>11520</v>
      </c>
      <c r="F333" s="264">
        <f t="shared" si="14"/>
        <v>3088</v>
      </c>
      <c r="G333" s="263">
        <f t="shared" si="15"/>
        <v>2263</v>
      </c>
      <c r="H333" s="262"/>
    </row>
    <row r="334" spans="1:8" ht="12.75">
      <c r="A334" s="267">
        <v>473</v>
      </c>
      <c r="B334" s="88"/>
      <c r="C334" s="95">
        <f t="shared" si="16"/>
        <v>61.11</v>
      </c>
      <c r="D334" s="261"/>
      <c r="E334" s="262">
        <v>11520</v>
      </c>
      <c r="F334" s="264">
        <f aca="true" t="shared" si="17" ref="F334:F397">ROUND(12*1.3644*(1/C334*E334)+H334,0)</f>
        <v>3086</v>
      </c>
      <c r="G334" s="263">
        <f t="shared" si="15"/>
        <v>2262</v>
      </c>
      <c r="H334" s="262"/>
    </row>
    <row r="335" spans="1:8" ht="12.75">
      <c r="A335" s="267">
        <v>474</v>
      </c>
      <c r="B335" s="88"/>
      <c r="C335" s="95">
        <f t="shared" si="16"/>
        <v>61.14</v>
      </c>
      <c r="D335" s="261"/>
      <c r="E335" s="262">
        <v>11520</v>
      </c>
      <c r="F335" s="264">
        <f t="shared" si="17"/>
        <v>3085</v>
      </c>
      <c r="G335" s="263">
        <f t="shared" si="15"/>
        <v>2261</v>
      </c>
      <c r="H335" s="262"/>
    </row>
    <row r="336" spans="1:8" ht="12.75">
      <c r="A336" s="267">
        <v>475</v>
      </c>
      <c r="B336" s="88"/>
      <c r="C336" s="95">
        <f t="shared" si="16"/>
        <v>61.18</v>
      </c>
      <c r="D336" s="261"/>
      <c r="E336" s="262">
        <v>11520</v>
      </c>
      <c r="F336" s="264">
        <f t="shared" si="17"/>
        <v>3083</v>
      </c>
      <c r="G336" s="263">
        <f t="shared" si="15"/>
        <v>2260</v>
      </c>
      <c r="H336" s="262"/>
    </row>
    <row r="337" spans="1:8" ht="12.75">
      <c r="A337" s="267">
        <v>476</v>
      </c>
      <c r="B337" s="88"/>
      <c r="C337" s="95">
        <f t="shared" si="16"/>
        <v>61.21</v>
      </c>
      <c r="D337" s="261"/>
      <c r="E337" s="262">
        <v>11520</v>
      </c>
      <c r="F337" s="264">
        <f t="shared" si="17"/>
        <v>3081</v>
      </c>
      <c r="G337" s="263">
        <f t="shared" si="15"/>
        <v>2258</v>
      </c>
      <c r="H337" s="262"/>
    </row>
    <row r="338" spans="1:8" ht="12.75">
      <c r="A338" s="267">
        <v>477</v>
      </c>
      <c r="B338" s="88"/>
      <c r="C338" s="95">
        <f t="shared" si="16"/>
        <v>61.24</v>
      </c>
      <c r="D338" s="261"/>
      <c r="E338" s="262">
        <v>11520</v>
      </c>
      <c r="F338" s="264">
        <f t="shared" si="17"/>
        <v>3080</v>
      </c>
      <c r="G338" s="263">
        <f t="shared" si="15"/>
        <v>2257</v>
      </c>
      <c r="H338" s="262"/>
    </row>
    <row r="339" spans="1:8" ht="12.75">
      <c r="A339" s="267">
        <v>478</v>
      </c>
      <c r="B339" s="88"/>
      <c r="C339" s="95">
        <f t="shared" si="16"/>
        <v>61.27</v>
      </c>
      <c r="D339" s="261"/>
      <c r="E339" s="262">
        <v>11520</v>
      </c>
      <c r="F339" s="264">
        <f t="shared" si="17"/>
        <v>3078</v>
      </c>
      <c r="G339" s="263">
        <f t="shared" si="15"/>
        <v>2256</v>
      </c>
      <c r="H339" s="262"/>
    </row>
    <row r="340" spans="1:8" ht="12.75">
      <c r="A340" s="267">
        <v>479</v>
      </c>
      <c r="B340" s="88"/>
      <c r="C340" s="95">
        <f t="shared" si="16"/>
        <v>61.31</v>
      </c>
      <c r="D340" s="261"/>
      <c r="E340" s="262">
        <v>11520</v>
      </c>
      <c r="F340" s="264">
        <f t="shared" si="17"/>
        <v>3076</v>
      </c>
      <c r="G340" s="263">
        <f t="shared" si="15"/>
        <v>2255</v>
      </c>
      <c r="H340" s="262"/>
    </row>
    <row r="341" spans="1:8" ht="12.75">
      <c r="A341" s="267">
        <v>480</v>
      </c>
      <c r="B341" s="88"/>
      <c r="C341" s="95">
        <f t="shared" si="16"/>
        <v>61.34</v>
      </c>
      <c r="D341" s="261"/>
      <c r="E341" s="262">
        <v>11520</v>
      </c>
      <c r="F341" s="264">
        <f t="shared" si="17"/>
        <v>3075</v>
      </c>
      <c r="G341" s="263">
        <f t="shared" si="15"/>
        <v>2254</v>
      </c>
      <c r="H341" s="262"/>
    </row>
    <row r="342" spans="1:8" ht="12.75">
      <c r="A342" s="267">
        <v>481</v>
      </c>
      <c r="B342" s="88"/>
      <c r="C342" s="95">
        <f t="shared" si="16"/>
        <v>61.37</v>
      </c>
      <c r="D342" s="261"/>
      <c r="E342" s="262">
        <v>11520</v>
      </c>
      <c r="F342" s="264">
        <f t="shared" si="17"/>
        <v>3073</v>
      </c>
      <c r="G342" s="263">
        <f t="shared" si="15"/>
        <v>2253</v>
      </c>
      <c r="H342" s="262"/>
    </row>
    <row r="343" spans="1:8" ht="12.75">
      <c r="A343" s="267">
        <v>482</v>
      </c>
      <c r="B343" s="88"/>
      <c r="C343" s="95">
        <f t="shared" si="16"/>
        <v>61.4</v>
      </c>
      <c r="D343" s="261"/>
      <c r="E343" s="262">
        <v>11520</v>
      </c>
      <c r="F343" s="264">
        <f t="shared" si="17"/>
        <v>3072</v>
      </c>
      <c r="G343" s="263">
        <f t="shared" si="15"/>
        <v>2251</v>
      </c>
      <c r="H343" s="262"/>
    </row>
    <row r="344" spans="1:8" ht="12.75">
      <c r="A344" s="267">
        <v>483</v>
      </c>
      <c r="B344" s="88"/>
      <c r="C344" s="95">
        <f t="shared" si="16"/>
        <v>61.43</v>
      </c>
      <c r="D344" s="261"/>
      <c r="E344" s="262">
        <v>11520</v>
      </c>
      <c r="F344" s="264">
        <f t="shared" si="17"/>
        <v>3070</v>
      </c>
      <c r="G344" s="263">
        <f t="shared" si="15"/>
        <v>2250</v>
      </c>
      <c r="H344" s="262"/>
    </row>
    <row r="345" spans="1:8" ht="12.75">
      <c r="A345" s="267">
        <v>484</v>
      </c>
      <c r="B345" s="88"/>
      <c r="C345" s="95">
        <f t="shared" si="16"/>
        <v>61.47</v>
      </c>
      <c r="D345" s="261"/>
      <c r="E345" s="262">
        <v>11520</v>
      </c>
      <c r="F345" s="264">
        <f t="shared" si="17"/>
        <v>3068</v>
      </c>
      <c r="G345" s="263">
        <f t="shared" si="15"/>
        <v>2249</v>
      </c>
      <c r="H345" s="262"/>
    </row>
    <row r="346" spans="1:8" ht="12.75">
      <c r="A346" s="267">
        <v>485</v>
      </c>
      <c r="B346" s="88"/>
      <c r="C346" s="95">
        <f t="shared" si="16"/>
        <v>61.5</v>
      </c>
      <c r="D346" s="261"/>
      <c r="E346" s="262">
        <v>11520</v>
      </c>
      <c r="F346" s="264">
        <f t="shared" si="17"/>
        <v>3067</v>
      </c>
      <c r="G346" s="263">
        <f t="shared" si="15"/>
        <v>2248</v>
      </c>
      <c r="H346" s="262"/>
    </row>
    <row r="347" spans="1:8" ht="12.75">
      <c r="A347" s="267">
        <v>486</v>
      </c>
      <c r="B347" s="88"/>
      <c r="C347" s="95">
        <f t="shared" si="16"/>
        <v>61.53</v>
      </c>
      <c r="D347" s="261"/>
      <c r="E347" s="262">
        <v>11520</v>
      </c>
      <c r="F347" s="264">
        <f t="shared" si="17"/>
        <v>3065</v>
      </c>
      <c r="G347" s="263">
        <f t="shared" si="15"/>
        <v>2247</v>
      </c>
      <c r="H347" s="262"/>
    </row>
    <row r="348" spans="1:8" ht="12.75">
      <c r="A348" s="267">
        <v>487</v>
      </c>
      <c r="B348" s="88"/>
      <c r="C348" s="95">
        <f t="shared" si="16"/>
        <v>61.56</v>
      </c>
      <c r="D348" s="261"/>
      <c r="E348" s="262">
        <v>11520</v>
      </c>
      <c r="F348" s="264">
        <f t="shared" si="17"/>
        <v>3064</v>
      </c>
      <c r="G348" s="263">
        <f t="shared" si="15"/>
        <v>2246</v>
      </c>
      <c r="H348" s="262"/>
    </row>
    <row r="349" spans="1:8" ht="12.75">
      <c r="A349" s="267">
        <v>488</v>
      </c>
      <c r="B349" s="88"/>
      <c r="C349" s="95">
        <f t="shared" si="16"/>
        <v>61.59</v>
      </c>
      <c r="D349" s="261"/>
      <c r="E349" s="262">
        <v>11520</v>
      </c>
      <c r="F349" s="264">
        <f t="shared" si="17"/>
        <v>3062</v>
      </c>
      <c r="G349" s="263">
        <f t="shared" si="15"/>
        <v>2245</v>
      </c>
      <c r="H349" s="262"/>
    </row>
    <row r="350" spans="1:8" ht="12.75">
      <c r="A350" s="267">
        <v>489</v>
      </c>
      <c r="B350" s="88"/>
      <c r="C350" s="95">
        <f t="shared" si="16"/>
        <v>61.62</v>
      </c>
      <c r="D350" s="261"/>
      <c r="E350" s="262">
        <v>11520</v>
      </c>
      <c r="F350" s="264">
        <f t="shared" si="17"/>
        <v>3061</v>
      </c>
      <c r="G350" s="263">
        <f t="shared" si="15"/>
        <v>2243</v>
      </c>
      <c r="H350" s="262"/>
    </row>
    <row r="351" spans="1:8" ht="12.75">
      <c r="A351" s="267">
        <v>490</v>
      </c>
      <c r="B351" s="88"/>
      <c r="C351" s="95">
        <f t="shared" si="16"/>
        <v>61.66</v>
      </c>
      <c r="D351" s="261"/>
      <c r="E351" s="262">
        <v>11520</v>
      </c>
      <c r="F351" s="264">
        <f t="shared" si="17"/>
        <v>3059</v>
      </c>
      <c r="G351" s="263">
        <f t="shared" si="15"/>
        <v>2242</v>
      </c>
      <c r="H351" s="262"/>
    </row>
    <row r="352" spans="1:8" ht="12.75">
      <c r="A352" s="267">
        <v>491</v>
      </c>
      <c r="B352" s="88"/>
      <c r="C352" s="95">
        <f t="shared" si="16"/>
        <v>61.69</v>
      </c>
      <c r="D352" s="261"/>
      <c r="E352" s="262">
        <v>11520</v>
      </c>
      <c r="F352" s="264">
        <f t="shared" si="17"/>
        <v>3057</v>
      </c>
      <c r="G352" s="263">
        <f t="shared" si="15"/>
        <v>2241</v>
      </c>
      <c r="H352" s="262"/>
    </row>
    <row r="353" spans="1:8" ht="12.75">
      <c r="A353" s="267">
        <v>492</v>
      </c>
      <c r="B353" s="88"/>
      <c r="C353" s="95">
        <f t="shared" si="16"/>
        <v>61.72</v>
      </c>
      <c r="D353" s="261"/>
      <c r="E353" s="262">
        <v>11520</v>
      </c>
      <c r="F353" s="264">
        <f t="shared" si="17"/>
        <v>3056</v>
      </c>
      <c r="G353" s="263">
        <f t="shared" si="15"/>
        <v>2240</v>
      </c>
      <c r="H353" s="262"/>
    </row>
    <row r="354" spans="1:8" ht="12.75">
      <c r="A354" s="267">
        <v>493</v>
      </c>
      <c r="B354" s="88"/>
      <c r="C354" s="95">
        <f t="shared" si="16"/>
        <v>61.75</v>
      </c>
      <c r="D354" s="261"/>
      <c r="E354" s="262">
        <v>11520</v>
      </c>
      <c r="F354" s="264">
        <f t="shared" si="17"/>
        <v>3054</v>
      </c>
      <c r="G354" s="263">
        <f t="shared" si="15"/>
        <v>2239</v>
      </c>
      <c r="H354" s="262"/>
    </row>
    <row r="355" spans="1:8" ht="12.75">
      <c r="A355" s="267">
        <v>494</v>
      </c>
      <c r="B355" s="88"/>
      <c r="C355" s="95">
        <f t="shared" si="16"/>
        <v>61.78</v>
      </c>
      <c r="D355" s="261"/>
      <c r="E355" s="262">
        <v>11520</v>
      </c>
      <c r="F355" s="264">
        <f t="shared" si="17"/>
        <v>3053</v>
      </c>
      <c r="G355" s="263">
        <f t="shared" si="15"/>
        <v>2238</v>
      </c>
      <c r="H355" s="262"/>
    </row>
    <row r="356" spans="1:8" ht="12.75">
      <c r="A356" s="267">
        <v>495</v>
      </c>
      <c r="B356" s="88"/>
      <c r="C356" s="95">
        <f t="shared" si="16"/>
        <v>61.81</v>
      </c>
      <c r="D356" s="261"/>
      <c r="E356" s="262">
        <v>11520</v>
      </c>
      <c r="F356" s="264">
        <f t="shared" si="17"/>
        <v>3052</v>
      </c>
      <c r="G356" s="263">
        <f t="shared" si="15"/>
        <v>2237</v>
      </c>
      <c r="H356" s="262"/>
    </row>
    <row r="357" spans="1:8" ht="12.75">
      <c r="A357" s="267">
        <v>496</v>
      </c>
      <c r="B357" s="88"/>
      <c r="C357" s="95">
        <f t="shared" si="16"/>
        <v>61.84</v>
      </c>
      <c r="D357" s="261"/>
      <c r="E357" s="262">
        <v>11520</v>
      </c>
      <c r="F357" s="264">
        <f t="shared" si="17"/>
        <v>3050</v>
      </c>
      <c r="G357" s="263">
        <f t="shared" si="15"/>
        <v>2235</v>
      </c>
      <c r="H357" s="262"/>
    </row>
    <row r="358" spans="1:8" ht="12.75">
      <c r="A358" s="267">
        <v>497</v>
      </c>
      <c r="B358" s="88"/>
      <c r="C358" s="95">
        <f t="shared" si="16"/>
        <v>61.87</v>
      </c>
      <c r="D358" s="261"/>
      <c r="E358" s="262">
        <v>11520</v>
      </c>
      <c r="F358" s="264">
        <f t="shared" si="17"/>
        <v>3049</v>
      </c>
      <c r="G358" s="263">
        <f t="shared" si="15"/>
        <v>2234</v>
      </c>
      <c r="H358" s="262"/>
    </row>
    <row r="359" spans="1:8" ht="12.75">
      <c r="A359" s="267">
        <v>498</v>
      </c>
      <c r="B359" s="88"/>
      <c r="C359" s="95">
        <f t="shared" si="16"/>
        <v>61.9</v>
      </c>
      <c r="D359" s="261"/>
      <c r="E359" s="262">
        <v>11520</v>
      </c>
      <c r="F359" s="264">
        <f t="shared" si="17"/>
        <v>3047</v>
      </c>
      <c r="G359" s="263">
        <f t="shared" si="15"/>
        <v>2233</v>
      </c>
      <c r="H359" s="262"/>
    </row>
    <row r="360" spans="1:8" ht="12.75">
      <c r="A360" s="267">
        <v>499</v>
      </c>
      <c r="B360" s="88"/>
      <c r="C360" s="95">
        <f t="shared" si="16"/>
        <v>61.93</v>
      </c>
      <c r="D360" s="261"/>
      <c r="E360" s="262">
        <v>11520</v>
      </c>
      <c r="F360" s="264">
        <f t="shared" si="17"/>
        <v>3046</v>
      </c>
      <c r="G360" s="263">
        <f aca="true" t="shared" si="18" ref="G360:G389">ROUND(12*(1/C360*E360),0)</f>
        <v>2232</v>
      </c>
      <c r="H360" s="262"/>
    </row>
    <row r="361" spans="1:8" ht="12.75">
      <c r="A361" s="267">
        <v>500</v>
      </c>
      <c r="B361" s="88"/>
      <c r="C361" s="95">
        <f aca="true" t="shared" si="19" ref="C361:C389">ROUND((-0.0000491*POWER(A361,2)+0.0818939*A361+38.1)*0.928,2)</f>
        <v>61.96</v>
      </c>
      <c r="D361" s="261"/>
      <c r="E361" s="262">
        <v>11520</v>
      </c>
      <c r="F361" s="264">
        <f t="shared" si="17"/>
        <v>3044</v>
      </c>
      <c r="G361" s="263">
        <f t="shared" si="18"/>
        <v>2231</v>
      </c>
      <c r="H361" s="262"/>
    </row>
    <row r="362" spans="1:8" ht="12.75">
      <c r="A362" s="267">
        <v>501</v>
      </c>
      <c r="B362" s="88"/>
      <c r="C362" s="95">
        <f t="shared" si="19"/>
        <v>61.99</v>
      </c>
      <c r="D362" s="261"/>
      <c r="E362" s="262">
        <v>11520</v>
      </c>
      <c r="F362" s="264">
        <f t="shared" si="17"/>
        <v>3043</v>
      </c>
      <c r="G362" s="263">
        <f t="shared" si="18"/>
        <v>2230</v>
      </c>
      <c r="H362" s="262"/>
    </row>
    <row r="363" spans="1:8" ht="12.75">
      <c r="A363" s="267">
        <v>502</v>
      </c>
      <c r="B363" s="88"/>
      <c r="C363" s="95">
        <f t="shared" si="19"/>
        <v>62.03</v>
      </c>
      <c r="D363" s="261"/>
      <c r="E363" s="262">
        <v>11520</v>
      </c>
      <c r="F363" s="264">
        <f t="shared" si="17"/>
        <v>3041</v>
      </c>
      <c r="G363" s="263">
        <f t="shared" si="18"/>
        <v>2229</v>
      </c>
      <c r="H363" s="262"/>
    </row>
    <row r="364" spans="1:8" ht="12.75">
      <c r="A364" s="267">
        <v>503</v>
      </c>
      <c r="B364" s="88"/>
      <c r="C364" s="95">
        <f t="shared" si="19"/>
        <v>62.06</v>
      </c>
      <c r="D364" s="261"/>
      <c r="E364" s="262">
        <v>11520</v>
      </c>
      <c r="F364" s="264">
        <f t="shared" si="17"/>
        <v>3039</v>
      </c>
      <c r="G364" s="263">
        <f t="shared" si="18"/>
        <v>2228</v>
      </c>
      <c r="H364" s="262"/>
    </row>
    <row r="365" spans="1:8" ht="12.75">
      <c r="A365" s="267">
        <v>504</v>
      </c>
      <c r="B365" s="88"/>
      <c r="C365" s="95">
        <f t="shared" si="19"/>
        <v>62.09</v>
      </c>
      <c r="D365" s="261"/>
      <c r="E365" s="262">
        <v>11520</v>
      </c>
      <c r="F365" s="264">
        <f t="shared" si="17"/>
        <v>3038</v>
      </c>
      <c r="G365" s="263">
        <f t="shared" si="18"/>
        <v>2226</v>
      </c>
      <c r="H365" s="262"/>
    </row>
    <row r="366" spans="1:8" ht="12.75">
      <c r="A366" s="267">
        <v>505</v>
      </c>
      <c r="B366" s="88"/>
      <c r="C366" s="95">
        <f t="shared" si="19"/>
        <v>62.12</v>
      </c>
      <c r="D366" s="261"/>
      <c r="E366" s="262">
        <v>11520</v>
      </c>
      <c r="F366" s="264">
        <f t="shared" si="17"/>
        <v>3036</v>
      </c>
      <c r="G366" s="263">
        <f t="shared" si="18"/>
        <v>2225</v>
      </c>
      <c r="H366" s="262"/>
    </row>
    <row r="367" spans="1:8" ht="12.75">
      <c r="A367" s="267">
        <v>506</v>
      </c>
      <c r="B367" s="88"/>
      <c r="C367" s="95">
        <f t="shared" si="19"/>
        <v>62.15</v>
      </c>
      <c r="D367" s="261"/>
      <c r="E367" s="262">
        <v>11520</v>
      </c>
      <c r="F367" s="264">
        <f t="shared" si="17"/>
        <v>3035</v>
      </c>
      <c r="G367" s="263">
        <f t="shared" si="18"/>
        <v>2224</v>
      </c>
      <c r="H367" s="262"/>
    </row>
    <row r="368" spans="1:8" ht="12.75">
      <c r="A368" s="267">
        <v>507</v>
      </c>
      <c r="B368" s="88"/>
      <c r="C368" s="95">
        <f t="shared" si="19"/>
        <v>62.18</v>
      </c>
      <c r="D368" s="261"/>
      <c r="E368" s="262">
        <v>11520</v>
      </c>
      <c r="F368" s="264">
        <f t="shared" si="17"/>
        <v>3033</v>
      </c>
      <c r="G368" s="263">
        <f t="shared" si="18"/>
        <v>2223</v>
      </c>
      <c r="H368" s="262"/>
    </row>
    <row r="369" spans="1:8" ht="12.75">
      <c r="A369" s="267">
        <v>508</v>
      </c>
      <c r="B369" s="88"/>
      <c r="C369" s="95">
        <f t="shared" si="19"/>
        <v>62.2</v>
      </c>
      <c r="D369" s="261"/>
      <c r="E369" s="262">
        <v>11520</v>
      </c>
      <c r="F369" s="264">
        <f t="shared" si="17"/>
        <v>3032</v>
      </c>
      <c r="G369" s="263">
        <f t="shared" si="18"/>
        <v>2223</v>
      </c>
      <c r="H369" s="262"/>
    </row>
    <row r="370" spans="1:8" ht="12.75">
      <c r="A370" s="267">
        <v>509</v>
      </c>
      <c r="B370" s="88"/>
      <c r="C370" s="95">
        <f t="shared" si="19"/>
        <v>62.23</v>
      </c>
      <c r="D370" s="261"/>
      <c r="E370" s="262">
        <v>11520</v>
      </c>
      <c r="F370" s="264">
        <f t="shared" si="17"/>
        <v>3031</v>
      </c>
      <c r="G370" s="263">
        <f t="shared" si="18"/>
        <v>2221</v>
      </c>
      <c r="H370" s="262"/>
    </row>
    <row r="371" spans="1:8" ht="12.75">
      <c r="A371" s="267">
        <v>510</v>
      </c>
      <c r="B371" s="88"/>
      <c r="C371" s="95">
        <f t="shared" si="19"/>
        <v>62.26</v>
      </c>
      <c r="D371" s="261"/>
      <c r="E371" s="262">
        <v>11520</v>
      </c>
      <c r="F371" s="264">
        <f t="shared" si="17"/>
        <v>3029</v>
      </c>
      <c r="G371" s="263">
        <f t="shared" si="18"/>
        <v>2220</v>
      </c>
      <c r="H371" s="262"/>
    </row>
    <row r="372" spans="1:8" ht="12.75">
      <c r="A372" s="267">
        <v>511</v>
      </c>
      <c r="B372" s="88"/>
      <c r="C372" s="95">
        <f t="shared" si="19"/>
        <v>62.29</v>
      </c>
      <c r="D372" s="261"/>
      <c r="E372" s="262">
        <v>11520</v>
      </c>
      <c r="F372" s="264">
        <f t="shared" si="17"/>
        <v>3028</v>
      </c>
      <c r="G372" s="263">
        <f t="shared" si="18"/>
        <v>2219</v>
      </c>
      <c r="H372" s="262"/>
    </row>
    <row r="373" spans="1:8" ht="12.75">
      <c r="A373" s="267">
        <v>512</v>
      </c>
      <c r="B373" s="88"/>
      <c r="C373" s="95">
        <f t="shared" si="19"/>
        <v>62.32</v>
      </c>
      <c r="D373" s="261"/>
      <c r="E373" s="262">
        <v>11520</v>
      </c>
      <c r="F373" s="264">
        <f t="shared" si="17"/>
        <v>3027</v>
      </c>
      <c r="G373" s="263">
        <f t="shared" si="18"/>
        <v>2218</v>
      </c>
      <c r="H373" s="262"/>
    </row>
    <row r="374" spans="1:8" ht="12.75">
      <c r="A374" s="267">
        <v>513</v>
      </c>
      <c r="B374" s="88"/>
      <c r="C374" s="95">
        <f t="shared" si="19"/>
        <v>62.35</v>
      </c>
      <c r="D374" s="261"/>
      <c r="E374" s="262">
        <v>11520</v>
      </c>
      <c r="F374" s="264">
        <f t="shared" si="17"/>
        <v>3025</v>
      </c>
      <c r="G374" s="263">
        <f t="shared" si="18"/>
        <v>2217</v>
      </c>
      <c r="H374" s="262"/>
    </row>
    <row r="375" spans="1:8" ht="12.75">
      <c r="A375" s="267">
        <v>514</v>
      </c>
      <c r="B375" s="88"/>
      <c r="C375" s="95">
        <f t="shared" si="19"/>
        <v>62.38</v>
      </c>
      <c r="D375" s="261"/>
      <c r="E375" s="262">
        <v>11520</v>
      </c>
      <c r="F375" s="264">
        <f t="shared" si="17"/>
        <v>3024</v>
      </c>
      <c r="G375" s="263">
        <f t="shared" si="18"/>
        <v>2216</v>
      </c>
      <c r="H375" s="262"/>
    </row>
    <row r="376" spans="1:8" ht="12.75">
      <c r="A376" s="267">
        <v>515</v>
      </c>
      <c r="B376" s="88"/>
      <c r="C376" s="95">
        <f t="shared" si="19"/>
        <v>62.41</v>
      </c>
      <c r="D376" s="261"/>
      <c r="E376" s="262">
        <v>11520</v>
      </c>
      <c r="F376" s="264">
        <f t="shared" si="17"/>
        <v>3022</v>
      </c>
      <c r="G376" s="263">
        <f t="shared" si="18"/>
        <v>2215</v>
      </c>
      <c r="H376" s="262"/>
    </row>
    <row r="377" spans="1:8" ht="12.75">
      <c r="A377" s="267">
        <v>516</v>
      </c>
      <c r="B377" s="88"/>
      <c r="C377" s="95">
        <f t="shared" si="19"/>
        <v>62.44</v>
      </c>
      <c r="D377" s="261"/>
      <c r="E377" s="262">
        <v>11520</v>
      </c>
      <c r="F377" s="264">
        <f t="shared" si="17"/>
        <v>3021</v>
      </c>
      <c r="G377" s="263">
        <f t="shared" si="18"/>
        <v>2214</v>
      </c>
      <c r="H377" s="262"/>
    </row>
    <row r="378" spans="1:8" ht="12.75">
      <c r="A378" s="267">
        <v>517</v>
      </c>
      <c r="B378" s="88"/>
      <c r="C378" s="95">
        <f t="shared" si="19"/>
        <v>62.47</v>
      </c>
      <c r="D378" s="261"/>
      <c r="E378" s="262">
        <v>11520</v>
      </c>
      <c r="F378" s="264">
        <f t="shared" si="17"/>
        <v>3019</v>
      </c>
      <c r="G378" s="263">
        <f t="shared" si="18"/>
        <v>2213</v>
      </c>
      <c r="H378" s="262"/>
    </row>
    <row r="379" spans="1:8" ht="12.75">
      <c r="A379" s="267">
        <v>518</v>
      </c>
      <c r="B379" s="88"/>
      <c r="C379" s="95">
        <f t="shared" si="19"/>
        <v>62.5</v>
      </c>
      <c r="D379" s="261"/>
      <c r="E379" s="262">
        <v>11520</v>
      </c>
      <c r="F379" s="264">
        <f t="shared" si="17"/>
        <v>3018</v>
      </c>
      <c r="G379" s="263">
        <f t="shared" si="18"/>
        <v>2212</v>
      </c>
      <c r="H379" s="262"/>
    </row>
    <row r="380" spans="1:8" ht="12.75">
      <c r="A380" s="267">
        <v>519</v>
      </c>
      <c r="B380" s="88"/>
      <c r="C380" s="95">
        <f t="shared" si="19"/>
        <v>62.53</v>
      </c>
      <c r="D380" s="261"/>
      <c r="E380" s="262">
        <v>11520</v>
      </c>
      <c r="F380" s="264">
        <f t="shared" si="17"/>
        <v>3016</v>
      </c>
      <c r="G380" s="263">
        <f t="shared" si="18"/>
        <v>2211</v>
      </c>
      <c r="H380" s="262"/>
    </row>
    <row r="381" spans="1:8" ht="12.75">
      <c r="A381" s="267">
        <v>520</v>
      </c>
      <c r="B381" s="88"/>
      <c r="C381" s="95">
        <f t="shared" si="19"/>
        <v>62.55</v>
      </c>
      <c r="D381" s="261"/>
      <c r="E381" s="262">
        <v>11520</v>
      </c>
      <c r="F381" s="264">
        <f t="shared" si="17"/>
        <v>3015</v>
      </c>
      <c r="G381" s="263">
        <f t="shared" si="18"/>
        <v>2210</v>
      </c>
      <c r="H381" s="262"/>
    </row>
    <row r="382" spans="1:8" ht="12.75">
      <c r="A382" s="267">
        <v>521</v>
      </c>
      <c r="B382" s="88"/>
      <c r="C382" s="95">
        <f t="shared" si="19"/>
        <v>62.58</v>
      </c>
      <c r="D382" s="261"/>
      <c r="E382" s="262">
        <v>11520</v>
      </c>
      <c r="F382" s="264">
        <f t="shared" si="17"/>
        <v>3014</v>
      </c>
      <c r="G382" s="263">
        <f t="shared" si="18"/>
        <v>2209</v>
      </c>
      <c r="H382" s="262"/>
    </row>
    <row r="383" spans="1:8" ht="12.75">
      <c r="A383" s="267">
        <v>522</v>
      </c>
      <c r="B383" s="88"/>
      <c r="C383" s="95">
        <f t="shared" si="19"/>
        <v>62.61</v>
      </c>
      <c r="D383" s="261"/>
      <c r="E383" s="262">
        <v>11520</v>
      </c>
      <c r="F383" s="264">
        <f t="shared" si="17"/>
        <v>3013</v>
      </c>
      <c r="G383" s="263">
        <f t="shared" si="18"/>
        <v>2208</v>
      </c>
      <c r="H383" s="262"/>
    </row>
    <row r="384" spans="1:8" ht="12.75">
      <c r="A384" s="267">
        <v>523</v>
      </c>
      <c r="B384" s="88"/>
      <c r="C384" s="95">
        <f t="shared" si="19"/>
        <v>62.64</v>
      </c>
      <c r="D384" s="261"/>
      <c r="E384" s="262">
        <v>11520</v>
      </c>
      <c r="F384" s="264">
        <f t="shared" si="17"/>
        <v>3011</v>
      </c>
      <c r="G384" s="263">
        <f t="shared" si="18"/>
        <v>2207</v>
      </c>
      <c r="H384" s="262"/>
    </row>
    <row r="385" spans="1:8" ht="12.75">
      <c r="A385" s="267">
        <v>524</v>
      </c>
      <c r="B385" s="88"/>
      <c r="C385" s="95">
        <f t="shared" si="19"/>
        <v>62.67</v>
      </c>
      <c r="D385" s="261"/>
      <c r="E385" s="262">
        <v>11520</v>
      </c>
      <c r="F385" s="264">
        <f t="shared" si="17"/>
        <v>3010</v>
      </c>
      <c r="G385" s="263">
        <f t="shared" si="18"/>
        <v>2206</v>
      </c>
      <c r="H385" s="262"/>
    </row>
    <row r="386" spans="1:8" ht="12.75">
      <c r="A386" s="267">
        <v>525</v>
      </c>
      <c r="B386" s="88"/>
      <c r="C386" s="95">
        <f t="shared" si="19"/>
        <v>62.7</v>
      </c>
      <c r="D386" s="261"/>
      <c r="E386" s="262">
        <v>11520</v>
      </c>
      <c r="F386" s="264">
        <f t="shared" si="17"/>
        <v>3008</v>
      </c>
      <c r="G386" s="263">
        <f t="shared" si="18"/>
        <v>2205</v>
      </c>
      <c r="H386" s="262"/>
    </row>
    <row r="387" spans="1:8" ht="12.75">
      <c r="A387" s="267">
        <v>526</v>
      </c>
      <c r="B387" s="88"/>
      <c r="C387" s="95">
        <f t="shared" si="19"/>
        <v>62.72</v>
      </c>
      <c r="D387" s="261"/>
      <c r="E387" s="262">
        <v>11520</v>
      </c>
      <c r="F387" s="264">
        <f t="shared" si="17"/>
        <v>3007</v>
      </c>
      <c r="G387" s="263">
        <f t="shared" si="18"/>
        <v>2204</v>
      </c>
      <c r="H387" s="262"/>
    </row>
    <row r="388" spans="1:8" ht="12.75">
      <c r="A388" s="267">
        <v>527</v>
      </c>
      <c r="B388" s="88"/>
      <c r="C388" s="95">
        <f t="shared" si="19"/>
        <v>62.75</v>
      </c>
      <c r="D388" s="261"/>
      <c r="E388" s="262">
        <v>11520</v>
      </c>
      <c r="F388" s="264">
        <f t="shared" si="17"/>
        <v>3006</v>
      </c>
      <c r="G388" s="263">
        <f t="shared" si="18"/>
        <v>2203</v>
      </c>
      <c r="H388" s="262"/>
    </row>
    <row r="389" spans="1:8" ht="12.75">
      <c r="A389" s="267">
        <v>528</v>
      </c>
      <c r="B389" s="88"/>
      <c r="C389" s="95">
        <f t="shared" si="19"/>
        <v>62.78</v>
      </c>
      <c r="D389" s="261"/>
      <c r="E389" s="262">
        <v>11520</v>
      </c>
      <c r="F389" s="264">
        <f t="shared" si="17"/>
        <v>3004</v>
      </c>
      <c r="G389" s="263">
        <f t="shared" si="18"/>
        <v>2202</v>
      </c>
      <c r="H389" s="262"/>
    </row>
    <row r="390" spans="1:8" ht="12.75">
      <c r="A390" s="267">
        <v>529</v>
      </c>
      <c r="B390" s="88"/>
      <c r="C390" s="95">
        <f aca="true" t="shared" si="20" ref="C390:C453">ROUND((-0.0000491*POWER(A390,2)+0.0818939*A390+38.1)*0.928,2)</f>
        <v>62.81</v>
      </c>
      <c r="D390" s="261"/>
      <c r="E390" s="262">
        <v>11520</v>
      </c>
      <c r="F390" s="264">
        <f t="shared" si="17"/>
        <v>3003</v>
      </c>
      <c r="G390" s="263">
        <f aca="true" t="shared" si="21" ref="G390:G453">ROUND(12*(1/C390*E390),0)</f>
        <v>2201</v>
      </c>
      <c r="H390" s="262"/>
    </row>
    <row r="391" spans="1:8" ht="12.75">
      <c r="A391" s="267">
        <v>530</v>
      </c>
      <c r="B391" s="88"/>
      <c r="C391" s="95">
        <f t="shared" si="20"/>
        <v>62.84</v>
      </c>
      <c r="D391" s="261"/>
      <c r="E391" s="262">
        <v>11520</v>
      </c>
      <c r="F391" s="264">
        <f t="shared" si="17"/>
        <v>3002</v>
      </c>
      <c r="G391" s="263">
        <f t="shared" si="21"/>
        <v>2200</v>
      </c>
      <c r="H391" s="262"/>
    </row>
    <row r="392" spans="1:8" ht="12.75">
      <c r="A392" s="267">
        <v>531</v>
      </c>
      <c r="B392" s="88"/>
      <c r="C392" s="95">
        <f t="shared" si="20"/>
        <v>62.86</v>
      </c>
      <c r="D392" s="261"/>
      <c r="E392" s="262">
        <v>11520</v>
      </c>
      <c r="F392" s="264">
        <f t="shared" si="17"/>
        <v>3001</v>
      </c>
      <c r="G392" s="263">
        <f t="shared" si="21"/>
        <v>2199</v>
      </c>
      <c r="H392" s="262"/>
    </row>
    <row r="393" spans="1:8" ht="12.75">
      <c r="A393" s="267">
        <v>532</v>
      </c>
      <c r="B393" s="88"/>
      <c r="C393" s="95">
        <f t="shared" si="20"/>
        <v>62.89</v>
      </c>
      <c r="D393" s="261"/>
      <c r="E393" s="262">
        <v>11520</v>
      </c>
      <c r="F393" s="264">
        <f t="shared" si="17"/>
        <v>2999</v>
      </c>
      <c r="G393" s="263">
        <f t="shared" si="21"/>
        <v>2198</v>
      </c>
      <c r="H393" s="262"/>
    </row>
    <row r="394" spans="1:8" ht="12.75">
      <c r="A394" s="267">
        <v>533</v>
      </c>
      <c r="B394" s="88"/>
      <c r="C394" s="95">
        <f t="shared" si="20"/>
        <v>62.92</v>
      </c>
      <c r="D394" s="261"/>
      <c r="E394" s="262">
        <v>11520</v>
      </c>
      <c r="F394" s="264">
        <f t="shared" si="17"/>
        <v>2998</v>
      </c>
      <c r="G394" s="263">
        <f t="shared" si="21"/>
        <v>2197</v>
      </c>
      <c r="H394" s="262"/>
    </row>
    <row r="395" spans="1:8" ht="12.75">
      <c r="A395" s="267">
        <v>534</v>
      </c>
      <c r="B395" s="88"/>
      <c r="C395" s="95">
        <f t="shared" si="20"/>
        <v>62.95</v>
      </c>
      <c r="D395" s="261"/>
      <c r="E395" s="262">
        <v>11520</v>
      </c>
      <c r="F395" s="264">
        <f t="shared" si="17"/>
        <v>2996</v>
      </c>
      <c r="G395" s="263">
        <f t="shared" si="21"/>
        <v>2196</v>
      </c>
      <c r="H395" s="262"/>
    </row>
    <row r="396" spans="1:8" ht="12.75">
      <c r="A396" s="267">
        <v>535</v>
      </c>
      <c r="B396" s="88"/>
      <c r="C396" s="95">
        <f t="shared" si="20"/>
        <v>62.97</v>
      </c>
      <c r="D396" s="261"/>
      <c r="E396" s="262">
        <v>11520</v>
      </c>
      <c r="F396" s="264">
        <f t="shared" si="17"/>
        <v>2995</v>
      </c>
      <c r="G396" s="263">
        <f t="shared" si="21"/>
        <v>2195</v>
      </c>
      <c r="H396" s="262"/>
    </row>
    <row r="397" spans="1:8" ht="12.75">
      <c r="A397" s="267">
        <v>536</v>
      </c>
      <c r="B397" s="88"/>
      <c r="C397" s="95">
        <f t="shared" si="20"/>
        <v>63</v>
      </c>
      <c r="D397" s="261"/>
      <c r="E397" s="262">
        <v>11520</v>
      </c>
      <c r="F397" s="264">
        <f t="shared" si="17"/>
        <v>2994</v>
      </c>
      <c r="G397" s="263">
        <f t="shared" si="21"/>
        <v>2194</v>
      </c>
      <c r="H397" s="262"/>
    </row>
    <row r="398" spans="1:8" ht="12.75">
      <c r="A398" s="267">
        <v>537</v>
      </c>
      <c r="B398" s="88"/>
      <c r="C398" s="95">
        <f t="shared" si="20"/>
        <v>63.03</v>
      </c>
      <c r="D398" s="261"/>
      <c r="E398" s="262">
        <v>11520</v>
      </c>
      <c r="F398" s="264">
        <f aca="true" t="shared" si="22" ref="F398:F461">ROUND(12*1.3644*(1/C398*E398)+H398,0)</f>
        <v>2992</v>
      </c>
      <c r="G398" s="263">
        <f t="shared" si="21"/>
        <v>2193</v>
      </c>
      <c r="H398" s="262"/>
    </row>
    <row r="399" spans="1:8" ht="12.75">
      <c r="A399" s="267">
        <v>538</v>
      </c>
      <c r="B399" s="88"/>
      <c r="C399" s="95">
        <f t="shared" si="20"/>
        <v>63.06</v>
      </c>
      <c r="D399" s="261"/>
      <c r="E399" s="262">
        <v>11520</v>
      </c>
      <c r="F399" s="264">
        <f t="shared" si="22"/>
        <v>2991</v>
      </c>
      <c r="G399" s="263">
        <f t="shared" si="21"/>
        <v>2192</v>
      </c>
      <c r="H399" s="262"/>
    </row>
    <row r="400" spans="1:8" ht="12.75">
      <c r="A400" s="267">
        <v>539</v>
      </c>
      <c r="B400" s="88"/>
      <c r="C400" s="95">
        <f t="shared" si="20"/>
        <v>63.08</v>
      </c>
      <c r="D400" s="261"/>
      <c r="E400" s="262">
        <v>11520</v>
      </c>
      <c r="F400" s="264">
        <f t="shared" si="22"/>
        <v>2990</v>
      </c>
      <c r="G400" s="263">
        <f t="shared" si="21"/>
        <v>2192</v>
      </c>
      <c r="H400" s="262"/>
    </row>
    <row r="401" spans="1:8" ht="12.75">
      <c r="A401" s="267">
        <v>540</v>
      </c>
      <c r="B401" s="88"/>
      <c r="C401" s="95">
        <f t="shared" si="20"/>
        <v>63.11</v>
      </c>
      <c r="D401" s="261"/>
      <c r="E401" s="262">
        <v>11520</v>
      </c>
      <c r="F401" s="264">
        <f t="shared" si="22"/>
        <v>2989</v>
      </c>
      <c r="G401" s="263">
        <f t="shared" si="21"/>
        <v>2190</v>
      </c>
      <c r="H401" s="262"/>
    </row>
    <row r="402" spans="1:8" ht="12.75">
      <c r="A402" s="267">
        <v>541</v>
      </c>
      <c r="B402" s="88"/>
      <c r="C402" s="95">
        <f t="shared" si="20"/>
        <v>63.14</v>
      </c>
      <c r="D402" s="261"/>
      <c r="E402" s="262">
        <v>11520</v>
      </c>
      <c r="F402" s="264">
        <f t="shared" si="22"/>
        <v>2987</v>
      </c>
      <c r="G402" s="263">
        <f t="shared" si="21"/>
        <v>2189</v>
      </c>
      <c r="H402" s="262"/>
    </row>
    <row r="403" spans="1:8" ht="12.75">
      <c r="A403" s="267">
        <v>542</v>
      </c>
      <c r="B403" s="88"/>
      <c r="C403" s="95">
        <f t="shared" si="20"/>
        <v>63.16</v>
      </c>
      <c r="D403" s="261"/>
      <c r="E403" s="262">
        <v>11520</v>
      </c>
      <c r="F403" s="264">
        <f t="shared" si="22"/>
        <v>2986</v>
      </c>
      <c r="G403" s="263">
        <f t="shared" si="21"/>
        <v>2189</v>
      </c>
      <c r="H403" s="262"/>
    </row>
    <row r="404" spans="1:8" ht="12.75">
      <c r="A404" s="267">
        <v>543</v>
      </c>
      <c r="B404" s="88"/>
      <c r="C404" s="95">
        <f t="shared" si="20"/>
        <v>63.19</v>
      </c>
      <c r="D404" s="261"/>
      <c r="E404" s="262">
        <v>11520</v>
      </c>
      <c r="F404" s="264">
        <f t="shared" si="22"/>
        <v>2985</v>
      </c>
      <c r="G404" s="263">
        <f t="shared" si="21"/>
        <v>2188</v>
      </c>
      <c r="H404" s="262"/>
    </row>
    <row r="405" spans="1:8" ht="12.75">
      <c r="A405" s="267">
        <v>544</v>
      </c>
      <c r="B405" s="88"/>
      <c r="C405" s="95">
        <f t="shared" si="20"/>
        <v>63.22</v>
      </c>
      <c r="D405" s="261"/>
      <c r="E405" s="262">
        <v>11520</v>
      </c>
      <c r="F405" s="264">
        <f t="shared" si="22"/>
        <v>2983</v>
      </c>
      <c r="G405" s="263">
        <f t="shared" si="21"/>
        <v>2187</v>
      </c>
      <c r="H405" s="262"/>
    </row>
    <row r="406" spans="1:8" ht="12.75">
      <c r="A406" s="267">
        <v>545</v>
      </c>
      <c r="B406" s="88"/>
      <c r="C406" s="95">
        <f t="shared" si="20"/>
        <v>63.24</v>
      </c>
      <c r="D406" s="261"/>
      <c r="E406" s="262">
        <v>11520</v>
      </c>
      <c r="F406" s="264">
        <f t="shared" si="22"/>
        <v>2983</v>
      </c>
      <c r="G406" s="263">
        <f t="shared" si="21"/>
        <v>2186</v>
      </c>
      <c r="H406" s="262"/>
    </row>
    <row r="407" spans="1:8" ht="12.75">
      <c r="A407" s="267">
        <v>546</v>
      </c>
      <c r="B407" s="88"/>
      <c r="C407" s="95">
        <f t="shared" si="20"/>
        <v>63.27</v>
      </c>
      <c r="D407" s="261"/>
      <c r="E407" s="262">
        <v>11520</v>
      </c>
      <c r="F407" s="264">
        <f t="shared" si="22"/>
        <v>2981</v>
      </c>
      <c r="G407" s="263">
        <f t="shared" si="21"/>
        <v>2185</v>
      </c>
      <c r="H407" s="262"/>
    </row>
    <row r="408" spans="1:8" ht="12.75">
      <c r="A408" s="267">
        <v>547</v>
      </c>
      <c r="B408" s="88"/>
      <c r="C408" s="95">
        <f t="shared" si="20"/>
        <v>63.29</v>
      </c>
      <c r="D408" s="261"/>
      <c r="E408" s="262">
        <v>11520</v>
      </c>
      <c r="F408" s="264">
        <f t="shared" si="22"/>
        <v>2980</v>
      </c>
      <c r="G408" s="263">
        <f t="shared" si="21"/>
        <v>2184</v>
      </c>
      <c r="H408" s="262"/>
    </row>
    <row r="409" spans="1:8" ht="12.75">
      <c r="A409" s="267">
        <v>548</v>
      </c>
      <c r="B409" s="88"/>
      <c r="C409" s="95">
        <f t="shared" si="20"/>
        <v>63.32</v>
      </c>
      <c r="D409" s="261"/>
      <c r="E409" s="262">
        <v>11520</v>
      </c>
      <c r="F409" s="264">
        <f t="shared" si="22"/>
        <v>2979</v>
      </c>
      <c r="G409" s="263">
        <f t="shared" si="21"/>
        <v>2183</v>
      </c>
      <c r="H409" s="262"/>
    </row>
    <row r="410" spans="1:8" ht="12.75">
      <c r="A410" s="267">
        <v>549</v>
      </c>
      <c r="B410" s="88"/>
      <c r="C410" s="95">
        <f t="shared" si="20"/>
        <v>63.35</v>
      </c>
      <c r="D410" s="261"/>
      <c r="E410" s="262">
        <v>11520</v>
      </c>
      <c r="F410" s="264">
        <f t="shared" si="22"/>
        <v>2977</v>
      </c>
      <c r="G410" s="263">
        <f t="shared" si="21"/>
        <v>2182</v>
      </c>
      <c r="H410" s="262"/>
    </row>
    <row r="411" spans="1:8" ht="12.75">
      <c r="A411" s="267">
        <v>550</v>
      </c>
      <c r="B411" s="88"/>
      <c r="C411" s="95">
        <f t="shared" si="20"/>
        <v>63.37</v>
      </c>
      <c r="D411" s="261"/>
      <c r="E411" s="262">
        <v>11520</v>
      </c>
      <c r="F411" s="264">
        <f t="shared" si="22"/>
        <v>2976</v>
      </c>
      <c r="G411" s="263">
        <f t="shared" si="21"/>
        <v>2181</v>
      </c>
      <c r="H411" s="262"/>
    </row>
    <row r="412" spans="1:8" ht="12.75">
      <c r="A412" s="267">
        <v>551</v>
      </c>
      <c r="B412" s="88"/>
      <c r="C412" s="95">
        <f t="shared" si="20"/>
        <v>63.4</v>
      </c>
      <c r="D412" s="261"/>
      <c r="E412" s="262">
        <v>11520</v>
      </c>
      <c r="F412" s="264">
        <f t="shared" si="22"/>
        <v>2975</v>
      </c>
      <c r="G412" s="263">
        <f t="shared" si="21"/>
        <v>2180</v>
      </c>
      <c r="H412" s="262"/>
    </row>
    <row r="413" spans="1:8" ht="12.75">
      <c r="A413" s="267">
        <v>552</v>
      </c>
      <c r="B413" s="88"/>
      <c r="C413" s="95">
        <f t="shared" si="20"/>
        <v>63.42</v>
      </c>
      <c r="D413" s="261"/>
      <c r="E413" s="262">
        <v>11520</v>
      </c>
      <c r="F413" s="264">
        <f t="shared" si="22"/>
        <v>2974</v>
      </c>
      <c r="G413" s="263">
        <f t="shared" si="21"/>
        <v>2180</v>
      </c>
      <c r="H413" s="262"/>
    </row>
    <row r="414" spans="1:8" ht="12.75">
      <c r="A414" s="267">
        <v>553</v>
      </c>
      <c r="B414" s="88"/>
      <c r="C414" s="95">
        <f t="shared" si="20"/>
        <v>63.45</v>
      </c>
      <c r="D414" s="261"/>
      <c r="E414" s="262">
        <v>11520</v>
      </c>
      <c r="F414" s="264">
        <f t="shared" si="22"/>
        <v>2973</v>
      </c>
      <c r="G414" s="263">
        <f t="shared" si="21"/>
        <v>2179</v>
      </c>
      <c r="H414" s="262"/>
    </row>
    <row r="415" spans="1:8" ht="12.75">
      <c r="A415" s="267">
        <v>554</v>
      </c>
      <c r="B415" s="88"/>
      <c r="C415" s="95">
        <f t="shared" si="20"/>
        <v>63.47</v>
      </c>
      <c r="D415" s="261"/>
      <c r="E415" s="262">
        <v>11520</v>
      </c>
      <c r="F415" s="264">
        <f t="shared" si="22"/>
        <v>2972</v>
      </c>
      <c r="G415" s="263">
        <f t="shared" si="21"/>
        <v>2178</v>
      </c>
      <c r="H415" s="262"/>
    </row>
    <row r="416" spans="1:8" ht="12.75">
      <c r="A416" s="267">
        <v>555</v>
      </c>
      <c r="B416" s="88"/>
      <c r="C416" s="95">
        <f t="shared" si="20"/>
        <v>63.5</v>
      </c>
      <c r="D416" s="261"/>
      <c r="E416" s="262">
        <v>11520</v>
      </c>
      <c r="F416" s="264">
        <f t="shared" si="22"/>
        <v>2970</v>
      </c>
      <c r="G416" s="263">
        <f t="shared" si="21"/>
        <v>2177</v>
      </c>
      <c r="H416" s="262"/>
    </row>
    <row r="417" spans="1:8" ht="12.75">
      <c r="A417" s="267">
        <v>556</v>
      </c>
      <c r="B417" s="88"/>
      <c r="C417" s="95">
        <f t="shared" si="20"/>
        <v>63.53</v>
      </c>
      <c r="D417" s="261"/>
      <c r="E417" s="262">
        <v>11520</v>
      </c>
      <c r="F417" s="264">
        <f t="shared" si="22"/>
        <v>2969</v>
      </c>
      <c r="G417" s="263">
        <f t="shared" si="21"/>
        <v>2176</v>
      </c>
      <c r="H417" s="262"/>
    </row>
    <row r="418" spans="1:8" ht="12.75">
      <c r="A418" s="267">
        <v>557</v>
      </c>
      <c r="B418" s="88"/>
      <c r="C418" s="95">
        <f t="shared" si="20"/>
        <v>63.55</v>
      </c>
      <c r="D418" s="261"/>
      <c r="E418" s="262">
        <v>11520</v>
      </c>
      <c r="F418" s="264">
        <f t="shared" si="22"/>
        <v>2968</v>
      </c>
      <c r="G418" s="263">
        <f t="shared" si="21"/>
        <v>2175</v>
      </c>
      <c r="H418" s="262"/>
    </row>
    <row r="419" spans="1:8" ht="12.75">
      <c r="A419" s="267">
        <v>558</v>
      </c>
      <c r="B419" s="88"/>
      <c r="C419" s="95">
        <f t="shared" si="20"/>
        <v>63.58</v>
      </c>
      <c r="D419" s="261"/>
      <c r="E419" s="262">
        <v>11520</v>
      </c>
      <c r="F419" s="264">
        <f t="shared" si="22"/>
        <v>2967</v>
      </c>
      <c r="G419" s="263">
        <f t="shared" si="21"/>
        <v>2174</v>
      </c>
      <c r="H419" s="262"/>
    </row>
    <row r="420" spans="1:8" ht="12.75">
      <c r="A420" s="267">
        <v>559</v>
      </c>
      <c r="B420" s="88"/>
      <c r="C420" s="95">
        <f t="shared" si="20"/>
        <v>63.6</v>
      </c>
      <c r="D420" s="261"/>
      <c r="E420" s="262">
        <v>11520</v>
      </c>
      <c r="F420" s="264">
        <f t="shared" si="22"/>
        <v>2966</v>
      </c>
      <c r="G420" s="263">
        <f t="shared" si="21"/>
        <v>2174</v>
      </c>
      <c r="H420" s="262"/>
    </row>
    <row r="421" spans="1:8" ht="12.75">
      <c r="A421" s="267">
        <v>560</v>
      </c>
      <c r="B421" s="88"/>
      <c r="C421" s="95">
        <f t="shared" si="20"/>
        <v>63.63</v>
      </c>
      <c r="D421" s="261"/>
      <c r="E421" s="262">
        <v>11520</v>
      </c>
      <c r="F421" s="264">
        <f t="shared" si="22"/>
        <v>2964</v>
      </c>
      <c r="G421" s="263">
        <f t="shared" si="21"/>
        <v>2173</v>
      </c>
      <c r="H421" s="262"/>
    </row>
    <row r="422" spans="1:8" ht="12.75">
      <c r="A422" s="267">
        <v>561</v>
      </c>
      <c r="B422" s="88"/>
      <c r="C422" s="95">
        <f t="shared" si="20"/>
        <v>63.65</v>
      </c>
      <c r="D422" s="261"/>
      <c r="E422" s="262">
        <v>11520</v>
      </c>
      <c r="F422" s="264">
        <f t="shared" si="22"/>
        <v>2963</v>
      </c>
      <c r="G422" s="263">
        <f t="shared" si="21"/>
        <v>2172</v>
      </c>
      <c r="H422" s="262"/>
    </row>
    <row r="423" spans="1:8" ht="12.75">
      <c r="A423" s="267">
        <v>562</v>
      </c>
      <c r="B423" s="88"/>
      <c r="C423" s="95">
        <f t="shared" si="20"/>
        <v>63.68</v>
      </c>
      <c r="D423" s="261"/>
      <c r="E423" s="262">
        <v>11520</v>
      </c>
      <c r="F423" s="264">
        <f t="shared" si="22"/>
        <v>2962</v>
      </c>
      <c r="G423" s="263">
        <f t="shared" si="21"/>
        <v>2171</v>
      </c>
      <c r="H423" s="262"/>
    </row>
    <row r="424" spans="1:8" ht="12.75">
      <c r="A424" s="267">
        <v>563</v>
      </c>
      <c r="B424" s="88"/>
      <c r="C424" s="95">
        <f t="shared" si="20"/>
        <v>63.7</v>
      </c>
      <c r="D424" s="261"/>
      <c r="E424" s="262">
        <v>11520</v>
      </c>
      <c r="F424" s="264">
        <f t="shared" si="22"/>
        <v>2961</v>
      </c>
      <c r="G424" s="263">
        <f t="shared" si="21"/>
        <v>2170</v>
      </c>
      <c r="H424" s="262"/>
    </row>
    <row r="425" spans="1:8" ht="12.75">
      <c r="A425" s="267">
        <v>564</v>
      </c>
      <c r="B425" s="88"/>
      <c r="C425" s="95">
        <f t="shared" si="20"/>
        <v>63.73</v>
      </c>
      <c r="D425" s="261"/>
      <c r="E425" s="262">
        <v>11520</v>
      </c>
      <c r="F425" s="264">
        <f t="shared" si="22"/>
        <v>2960</v>
      </c>
      <c r="G425" s="263">
        <f t="shared" si="21"/>
        <v>2169</v>
      </c>
      <c r="H425" s="262"/>
    </row>
    <row r="426" spans="1:8" ht="12.75">
      <c r="A426" s="267">
        <v>565</v>
      </c>
      <c r="B426" s="88"/>
      <c r="C426" s="95">
        <f t="shared" si="20"/>
        <v>63.75</v>
      </c>
      <c r="D426" s="261"/>
      <c r="E426" s="262">
        <v>11520</v>
      </c>
      <c r="F426" s="264">
        <f t="shared" si="22"/>
        <v>2959</v>
      </c>
      <c r="G426" s="263">
        <f t="shared" si="21"/>
        <v>2168</v>
      </c>
      <c r="H426" s="262"/>
    </row>
    <row r="427" spans="1:8" ht="12.75">
      <c r="A427" s="267">
        <v>566</v>
      </c>
      <c r="B427" s="88"/>
      <c r="C427" s="95">
        <f t="shared" si="20"/>
        <v>63.77</v>
      </c>
      <c r="D427" s="261"/>
      <c r="E427" s="262">
        <v>11520</v>
      </c>
      <c r="F427" s="264">
        <f t="shared" si="22"/>
        <v>2958</v>
      </c>
      <c r="G427" s="263">
        <f t="shared" si="21"/>
        <v>2168</v>
      </c>
      <c r="H427" s="262"/>
    </row>
    <row r="428" spans="1:8" ht="12.75">
      <c r="A428" s="267">
        <v>567</v>
      </c>
      <c r="B428" s="88"/>
      <c r="C428" s="95">
        <f t="shared" si="20"/>
        <v>63.8</v>
      </c>
      <c r="D428" s="261"/>
      <c r="E428" s="262">
        <v>11520</v>
      </c>
      <c r="F428" s="264">
        <f t="shared" si="22"/>
        <v>2956</v>
      </c>
      <c r="G428" s="263">
        <f t="shared" si="21"/>
        <v>2167</v>
      </c>
      <c r="H428" s="262"/>
    </row>
    <row r="429" spans="1:8" ht="12.75">
      <c r="A429" s="267">
        <v>568</v>
      </c>
      <c r="B429" s="88"/>
      <c r="C429" s="95">
        <f t="shared" si="20"/>
        <v>63.82</v>
      </c>
      <c r="D429" s="261"/>
      <c r="E429" s="262">
        <v>11520</v>
      </c>
      <c r="F429" s="264">
        <f t="shared" si="22"/>
        <v>2955</v>
      </c>
      <c r="G429" s="263">
        <f t="shared" si="21"/>
        <v>2166</v>
      </c>
      <c r="H429" s="262"/>
    </row>
    <row r="430" spans="1:8" ht="12.75">
      <c r="A430" s="267">
        <v>569</v>
      </c>
      <c r="B430" s="88"/>
      <c r="C430" s="95">
        <f t="shared" si="20"/>
        <v>63.85</v>
      </c>
      <c r="D430" s="261"/>
      <c r="E430" s="262">
        <v>11520</v>
      </c>
      <c r="F430" s="264">
        <f t="shared" si="22"/>
        <v>2954</v>
      </c>
      <c r="G430" s="263">
        <f t="shared" si="21"/>
        <v>2165</v>
      </c>
      <c r="H430" s="262"/>
    </row>
    <row r="431" spans="1:8" ht="12.75">
      <c r="A431" s="267">
        <v>570</v>
      </c>
      <c r="B431" s="88"/>
      <c r="C431" s="95">
        <f t="shared" si="20"/>
        <v>63.87</v>
      </c>
      <c r="D431" s="261"/>
      <c r="E431" s="262">
        <v>11520</v>
      </c>
      <c r="F431" s="264">
        <f t="shared" si="22"/>
        <v>2953</v>
      </c>
      <c r="G431" s="263">
        <f t="shared" si="21"/>
        <v>2164</v>
      </c>
      <c r="H431" s="262"/>
    </row>
    <row r="432" spans="1:8" ht="12.75">
      <c r="A432" s="267">
        <v>571</v>
      </c>
      <c r="B432" s="88"/>
      <c r="C432" s="95">
        <f t="shared" si="20"/>
        <v>63.9</v>
      </c>
      <c r="D432" s="261"/>
      <c r="E432" s="262">
        <v>11520</v>
      </c>
      <c r="F432" s="264">
        <f t="shared" si="22"/>
        <v>2952</v>
      </c>
      <c r="G432" s="263">
        <f t="shared" si="21"/>
        <v>2163</v>
      </c>
      <c r="H432" s="262"/>
    </row>
    <row r="433" spans="1:8" ht="12.75">
      <c r="A433" s="267">
        <v>572</v>
      </c>
      <c r="B433" s="88"/>
      <c r="C433" s="95">
        <f t="shared" si="20"/>
        <v>63.92</v>
      </c>
      <c r="D433" s="261"/>
      <c r="E433" s="262">
        <v>11520</v>
      </c>
      <c r="F433" s="264">
        <f t="shared" si="22"/>
        <v>2951</v>
      </c>
      <c r="G433" s="263">
        <f t="shared" si="21"/>
        <v>2163</v>
      </c>
      <c r="H433" s="262"/>
    </row>
    <row r="434" spans="1:8" ht="12.75">
      <c r="A434" s="267">
        <v>573</v>
      </c>
      <c r="B434" s="88"/>
      <c r="C434" s="95">
        <f t="shared" si="20"/>
        <v>63.94</v>
      </c>
      <c r="D434" s="261"/>
      <c r="E434" s="262">
        <v>11520</v>
      </c>
      <c r="F434" s="264">
        <f t="shared" si="22"/>
        <v>2950</v>
      </c>
      <c r="G434" s="263">
        <f t="shared" si="21"/>
        <v>2162</v>
      </c>
      <c r="H434" s="262"/>
    </row>
    <row r="435" spans="1:8" ht="12.75">
      <c r="A435" s="267">
        <v>574</v>
      </c>
      <c r="B435" s="88"/>
      <c r="C435" s="95">
        <f t="shared" si="20"/>
        <v>63.97</v>
      </c>
      <c r="D435" s="261"/>
      <c r="E435" s="262">
        <v>11520</v>
      </c>
      <c r="F435" s="264">
        <f t="shared" si="22"/>
        <v>2948</v>
      </c>
      <c r="G435" s="263">
        <f t="shared" si="21"/>
        <v>2161</v>
      </c>
      <c r="H435" s="262"/>
    </row>
    <row r="436" spans="1:8" ht="12.75">
      <c r="A436" s="267">
        <v>575</v>
      </c>
      <c r="B436" s="88"/>
      <c r="C436" s="95">
        <f t="shared" si="20"/>
        <v>63.99</v>
      </c>
      <c r="D436" s="261"/>
      <c r="E436" s="262">
        <v>11520</v>
      </c>
      <c r="F436" s="264">
        <f t="shared" si="22"/>
        <v>2948</v>
      </c>
      <c r="G436" s="263">
        <f t="shared" si="21"/>
        <v>2160</v>
      </c>
      <c r="H436" s="262"/>
    </row>
    <row r="437" spans="1:8" ht="12.75">
      <c r="A437" s="267">
        <v>576</v>
      </c>
      <c r="B437" s="88"/>
      <c r="C437" s="95">
        <f t="shared" si="20"/>
        <v>64.01</v>
      </c>
      <c r="D437" s="261"/>
      <c r="E437" s="262">
        <v>11520</v>
      </c>
      <c r="F437" s="264">
        <f t="shared" si="22"/>
        <v>2947</v>
      </c>
      <c r="G437" s="263">
        <f t="shared" si="21"/>
        <v>2160</v>
      </c>
      <c r="H437" s="262"/>
    </row>
    <row r="438" spans="1:8" ht="12.75">
      <c r="A438" s="267">
        <v>577</v>
      </c>
      <c r="B438" s="88"/>
      <c r="C438" s="95">
        <f t="shared" si="20"/>
        <v>64.04</v>
      </c>
      <c r="D438" s="261"/>
      <c r="E438" s="262">
        <v>11520</v>
      </c>
      <c r="F438" s="264">
        <f t="shared" si="22"/>
        <v>2945</v>
      </c>
      <c r="G438" s="263">
        <f t="shared" si="21"/>
        <v>2159</v>
      </c>
      <c r="H438" s="262"/>
    </row>
    <row r="439" spans="1:8" ht="12.75">
      <c r="A439" s="267">
        <v>578</v>
      </c>
      <c r="B439" s="88"/>
      <c r="C439" s="95">
        <f t="shared" si="20"/>
        <v>64.06</v>
      </c>
      <c r="D439" s="261"/>
      <c r="E439" s="262">
        <v>11520</v>
      </c>
      <c r="F439" s="264">
        <f t="shared" si="22"/>
        <v>2944</v>
      </c>
      <c r="G439" s="263">
        <f t="shared" si="21"/>
        <v>2158</v>
      </c>
      <c r="H439" s="262"/>
    </row>
    <row r="440" spans="1:8" ht="12.75">
      <c r="A440" s="267">
        <v>579</v>
      </c>
      <c r="B440" s="88"/>
      <c r="C440" s="95">
        <f t="shared" si="20"/>
        <v>64.08</v>
      </c>
      <c r="D440" s="261"/>
      <c r="E440" s="262">
        <v>11520</v>
      </c>
      <c r="F440" s="264">
        <f t="shared" si="22"/>
        <v>2943</v>
      </c>
      <c r="G440" s="263">
        <f t="shared" si="21"/>
        <v>2157</v>
      </c>
      <c r="H440" s="262"/>
    </row>
    <row r="441" spans="1:8" ht="12.75">
      <c r="A441" s="267">
        <v>580</v>
      </c>
      <c r="B441" s="88"/>
      <c r="C441" s="95">
        <f t="shared" si="20"/>
        <v>64.11</v>
      </c>
      <c r="D441" s="261"/>
      <c r="E441" s="262">
        <v>11520</v>
      </c>
      <c r="F441" s="264">
        <f t="shared" si="22"/>
        <v>2942</v>
      </c>
      <c r="G441" s="263">
        <f t="shared" si="21"/>
        <v>2156</v>
      </c>
      <c r="H441" s="262"/>
    </row>
    <row r="442" spans="1:8" ht="12.75">
      <c r="A442" s="267">
        <v>581</v>
      </c>
      <c r="B442" s="88"/>
      <c r="C442" s="95">
        <f t="shared" si="20"/>
        <v>64.13</v>
      </c>
      <c r="D442" s="261"/>
      <c r="E442" s="262">
        <v>11520</v>
      </c>
      <c r="F442" s="264">
        <f t="shared" si="22"/>
        <v>2941</v>
      </c>
      <c r="G442" s="263">
        <f t="shared" si="21"/>
        <v>2156</v>
      </c>
      <c r="H442" s="262"/>
    </row>
    <row r="443" spans="1:8" ht="12.75">
      <c r="A443" s="267">
        <v>582</v>
      </c>
      <c r="B443" s="88"/>
      <c r="C443" s="95">
        <f t="shared" si="20"/>
        <v>64.15</v>
      </c>
      <c r="D443" s="261"/>
      <c r="E443" s="262">
        <v>11520</v>
      </c>
      <c r="F443" s="264">
        <f t="shared" si="22"/>
        <v>2940</v>
      </c>
      <c r="G443" s="263">
        <f t="shared" si="21"/>
        <v>2155</v>
      </c>
      <c r="H443" s="262"/>
    </row>
    <row r="444" spans="1:8" ht="12.75">
      <c r="A444" s="267">
        <v>583</v>
      </c>
      <c r="B444" s="88"/>
      <c r="C444" s="95">
        <f t="shared" si="20"/>
        <v>64.18</v>
      </c>
      <c r="D444" s="261"/>
      <c r="E444" s="262">
        <v>11520</v>
      </c>
      <c r="F444" s="264">
        <f t="shared" si="22"/>
        <v>2939</v>
      </c>
      <c r="G444" s="263">
        <f t="shared" si="21"/>
        <v>2154</v>
      </c>
      <c r="H444" s="262"/>
    </row>
    <row r="445" spans="1:8" ht="12.75">
      <c r="A445" s="267">
        <v>584</v>
      </c>
      <c r="B445" s="88"/>
      <c r="C445" s="95">
        <f t="shared" si="20"/>
        <v>64.2</v>
      </c>
      <c r="D445" s="261"/>
      <c r="E445" s="262">
        <v>11520</v>
      </c>
      <c r="F445" s="264">
        <f t="shared" si="22"/>
        <v>2938</v>
      </c>
      <c r="G445" s="263">
        <f t="shared" si="21"/>
        <v>2153</v>
      </c>
      <c r="H445" s="262"/>
    </row>
    <row r="446" spans="1:8" ht="12.75">
      <c r="A446" s="267">
        <v>585</v>
      </c>
      <c r="B446" s="88"/>
      <c r="C446" s="95">
        <f t="shared" si="20"/>
        <v>64.22</v>
      </c>
      <c r="D446" s="261"/>
      <c r="E446" s="262">
        <v>11520</v>
      </c>
      <c r="F446" s="264">
        <f t="shared" si="22"/>
        <v>2937</v>
      </c>
      <c r="G446" s="263">
        <f t="shared" si="21"/>
        <v>2153</v>
      </c>
      <c r="H446" s="262"/>
    </row>
    <row r="447" spans="1:8" ht="12.75">
      <c r="A447" s="267">
        <v>586</v>
      </c>
      <c r="B447" s="88"/>
      <c r="C447" s="95">
        <f t="shared" si="20"/>
        <v>64.24</v>
      </c>
      <c r="D447" s="261"/>
      <c r="E447" s="262">
        <v>11520</v>
      </c>
      <c r="F447" s="264">
        <f t="shared" si="22"/>
        <v>2936</v>
      </c>
      <c r="G447" s="263">
        <f t="shared" si="21"/>
        <v>2152</v>
      </c>
      <c r="H447" s="262"/>
    </row>
    <row r="448" spans="1:8" ht="12.75">
      <c r="A448" s="267">
        <v>587</v>
      </c>
      <c r="B448" s="88"/>
      <c r="C448" s="95">
        <f t="shared" si="20"/>
        <v>64.27</v>
      </c>
      <c r="D448" s="261"/>
      <c r="E448" s="262">
        <v>11520</v>
      </c>
      <c r="F448" s="264">
        <f t="shared" si="22"/>
        <v>2935</v>
      </c>
      <c r="G448" s="263">
        <f t="shared" si="21"/>
        <v>2151</v>
      </c>
      <c r="H448" s="262"/>
    </row>
    <row r="449" spans="1:8" ht="12.75">
      <c r="A449" s="267">
        <v>588</v>
      </c>
      <c r="B449" s="88"/>
      <c r="C449" s="95">
        <f t="shared" si="20"/>
        <v>64.29</v>
      </c>
      <c r="D449" s="261"/>
      <c r="E449" s="262">
        <v>11520</v>
      </c>
      <c r="F449" s="264">
        <f t="shared" si="22"/>
        <v>2934</v>
      </c>
      <c r="G449" s="263">
        <f t="shared" si="21"/>
        <v>2150</v>
      </c>
      <c r="H449" s="262"/>
    </row>
    <row r="450" spans="1:8" ht="12.75">
      <c r="A450" s="267">
        <v>589</v>
      </c>
      <c r="B450" s="88"/>
      <c r="C450" s="95">
        <f t="shared" si="20"/>
        <v>64.31</v>
      </c>
      <c r="D450" s="261"/>
      <c r="E450" s="262">
        <v>11520</v>
      </c>
      <c r="F450" s="264">
        <f t="shared" si="22"/>
        <v>2933</v>
      </c>
      <c r="G450" s="263">
        <f t="shared" si="21"/>
        <v>2150</v>
      </c>
      <c r="H450" s="262"/>
    </row>
    <row r="451" spans="1:8" ht="12.75">
      <c r="A451" s="267">
        <v>590</v>
      </c>
      <c r="B451" s="88"/>
      <c r="C451" s="95">
        <f t="shared" si="20"/>
        <v>64.33</v>
      </c>
      <c r="D451" s="261"/>
      <c r="E451" s="262">
        <v>11520</v>
      </c>
      <c r="F451" s="264">
        <f t="shared" si="22"/>
        <v>2932</v>
      </c>
      <c r="G451" s="263">
        <f t="shared" si="21"/>
        <v>2149</v>
      </c>
      <c r="H451" s="262"/>
    </row>
    <row r="452" spans="1:8" ht="12.75">
      <c r="A452" s="267">
        <v>591</v>
      </c>
      <c r="B452" s="88"/>
      <c r="C452" s="95">
        <f t="shared" si="20"/>
        <v>64.36</v>
      </c>
      <c r="D452" s="261"/>
      <c r="E452" s="262">
        <v>11520</v>
      </c>
      <c r="F452" s="264">
        <f t="shared" si="22"/>
        <v>2931</v>
      </c>
      <c r="G452" s="263">
        <f t="shared" si="21"/>
        <v>2148</v>
      </c>
      <c r="H452" s="262"/>
    </row>
    <row r="453" spans="1:8" ht="12.75">
      <c r="A453" s="267">
        <v>592</v>
      </c>
      <c r="B453" s="88"/>
      <c r="C453" s="95">
        <f t="shared" si="20"/>
        <v>64.38</v>
      </c>
      <c r="D453" s="261"/>
      <c r="E453" s="262">
        <v>11520</v>
      </c>
      <c r="F453" s="264">
        <f t="shared" si="22"/>
        <v>2930</v>
      </c>
      <c r="G453" s="263">
        <f t="shared" si="21"/>
        <v>2147</v>
      </c>
      <c r="H453" s="262"/>
    </row>
    <row r="454" spans="1:8" ht="12.75">
      <c r="A454" s="267">
        <v>593</v>
      </c>
      <c r="B454" s="88"/>
      <c r="C454" s="95">
        <f aca="true" t="shared" si="23" ref="C454:C517">ROUND((-0.0000491*POWER(A454,2)+0.0818939*A454+38.1)*0.928,2)</f>
        <v>64.4</v>
      </c>
      <c r="D454" s="261"/>
      <c r="E454" s="262">
        <v>11520</v>
      </c>
      <c r="F454" s="264">
        <f t="shared" si="22"/>
        <v>2929</v>
      </c>
      <c r="G454" s="263">
        <f aca="true" t="shared" si="24" ref="G454:G517">ROUND(12*(1/C454*E454),0)</f>
        <v>2147</v>
      </c>
      <c r="H454" s="262"/>
    </row>
    <row r="455" spans="1:8" ht="12.75">
      <c r="A455" s="267">
        <v>594</v>
      </c>
      <c r="B455" s="88"/>
      <c r="C455" s="95">
        <f t="shared" si="23"/>
        <v>64.42</v>
      </c>
      <c r="D455" s="261"/>
      <c r="E455" s="262">
        <v>11520</v>
      </c>
      <c r="F455" s="264">
        <f t="shared" si="22"/>
        <v>2928</v>
      </c>
      <c r="G455" s="263">
        <f t="shared" si="24"/>
        <v>2146</v>
      </c>
      <c r="H455" s="262"/>
    </row>
    <row r="456" spans="1:8" ht="12.75">
      <c r="A456" s="267">
        <v>595</v>
      </c>
      <c r="B456" s="88"/>
      <c r="C456" s="95">
        <f t="shared" si="23"/>
        <v>64.44</v>
      </c>
      <c r="D456" s="261"/>
      <c r="E456" s="262">
        <v>11520</v>
      </c>
      <c r="F456" s="264">
        <f t="shared" si="22"/>
        <v>2927</v>
      </c>
      <c r="G456" s="263">
        <f t="shared" si="24"/>
        <v>2145</v>
      </c>
      <c r="H456" s="262"/>
    </row>
    <row r="457" spans="1:8" ht="12.75">
      <c r="A457" s="267">
        <v>596</v>
      </c>
      <c r="B457" s="88"/>
      <c r="C457" s="95">
        <f t="shared" si="23"/>
        <v>64.47</v>
      </c>
      <c r="D457" s="261"/>
      <c r="E457" s="262">
        <v>11520</v>
      </c>
      <c r="F457" s="264">
        <f t="shared" si="22"/>
        <v>2926</v>
      </c>
      <c r="G457" s="263">
        <f t="shared" si="24"/>
        <v>2144</v>
      </c>
      <c r="H457" s="262"/>
    </row>
    <row r="458" spans="1:8" ht="12.75">
      <c r="A458" s="267">
        <v>597</v>
      </c>
      <c r="B458" s="88"/>
      <c r="C458" s="95">
        <f t="shared" si="23"/>
        <v>64.49</v>
      </c>
      <c r="D458" s="261"/>
      <c r="E458" s="262">
        <v>11520</v>
      </c>
      <c r="F458" s="264">
        <f t="shared" si="22"/>
        <v>2925</v>
      </c>
      <c r="G458" s="263">
        <f t="shared" si="24"/>
        <v>2144</v>
      </c>
      <c r="H458" s="262"/>
    </row>
    <row r="459" spans="1:8" ht="12.75">
      <c r="A459" s="267">
        <v>598</v>
      </c>
      <c r="B459" s="88"/>
      <c r="C459" s="95">
        <f t="shared" si="23"/>
        <v>64.51</v>
      </c>
      <c r="D459" s="261"/>
      <c r="E459" s="262">
        <v>11520</v>
      </c>
      <c r="F459" s="264">
        <f t="shared" si="22"/>
        <v>2924</v>
      </c>
      <c r="G459" s="263">
        <f t="shared" si="24"/>
        <v>2143</v>
      </c>
      <c r="H459" s="262"/>
    </row>
    <row r="460" spans="1:8" ht="12.75">
      <c r="A460" s="267">
        <v>599</v>
      </c>
      <c r="B460" s="88"/>
      <c r="C460" s="95">
        <f t="shared" si="23"/>
        <v>64.53</v>
      </c>
      <c r="D460" s="261"/>
      <c r="E460" s="262">
        <v>11520</v>
      </c>
      <c r="F460" s="264">
        <f t="shared" si="22"/>
        <v>2923</v>
      </c>
      <c r="G460" s="263">
        <f t="shared" si="24"/>
        <v>2142</v>
      </c>
      <c r="H460" s="262"/>
    </row>
    <row r="461" spans="1:8" ht="12.75">
      <c r="A461" s="267">
        <v>600</v>
      </c>
      <c r="B461" s="88"/>
      <c r="C461" s="95">
        <f t="shared" si="23"/>
        <v>64.55</v>
      </c>
      <c r="D461" s="261"/>
      <c r="E461" s="262">
        <v>11520</v>
      </c>
      <c r="F461" s="264">
        <f t="shared" si="22"/>
        <v>2922</v>
      </c>
      <c r="G461" s="263">
        <f t="shared" si="24"/>
        <v>2142</v>
      </c>
      <c r="H461" s="262"/>
    </row>
    <row r="462" spans="1:8" ht="12.75">
      <c r="A462" s="267">
        <v>601</v>
      </c>
      <c r="B462" s="88"/>
      <c r="C462" s="95">
        <f t="shared" si="23"/>
        <v>64.57</v>
      </c>
      <c r="D462" s="261"/>
      <c r="E462" s="262">
        <v>11520</v>
      </c>
      <c r="F462" s="264">
        <f aca="true" t="shared" si="25" ref="F462:F525">ROUND(12*1.3644*(1/C462*E462)+H462,0)</f>
        <v>2921</v>
      </c>
      <c r="G462" s="263">
        <f t="shared" si="24"/>
        <v>2141</v>
      </c>
      <c r="H462" s="262"/>
    </row>
    <row r="463" spans="1:8" ht="12.75">
      <c r="A463" s="267">
        <v>602</v>
      </c>
      <c r="B463" s="88"/>
      <c r="C463" s="95">
        <f t="shared" si="23"/>
        <v>64.59</v>
      </c>
      <c r="D463" s="261"/>
      <c r="E463" s="262">
        <v>11520</v>
      </c>
      <c r="F463" s="264">
        <f t="shared" si="25"/>
        <v>2920</v>
      </c>
      <c r="G463" s="263">
        <f t="shared" si="24"/>
        <v>2140</v>
      </c>
      <c r="H463" s="262"/>
    </row>
    <row r="464" spans="1:8" ht="12.75">
      <c r="A464" s="267">
        <v>603</v>
      </c>
      <c r="B464" s="88"/>
      <c r="C464" s="95">
        <f t="shared" si="23"/>
        <v>64.62</v>
      </c>
      <c r="D464" s="261"/>
      <c r="E464" s="262">
        <v>11520</v>
      </c>
      <c r="F464" s="264">
        <f t="shared" si="25"/>
        <v>2919</v>
      </c>
      <c r="G464" s="263">
        <f t="shared" si="24"/>
        <v>2139</v>
      </c>
      <c r="H464" s="262"/>
    </row>
    <row r="465" spans="1:8" ht="12.75">
      <c r="A465" s="267">
        <v>604</v>
      </c>
      <c r="B465" s="88"/>
      <c r="C465" s="95">
        <f t="shared" si="23"/>
        <v>64.64</v>
      </c>
      <c r="D465" s="261"/>
      <c r="E465" s="262">
        <v>11520</v>
      </c>
      <c r="F465" s="264">
        <f t="shared" si="25"/>
        <v>2918</v>
      </c>
      <c r="G465" s="263">
        <f t="shared" si="24"/>
        <v>2139</v>
      </c>
      <c r="H465" s="262"/>
    </row>
    <row r="466" spans="1:8" ht="12.75">
      <c r="A466" s="267">
        <v>605</v>
      </c>
      <c r="B466" s="88"/>
      <c r="C466" s="95">
        <f t="shared" si="23"/>
        <v>64.66</v>
      </c>
      <c r="D466" s="261"/>
      <c r="E466" s="262">
        <v>11520</v>
      </c>
      <c r="F466" s="264">
        <f t="shared" si="25"/>
        <v>2917</v>
      </c>
      <c r="G466" s="263">
        <f t="shared" si="24"/>
        <v>2138</v>
      </c>
      <c r="H466" s="262"/>
    </row>
    <row r="467" spans="1:8" ht="12.75">
      <c r="A467" s="267">
        <v>606</v>
      </c>
      <c r="B467" s="88"/>
      <c r="C467" s="95">
        <f t="shared" si="23"/>
        <v>64.68</v>
      </c>
      <c r="D467" s="261"/>
      <c r="E467" s="262">
        <v>11520</v>
      </c>
      <c r="F467" s="264">
        <f t="shared" si="25"/>
        <v>2916</v>
      </c>
      <c r="G467" s="263">
        <f t="shared" si="24"/>
        <v>2137</v>
      </c>
      <c r="H467" s="262"/>
    </row>
    <row r="468" spans="1:8" ht="12.75">
      <c r="A468" s="267">
        <v>607</v>
      </c>
      <c r="B468" s="88"/>
      <c r="C468" s="95">
        <f t="shared" si="23"/>
        <v>64.7</v>
      </c>
      <c r="D468" s="261"/>
      <c r="E468" s="262">
        <v>11520</v>
      </c>
      <c r="F468" s="264">
        <f t="shared" si="25"/>
        <v>2915</v>
      </c>
      <c r="G468" s="263">
        <f t="shared" si="24"/>
        <v>2137</v>
      </c>
      <c r="H468" s="262"/>
    </row>
    <row r="469" spans="1:8" ht="12.75">
      <c r="A469" s="267">
        <v>608</v>
      </c>
      <c r="B469" s="88"/>
      <c r="C469" s="95">
        <f t="shared" si="23"/>
        <v>64.72</v>
      </c>
      <c r="D469" s="261"/>
      <c r="E469" s="262">
        <v>11520</v>
      </c>
      <c r="F469" s="264">
        <f t="shared" si="25"/>
        <v>2914</v>
      </c>
      <c r="G469" s="263">
        <f t="shared" si="24"/>
        <v>2136</v>
      </c>
      <c r="H469" s="262"/>
    </row>
    <row r="470" spans="1:8" ht="12.75">
      <c r="A470" s="267">
        <v>609</v>
      </c>
      <c r="B470" s="88"/>
      <c r="C470" s="95">
        <f t="shared" si="23"/>
        <v>64.74</v>
      </c>
      <c r="D470" s="261"/>
      <c r="E470" s="262">
        <v>11520</v>
      </c>
      <c r="F470" s="264">
        <f t="shared" si="25"/>
        <v>2913</v>
      </c>
      <c r="G470" s="263">
        <f t="shared" si="24"/>
        <v>2135</v>
      </c>
      <c r="H470" s="262"/>
    </row>
    <row r="471" spans="1:8" ht="12.75">
      <c r="A471" s="267">
        <v>610</v>
      </c>
      <c r="B471" s="88"/>
      <c r="C471" s="95">
        <f t="shared" si="23"/>
        <v>64.76</v>
      </c>
      <c r="D471" s="261"/>
      <c r="E471" s="262">
        <v>11520</v>
      </c>
      <c r="F471" s="264">
        <f t="shared" si="25"/>
        <v>2913</v>
      </c>
      <c r="G471" s="263">
        <f t="shared" si="24"/>
        <v>2135</v>
      </c>
      <c r="H471" s="262"/>
    </row>
    <row r="472" spans="1:8" ht="12.75">
      <c r="A472" s="267">
        <v>611</v>
      </c>
      <c r="B472" s="88"/>
      <c r="C472" s="95">
        <f t="shared" si="23"/>
        <v>64.78</v>
      </c>
      <c r="D472" s="261"/>
      <c r="E472" s="262">
        <v>11520</v>
      </c>
      <c r="F472" s="264">
        <f t="shared" si="25"/>
        <v>2912</v>
      </c>
      <c r="G472" s="263">
        <f t="shared" si="24"/>
        <v>2134</v>
      </c>
      <c r="H472" s="262"/>
    </row>
    <row r="473" spans="1:8" ht="12.75">
      <c r="A473" s="267">
        <v>612</v>
      </c>
      <c r="B473" s="88"/>
      <c r="C473" s="95">
        <f t="shared" si="23"/>
        <v>64.8</v>
      </c>
      <c r="D473" s="261"/>
      <c r="E473" s="262">
        <v>11520</v>
      </c>
      <c r="F473" s="264">
        <f t="shared" si="25"/>
        <v>2911</v>
      </c>
      <c r="G473" s="263">
        <f t="shared" si="24"/>
        <v>2133</v>
      </c>
      <c r="H473" s="262"/>
    </row>
    <row r="474" spans="1:8" ht="12.75">
      <c r="A474" s="267">
        <v>613</v>
      </c>
      <c r="B474" s="88"/>
      <c r="C474" s="95">
        <f t="shared" si="23"/>
        <v>64.82</v>
      </c>
      <c r="D474" s="261"/>
      <c r="E474" s="262">
        <v>11520</v>
      </c>
      <c r="F474" s="264">
        <f t="shared" si="25"/>
        <v>2910</v>
      </c>
      <c r="G474" s="263">
        <f t="shared" si="24"/>
        <v>2133</v>
      </c>
      <c r="H474" s="262"/>
    </row>
    <row r="475" spans="1:8" ht="12.75">
      <c r="A475" s="267">
        <v>614</v>
      </c>
      <c r="B475" s="88"/>
      <c r="C475" s="95">
        <f t="shared" si="23"/>
        <v>64.84</v>
      </c>
      <c r="D475" s="261"/>
      <c r="E475" s="262">
        <v>11520</v>
      </c>
      <c r="F475" s="264">
        <f t="shared" si="25"/>
        <v>2909</v>
      </c>
      <c r="G475" s="263">
        <f t="shared" si="24"/>
        <v>2132</v>
      </c>
      <c r="H475" s="262"/>
    </row>
    <row r="476" spans="1:8" ht="12.75">
      <c r="A476" s="267">
        <v>615</v>
      </c>
      <c r="B476" s="88"/>
      <c r="C476" s="95">
        <f t="shared" si="23"/>
        <v>64.86</v>
      </c>
      <c r="D476" s="261"/>
      <c r="E476" s="262">
        <v>11520</v>
      </c>
      <c r="F476" s="264">
        <f t="shared" si="25"/>
        <v>2908</v>
      </c>
      <c r="G476" s="263">
        <f t="shared" si="24"/>
        <v>2131</v>
      </c>
      <c r="H476" s="262"/>
    </row>
    <row r="477" spans="1:8" ht="12.75">
      <c r="A477" s="267">
        <v>616</v>
      </c>
      <c r="B477" s="88"/>
      <c r="C477" s="95">
        <f t="shared" si="23"/>
        <v>64.88</v>
      </c>
      <c r="D477" s="261"/>
      <c r="E477" s="262">
        <v>11520</v>
      </c>
      <c r="F477" s="264">
        <f t="shared" si="25"/>
        <v>2907</v>
      </c>
      <c r="G477" s="263">
        <f t="shared" si="24"/>
        <v>2131</v>
      </c>
      <c r="H477" s="262"/>
    </row>
    <row r="478" spans="1:8" ht="12.75">
      <c r="A478" s="267">
        <v>617</v>
      </c>
      <c r="B478" s="88"/>
      <c r="C478" s="95">
        <f t="shared" si="23"/>
        <v>64.9</v>
      </c>
      <c r="D478" s="261"/>
      <c r="E478" s="262">
        <v>11520</v>
      </c>
      <c r="F478" s="264">
        <f t="shared" si="25"/>
        <v>2906</v>
      </c>
      <c r="G478" s="263">
        <f t="shared" si="24"/>
        <v>2130</v>
      </c>
      <c r="H478" s="262"/>
    </row>
    <row r="479" spans="1:8" ht="12.75">
      <c r="A479" s="267">
        <v>618</v>
      </c>
      <c r="B479" s="88"/>
      <c r="C479" s="95">
        <f t="shared" si="23"/>
        <v>64.92</v>
      </c>
      <c r="D479" s="261"/>
      <c r="E479" s="262">
        <v>11520</v>
      </c>
      <c r="F479" s="264">
        <f t="shared" si="25"/>
        <v>2905</v>
      </c>
      <c r="G479" s="263">
        <f t="shared" si="24"/>
        <v>2129</v>
      </c>
      <c r="H479" s="262"/>
    </row>
    <row r="480" spans="1:8" ht="12.75">
      <c r="A480" s="267">
        <v>619</v>
      </c>
      <c r="B480" s="88"/>
      <c r="C480" s="95">
        <f t="shared" si="23"/>
        <v>64.94</v>
      </c>
      <c r="D480" s="261"/>
      <c r="E480" s="262">
        <v>11520</v>
      </c>
      <c r="F480" s="264">
        <f t="shared" si="25"/>
        <v>2904</v>
      </c>
      <c r="G480" s="263">
        <f t="shared" si="24"/>
        <v>2129</v>
      </c>
      <c r="H480" s="262"/>
    </row>
    <row r="481" spans="1:8" ht="12.75">
      <c r="A481" s="267">
        <v>620</v>
      </c>
      <c r="B481" s="88"/>
      <c r="C481" s="95">
        <f t="shared" si="23"/>
        <v>64.96</v>
      </c>
      <c r="D481" s="261"/>
      <c r="E481" s="262">
        <v>11520</v>
      </c>
      <c r="F481" s="264">
        <f t="shared" si="25"/>
        <v>2904</v>
      </c>
      <c r="G481" s="263">
        <f t="shared" si="24"/>
        <v>2128</v>
      </c>
      <c r="H481" s="262"/>
    </row>
    <row r="482" spans="1:8" ht="12.75">
      <c r="A482" s="267">
        <v>621</v>
      </c>
      <c r="B482" s="88"/>
      <c r="C482" s="95">
        <f t="shared" si="23"/>
        <v>64.98</v>
      </c>
      <c r="D482" s="261"/>
      <c r="E482" s="262">
        <v>11520</v>
      </c>
      <c r="F482" s="264">
        <f t="shared" si="25"/>
        <v>2903</v>
      </c>
      <c r="G482" s="263">
        <f t="shared" si="24"/>
        <v>2127</v>
      </c>
      <c r="H482" s="262"/>
    </row>
    <row r="483" spans="1:8" ht="12.75">
      <c r="A483" s="267">
        <v>622</v>
      </c>
      <c r="B483" s="88"/>
      <c r="C483" s="95">
        <f t="shared" si="23"/>
        <v>65</v>
      </c>
      <c r="D483" s="261"/>
      <c r="E483" s="262">
        <v>11520</v>
      </c>
      <c r="F483" s="264">
        <f t="shared" si="25"/>
        <v>2902</v>
      </c>
      <c r="G483" s="263">
        <f t="shared" si="24"/>
        <v>2127</v>
      </c>
      <c r="H483" s="262"/>
    </row>
    <row r="484" spans="1:8" ht="12.75">
      <c r="A484" s="267">
        <v>623</v>
      </c>
      <c r="B484" s="88"/>
      <c r="C484" s="95">
        <f t="shared" si="23"/>
        <v>65.02</v>
      </c>
      <c r="D484" s="261"/>
      <c r="E484" s="262">
        <v>11520</v>
      </c>
      <c r="F484" s="264">
        <f t="shared" si="25"/>
        <v>2901</v>
      </c>
      <c r="G484" s="263">
        <f t="shared" si="24"/>
        <v>2126</v>
      </c>
      <c r="H484" s="262"/>
    </row>
    <row r="485" spans="1:8" ht="12.75">
      <c r="A485" s="267">
        <v>624</v>
      </c>
      <c r="B485" s="88"/>
      <c r="C485" s="95">
        <f t="shared" si="23"/>
        <v>65.04</v>
      </c>
      <c r="D485" s="261"/>
      <c r="E485" s="262">
        <v>11520</v>
      </c>
      <c r="F485" s="264">
        <f t="shared" si="25"/>
        <v>2900</v>
      </c>
      <c r="G485" s="263">
        <f t="shared" si="24"/>
        <v>2125</v>
      </c>
      <c r="H485" s="262"/>
    </row>
    <row r="486" spans="1:8" ht="12.75">
      <c r="A486" s="267">
        <v>625</v>
      </c>
      <c r="B486" s="88"/>
      <c r="C486" s="95">
        <f t="shared" si="23"/>
        <v>65.06</v>
      </c>
      <c r="D486" s="261"/>
      <c r="E486" s="262">
        <v>11520</v>
      </c>
      <c r="F486" s="264">
        <f t="shared" si="25"/>
        <v>2899</v>
      </c>
      <c r="G486" s="263">
        <f t="shared" si="24"/>
        <v>2125</v>
      </c>
      <c r="H486" s="262"/>
    </row>
    <row r="487" spans="1:8" ht="12.75">
      <c r="A487" s="267">
        <v>626</v>
      </c>
      <c r="B487" s="88"/>
      <c r="C487" s="95">
        <f t="shared" si="23"/>
        <v>65.08</v>
      </c>
      <c r="D487" s="261"/>
      <c r="E487" s="262">
        <v>11520</v>
      </c>
      <c r="F487" s="264">
        <f t="shared" si="25"/>
        <v>2898</v>
      </c>
      <c r="G487" s="263">
        <f t="shared" si="24"/>
        <v>2124</v>
      </c>
      <c r="H487" s="262"/>
    </row>
    <row r="488" spans="1:8" ht="12.75">
      <c r="A488" s="267">
        <v>627</v>
      </c>
      <c r="B488" s="88"/>
      <c r="C488" s="95">
        <f t="shared" si="23"/>
        <v>65.09</v>
      </c>
      <c r="D488" s="261"/>
      <c r="E488" s="262">
        <v>11520</v>
      </c>
      <c r="F488" s="264">
        <f t="shared" si="25"/>
        <v>2898</v>
      </c>
      <c r="G488" s="263">
        <f t="shared" si="24"/>
        <v>2124</v>
      </c>
      <c r="H488" s="262"/>
    </row>
    <row r="489" spans="1:8" ht="12.75">
      <c r="A489" s="267">
        <v>628</v>
      </c>
      <c r="B489" s="88"/>
      <c r="C489" s="95">
        <f t="shared" si="23"/>
        <v>65.11</v>
      </c>
      <c r="D489" s="261"/>
      <c r="E489" s="262">
        <v>11520</v>
      </c>
      <c r="F489" s="264">
        <f t="shared" si="25"/>
        <v>2897</v>
      </c>
      <c r="G489" s="263">
        <f t="shared" si="24"/>
        <v>2123</v>
      </c>
      <c r="H489" s="262"/>
    </row>
    <row r="490" spans="1:8" ht="12.75">
      <c r="A490" s="267">
        <v>629</v>
      </c>
      <c r="B490" s="88"/>
      <c r="C490" s="95">
        <f t="shared" si="23"/>
        <v>65.13</v>
      </c>
      <c r="D490" s="261"/>
      <c r="E490" s="262">
        <v>11520</v>
      </c>
      <c r="F490" s="264">
        <f t="shared" si="25"/>
        <v>2896</v>
      </c>
      <c r="G490" s="263">
        <f t="shared" si="24"/>
        <v>2123</v>
      </c>
      <c r="H490" s="262"/>
    </row>
    <row r="491" spans="1:8" ht="12.75">
      <c r="A491" s="267">
        <v>630</v>
      </c>
      <c r="B491" s="88"/>
      <c r="C491" s="95">
        <f t="shared" si="23"/>
        <v>65.15</v>
      </c>
      <c r="D491" s="261"/>
      <c r="E491" s="262">
        <v>11520</v>
      </c>
      <c r="F491" s="264">
        <f t="shared" si="25"/>
        <v>2895</v>
      </c>
      <c r="G491" s="263">
        <f t="shared" si="24"/>
        <v>2122</v>
      </c>
      <c r="H491" s="262"/>
    </row>
    <row r="492" spans="1:8" ht="12.75">
      <c r="A492" s="267">
        <v>631</v>
      </c>
      <c r="B492" s="88"/>
      <c r="C492" s="95">
        <f t="shared" si="23"/>
        <v>65.17</v>
      </c>
      <c r="D492" s="261"/>
      <c r="E492" s="262">
        <v>11520</v>
      </c>
      <c r="F492" s="264">
        <f t="shared" si="25"/>
        <v>2894</v>
      </c>
      <c r="G492" s="263">
        <f t="shared" si="24"/>
        <v>2121</v>
      </c>
      <c r="H492" s="262"/>
    </row>
    <row r="493" spans="1:8" ht="12.75">
      <c r="A493" s="267">
        <v>632</v>
      </c>
      <c r="B493" s="88"/>
      <c r="C493" s="95">
        <f t="shared" si="23"/>
        <v>65.19</v>
      </c>
      <c r="D493" s="261"/>
      <c r="E493" s="262">
        <v>11520</v>
      </c>
      <c r="F493" s="264">
        <f t="shared" si="25"/>
        <v>2893</v>
      </c>
      <c r="G493" s="263">
        <f t="shared" si="24"/>
        <v>2121</v>
      </c>
      <c r="H493" s="262"/>
    </row>
    <row r="494" spans="1:8" ht="12.75">
      <c r="A494" s="267">
        <v>633</v>
      </c>
      <c r="B494" s="88"/>
      <c r="C494" s="95">
        <f t="shared" si="23"/>
        <v>65.21</v>
      </c>
      <c r="D494" s="261"/>
      <c r="E494" s="262">
        <v>11520</v>
      </c>
      <c r="F494" s="264">
        <f t="shared" si="25"/>
        <v>2892</v>
      </c>
      <c r="G494" s="263">
        <f t="shared" si="24"/>
        <v>2120</v>
      </c>
      <c r="H494" s="262"/>
    </row>
    <row r="495" spans="1:8" ht="12.75">
      <c r="A495" s="267">
        <v>634</v>
      </c>
      <c r="B495" s="88"/>
      <c r="C495" s="95">
        <f t="shared" si="23"/>
        <v>65.22</v>
      </c>
      <c r="D495" s="261"/>
      <c r="E495" s="262">
        <v>11520</v>
      </c>
      <c r="F495" s="264">
        <f t="shared" si="25"/>
        <v>2892</v>
      </c>
      <c r="G495" s="263">
        <f t="shared" si="24"/>
        <v>2120</v>
      </c>
      <c r="H495" s="262"/>
    </row>
    <row r="496" spans="1:8" ht="12.75">
      <c r="A496" s="267">
        <v>635</v>
      </c>
      <c r="B496" s="88"/>
      <c r="C496" s="95">
        <f t="shared" si="23"/>
        <v>65.24</v>
      </c>
      <c r="D496" s="261"/>
      <c r="E496" s="262">
        <v>11520</v>
      </c>
      <c r="F496" s="264">
        <f t="shared" si="25"/>
        <v>2891</v>
      </c>
      <c r="G496" s="263">
        <f t="shared" si="24"/>
        <v>2119</v>
      </c>
      <c r="H496" s="262"/>
    </row>
    <row r="497" spans="1:8" ht="12.75">
      <c r="A497" s="267">
        <v>636</v>
      </c>
      <c r="B497" s="88"/>
      <c r="C497" s="95">
        <f t="shared" si="23"/>
        <v>65.26</v>
      </c>
      <c r="D497" s="261"/>
      <c r="E497" s="262">
        <v>11520</v>
      </c>
      <c r="F497" s="264">
        <f t="shared" si="25"/>
        <v>2890</v>
      </c>
      <c r="G497" s="263">
        <f t="shared" si="24"/>
        <v>2118</v>
      </c>
      <c r="H497" s="262"/>
    </row>
    <row r="498" spans="1:8" ht="12.75">
      <c r="A498" s="267">
        <v>637</v>
      </c>
      <c r="B498" s="88"/>
      <c r="C498" s="95">
        <f t="shared" si="23"/>
        <v>65.28</v>
      </c>
      <c r="D498" s="261"/>
      <c r="E498" s="262">
        <v>11520</v>
      </c>
      <c r="F498" s="264">
        <f t="shared" si="25"/>
        <v>2889</v>
      </c>
      <c r="G498" s="263">
        <f t="shared" si="24"/>
        <v>2118</v>
      </c>
      <c r="H498" s="262"/>
    </row>
    <row r="499" spans="1:8" ht="12.75">
      <c r="A499" s="267">
        <v>638</v>
      </c>
      <c r="B499" s="88"/>
      <c r="C499" s="95">
        <f t="shared" si="23"/>
        <v>65.3</v>
      </c>
      <c r="D499" s="261"/>
      <c r="E499" s="262">
        <v>11520</v>
      </c>
      <c r="F499" s="264">
        <f t="shared" si="25"/>
        <v>2888</v>
      </c>
      <c r="G499" s="263">
        <f t="shared" si="24"/>
        <v>2117</v>
      </c>
      <c r="H499" s="262"/>
    </row>
    <row r="500" spans="1:8" ht="12.75">
      <c r="A500" s="267">
        <v>639</v>
      </c>
      <c r="B500" s="88"/>
      <c r="C500" s="95">
        <f t="shared" si="23"/>
        <v>65.31</v>
      </c>
      <c r="D500" s="261"/>
      <c r="E500" s="262">
        <v>11520</v>
      </c>
      <c r="F500" s="264">
        <f t="shared" si="25"/>
        <v>2888</v>
      </c>
      <c r="G500" s="263">
        <f t="shared" si="24"/>
        <v>2117</v>
      </c>
      <c r="H500" s="262"/>
    </row>
    <row r="501" spans="1:8" ht="12.75">
      <c r="A501" s="267">
        <v>640</v>
      </c>
      <c r="B501" s="88"/>
      <c r="C501" s="95">
        <f t="shared" si="23"/>
        <v>65.33</v>
      </c>
      <c r="D501" s="261"/>
      <c r="E501" s="262">
        <v>11520</v>
      </c>
      <c r="F501" s="264">
        <f t="shared" si="25"/>
        <v>2887</v>
      </c>
      <c r="G501" s="263">
        <f t="shared" si="24"/>
        <v>2116</v>
      </c>
      <c r="H501" s="262"/>
    </row>
    <row r="502" spans="1:8" ht="12.75">
      <c r="A502" s="267">
        <v>641</v>
      </c>
      <c r="B502" s="88"/>
      <c r="C502" s="95">
        <f t="shared" si="23"/>
        <v>65.35</v>
      </c>
      <c r="D502" s="261"/>
      <c r="E502" s="262">
        <v>11520</v>
      </c>
      <c r="F502" s="264">
        <f t="shared" si="25"/>
        <v>2886</v>
      </c>
      <c r="G502" s="263">
        <f t="shared" si="24"/>
        <v>2115</v>
      </c>
      <c r="H502" s="262"/>
    </row>
    <row r="503" spans="1:8" ht="12.75">
      <c r="A503" s="267">
        <v>642</v>
      </c>
      <c r="B503" s="88"/>
      <c r="C503" s="95">
        <f t="shared" si="23"/>
        <v>65.37</v>
      </c>
      <c r="D503" s="261"/>
      <c r="E503" s="262">
        <v>11520</v>
      </c>
      <c r="F503" s="264">
        <f t="shared" si="25"/>
        <v>2885</v>
      </c>
      <c r="G503" s="263">
        <f t="shared" si="24"/>
        <v>2115</v>
      </c>
      <c r="H503" s="262"/>
    </row>
    <row r="504" spans="1:8" ht="12.75">
      <c r="A504" s="267">
        <v>643</v>
      </c>
      <c r="B504" s="88"/>
      <c r="C504" s="95">
        <f t="shared" si="23"/>
        <v>65.38</v>
      </c>
      <c r="D504" s="261"/>
      <c r="E504" s="262">
        <v>11520</v>
      </c>
      <c r="F504" s="264">
        <f t="shared" si="25"/>
        <v>2885</v>
      </c>
      <c r="G504" s="263">
        <f t="shared" si="24"/>
        <v>2114</v>
      </c>
      <c r="H504" s="262"/>
    </row>
    <row r="505" spans="1:8" ht="12.75">
      <c r="A505" s="267">
        <v>644</v>
      </c>
      <c r="B505" s="88"/>
      <c r="C505" s="95">
        <f t="shared" si="23"/>
        <v>65.4</v>
      </c>
      <c r="D505" s="261"/>
      <c r="E505" s="262">
        <v>11520</v>
      </c>
      <c r="F505" s="264">
        <f t="shared" si="25"/>
        <v>2884</v>
      </c>
      <c r="G505" s="263">
        <f t="shared" si="24"/>
        <v>2114</v>
      </c>
      <c r="H505" s="262"/>
    </row>
    <row r="506" spans="1:8" ht="12.75">
      <c r="A506" s="267">
        <v>645</v>
      </c>
      <c r="B506" s="88"/>
      <c r="C506" s="95">
        <f t="shared" si="23"/>
        <v>65.42</v>
      </c>
      <c r="D506" s="261"/>
      <c r="E506" s="262">
        <v>11520</v>
      </c>
      <c r="F506" s="264">
        <f t="shared" si="25"/>
        <v>2883</v>
      </c>
      <c r="G506" s="263">
        <f t="shared" si="24"/>
        <v>2113</v>
      </c>
      <c r="H506" s="262"/>
    </row>
    <row r="507" spans="1:8" ht="12.75">
      <c r="A507" s="267">
        <v>646</v>
      </c>
      <c r="B507" s="88"/>
      <c r="C507" s="95">
        <f t="shared" si="23"/>
        <v>65.44</v>
      </c>
      <c r="D507" s="261"/>
      <c r="E507" s="262">
        <v>11520</v>
      </c>
      <c r="F507" s="264">
        <f t="shared" si="25"/>
        <v>2882</v>
      </c>
      <c r="G507" s="263">
        <f t="shared" si="24"/>
        <v>2112</v>
      </c>
      <c r="H507" s="262"/>
    </row>
    <row r="508" spans="1:8" ht="12.75">
      <c r="A508" s="267">
        <v>647</v>
      </c>
      <c r="B508" s="88"/>
      <c r="C508" s="95">
        <f t="shared" si="23"/>
        <v>65.45</v>
      </c>
      <c r="D508" s="261"/>
      <c r="E508" s="262">
        <v>11520</v>
      </c>
      <c r="F508" s="264">
        <f t="shared" si="25"/>
        <v>2882</v>
      </c>
      <c r="G508" s="263">
        <f t="shared" si="24"/>
        <v>2112</v>
      </c>
      <c r="H508" s="262"/>
    </row>
    <row r="509" spans="1:8" ht="12.75">
      <c r="A509" s="267">
        <v>648</v>
      </c>
      <c r="B509" s="88"/>
      <c r="C509" s="95">
        <f t="shared" si="23"/>
        <v>65.47</v>
      </c>
      <c r="D509" s="261"/>
      <c r="E509" s="262">
        <v>11520</v>
      </c>
      <c r="F509" s="264">
        <f t="shared" si="25"/>
        <v>2881</v>
      </c>
      <c r="G509" s="263">
        <f t="shared" si="24"/>
        <v>2112</v>
      </c>
      <c r="H509" s="262"/>
    </row>
    <row r="510" spans="1:8" ht="12.75">
      <c r="A510" s="267">
        <v>649</v>
      </c>
      <c r="B510" s="88"/>
      <c r="C510" s="95">
        <f t="shared" si="23"/>
        <v>65.49</v>
      </c>
      <c r="D510" s="261"/>
      <c r="E510" s="262">
        <v>11520</v>
      </c>
      <c r="F510" s="264">
        <f t="shared" si="25"/>
        <v>2880</v>
      </c>
      <c r="G510" s="263">
        <f t="shared" si="24"/>
        <v>2111</v>
      </c>
      <c r="H510" s="262"/>
    </row>
    <row r="511" spans="1:8" ht="12.75">
      <c r="A511" s="267">
        <v>650</v>
      </c>
      <c r="B511" s="88"/>
      <c r="C511" s="95">
        <f t="shared" si="23"/>
        <v>65.5</v>
      </c>
      <c r="D511" s="261"/>
      <c r="E511" s="262">
        <v>11520</v>
      </c>
      <c r="F511" s="264">
        <f t="shared" si="25"/>
        <v>2880</v>
      </c>
      <c r="G511" s="263">
        <f t="shared" si="24"/>
        <v>2111</v>
      </c>
      <c r="H511" s="262"/>
    </row>
    <row r="512" spans="1:8" ht="12.75">
      <c r="A512" s="267">
        <v>651</v>
      </c>
      <c r="B512" s="88"/>
      <c r="C512" s="95">
        <f t="shared" si="23"/>
        <v>65.52</v>
      </c>
      <c r="D512" s="261"/>
      <c r="E512" s="262">
        <v>11520</v>
      </c>
      <c r="F512" s="264">
        <f t="shared" si="25"/>
        <v>2879</v>
      </c>
      <c r="G512" s="263">
        <f t="shared" si="24"/>
        <v>2110</v>
      </c>
      <c r="H512" s="262"/>
    </row>
    <row r="513" spans="1:8" ht="12.75">
      <c r="A513" s="267">
        <v>652</v>
      </c>
      <c r="B513" s="88"/>
      <c r="C513" s="95">
        <f t="shared" si="23"/>
        <v>65.54</v>
      </c>
      <c r="D513" s="261"/>
      <c r="E513" s="262">
        <v>11520</v>
      </c>
      <c r="F513" s="264">
        <f t="shared" si="25"/>
        <v>2878</v>
      </c>
      <c r="G513" s="263">
        <f t="shared" si="24"/>
        <v>2109</v>
      </c>
      <c r="H513" s="262"/>
    </row>
    <row r="514" spans="1:8" ht="12.75">
      <c r="A514" s="267">
        <v>653</v>
      </c>
      <c r="B514" s="88"/>
      <c r="C514" s="95">
        <f t="shared" si="23"/>
        <v>65.55</v>
      </c>
      <c r="D514" s="261"/>
      <c r="E514" s="262">
        <v>11520</v>
      </c>
      <c r="F514" s="264">
        <f t="shared" si="25"/>
        <v>2877</v>
      </c>
      <c r="G514" s="263">
        <f t="shared" si="24"/>
        <v>2109</v>
      </c>
      <c r="H514" s="262"/>
    </row>
    <row r="515" spans="1:8" ht="12.75">
      <c r="A515" s="267">
        <v>654</v>
      </c>
      <c r="B515" s="88"/>
      <c r="C515" s="95">
        <f t="shared" si="23"/>
        <v>65.57</v>
      </c>
      <c r="D515" s="261"/>
      <c r="E515" s="262">
        <v>11520</v>
      </c>
      <c r="F515" s="264">
        <f t="shared" si="25"/>
        <v>2877</v>
      </c>
      <c r="G515" s="263">
        <f t="shared" si="24"/>
        <v>2108</v>
      </c>
      <c r="H515" s="262"/>
    </row>
    <row r="516" spans="1:8" ht="12.75">
      <c r="A516" s="267">
        <v>655</v>
      </c>
      <c r="B516" s="88"/>
      <c r="C516" s="95">
        <f t="shared" si="23"/>
        <v>65.59</v>
      </c>
      <c r="D516" s="261"/>
      <c r="E516" s="262">
        <v>11520</v>
      </c>
      <c r="F516" s="264">
        <f t="shared" si="25"/>
        <v>2876</v>
      </c>
      <c r="G516" s="263">
        <f t="shared" si="24"/>
        <v>2108</v>
      </c>
      <c r="H516" s="262"/>
    </row>
    <row r="517" spans="1:8" ht="12.75">
      <c r="A517" s="267">
        <v>656</v>
      </c>
      <c r="B517" s="88"/>
      <c r="C517" s="95">
        <f t="shared" si="23"/>
        <v>65.6</v>
      </c>
      <c r="D517" s="261"/>
      <c r="E517" s="262">
        <v>11520</v>
      </c>
      <c r="F517" s="264">
        <f t="shared" si="25"/>
        <v>2875</v>
      </c>
      <c r="G517" s="263">
        <f t="shared" si="24"/>
        <v>2107</v>
      </c>
      <c r="H517" s="262"/>
    </row>
    <row r="518" spans="1:8" ht="12.75">
      <c r="A518" s="267">
        <v>657</v>
      </c>
      <c r="B518" s="88"/>
      <c r="C518" s="95">
        <f aca="true" t="shared" si="26" ref="C518:C581">ROUND((-0.0000491*POWER(A518,2)+0.0818939*A518+38.1)*0.928,2)</f>
        <v>65.62</v>
      </c>
      <c r="D518" s="261"/>
      <c r="E518" s="262">
        <v>11520</v>
      </c>
      <c r="F518" s="264">
        <f t="shared" si="25"/>
        <v>2874</v>
      </c>
      <c r="G518" s="263">
        <f aca="true" t="shared" si="27" ref="G518:G581">ROUND(12*(1/C518*E518),0)</f>
        <v>2107</v>
      </c>
      <c r="H518" s="262"/>
    </row>
    <row r="519" spans="1:8" ht="12.75">
      <c r="A519" s="267">
        <v>658</v>
      </c>
      <c r="B519" s="88"/>
      <c r="C519" s="95">
        <f t="shared" si="26"/>
        <v>65.64</v>
      </c>
      <c r="D519" s="261"/>
      <c r="E519" s="262">
        <v>11520</v>
      </c>
      <c r="F519" s="264">
        <f t="shared" si="25"/>
        <v>2873</v>
      </c>
      <c r="G519" s="263">
        <f t="shared" si="27"/>
        <v>2106</v>
      </c>
      <c r="H519" s="262"/>
    </row>
    <row r="520" spans="1:8" ht="12.75">
      <c r="A520" s="267">
        <v>659</v>
      </c>
      <c r="B520" s="88"/>
      <c r="C520" s="95">
        <f t="shared" si="26"/>
        <v>65.65</v>
      </c>
      <c r="D520" s="261"/>
      <c r="E520" s="262">
        <v>11520</v>
      </c>
      <c r="F520" s="264">
        <f t="shared" si="25"/>
        <v>2873</v>
      </c>
      <c r="G520" s="263">
        <f t="shared" si="27"/>
        <v>2106</v>
      </c>
      <c r="H520" s="262"/>
    </row>
    <row r="521" spans="1:8" ht="12.75">
      <c r="A521" s="267">
        <v>660</v>
      </c>
      <c r="B521" s="88"/>
      <c r="C521" s="95">
        <f t="shared" si="26"/>
        <v>65.67</v>
      </c>
      <c r="D521" s="261"/>
      <c r="E521" s="262">
        <v>11520</v>
      </c>
      <c r="F521" s="264">
        <f t="shared" si="25"/>
        <v>2872</v>
      </c>
      <c r="G521" s="263">
        <f t="shared" si="27"/>
        <v>2105</v>
      </c>
      <c r="H521" s="262"/>
    </row>
    <row r="522" spans="1:8" ht="12.75">
      <c r="A522" s="267">
        <v>661</v>
      </c>
      <c r="B522" s="88"/>
      <c r="C522" s="95">
        <f t="shared" si="26"/>
        <v>65.68</v>
      </c>
      <c r="D522" s="261"/>
      <c r="E522" s="262">
        <v>11520</v>
      </c>
      <c r="F522" s="264">
        <f t="shared" si="25"/>
        <v>2872</v>
      </c>
      <c r="G522" s="263">
        <f t="shared" si="27"/>
        <v>2105</v>
      </c>
      <c r="H522" s="262"/>
    </row>
    <row r="523" spans="1:8" ht="12.75">
      <c r="A523" s="267">
        <v>662</v>
      </c>
      <c r="B523" s="88"/>
      <c r="C523" s="95">
        <f t="shared" si="26"/>
        <v>65.7</v>
      </c>
      <c r="D523" s="261"/>
      <c r="E523" s="262">
        <v>11520</v>
      </c>
      <c r="F523" s="264">
        <f t="shared" si="25"/>
        <v>2871</v>
      </c>
      <c r="G523" s="263">
        <f t="shared" si="27"/>
        <v>2104</v>
      </c>
      <c r="H523" s="262"/>
    </row>
    <row r="524" spans="1:8" ht="12.75">
      <c r="A524" s="267">
        <v>663</v>
      </c>
      <c r="B524" s="88"/>
      <c r="C524" s="95">
        <f t="shared" si="26"/>
        <v>65.71</v>
      </c>
      <c r="D524" s="261"/>
      <c r="E524" s="262">
        <v>11520</v>
      </c>
      <c r="F524" s="264">
        <f t="shared" si="25"/>
        <v>2870</v>
      </c>
      <c r="G524" s="263">
        <f t="shared" si="27"/>
        <v>2104</v>
      </c>
      <c r="H524" s="262"/>
    </row>
    <row r="525" spans="1:8" ht="12.75">
      <c r="A525" s="267">
        <v>664</v>
      </c>
      <c r="B525" s="88"/>
      <c r="C525" s="95">
        <f t="shared" si="26"/>
        <v>65.73</v>
      </c>
      <c r="D525" s="261"/>
      <c r="E525" s="262">
        <v>11520</v>
      </c>
      <c r="F525" s="264">
        <f t="shared" si="25"/>
        <v>2870</v>
      </c>
      <c r="G525" s="263">
        <f t="shared" si="27"/>
        <v>2103</v>
      </c>
      <c r="H525" s="262"/>
    </row>
    <row r="526" spans="1:8" ht="12.75">
      <c r="A526" s="267">
        <v>665</v>
      </c>
      <c r="B526" s="88"/>
      <c r="C526" s="95">
        <f t="shared" si="26"/>
        <v>65.75</v>
      </c>
      <c r="D526" s="261"/>
      <c r="E526" s="262">
        <v>11520</v>
      </c>
      <c r="F526" s="264">
        <f aca="true" t="shared" si="28" ref="F526:F589">ROUND(12*1.3644*(1/C526*E526)+H526,0)</f>
        <v>2869</v>
      </c>
      <c r="G526" s="263">
        <f t="shared" si="27"/>
        <v>2103</v>
      </c>
      <c r="H526" s="262"/>
    </row>
    <row r="527" spans="1:8" ht="12.75">
      <c r="A527" s="267">
        <v>666</v>
      </c>
      <c r="B527" s="88"/>
      <c r="C527" s="95">
        <f t="shared" si="26"/>
        <v>65.76</v>
      </c>
      <c r="D527" s="261"/>
      <c r="E527" s="262">
        <v>11520</v>
      </c>
      <c r="F527" s="264">
        <f t="shared" si="28"/>
        <v>2868</v>
      </c>
      <c r="G527" s="263">
        <f t="shared" si="27"/>
        <v>2102</v>
      </c>
      <c r="H527" s="262"/>
    </row>
    <row r="528" spans="1:8" ht="12.75">
      <c r="A528" s="267">
        <v>667</v>
      </c>
      <c r="B528" s="88"/>
      <c r="C528" s="95">
        <f t="shared" si="26"/>
        <v>65.78</v>
      </c>
      <c r="D528" s="261"/>
      <c r="E528" s="262">
        <v>11520</v>
      </c>
      <c r="F528" s="264">
        <f t="shared" si="28"/>
        <v>2867</v>
      </c>
      <c r="G528" s="263">
        <f t="shared" si="27"/>
        <v>2102</v>
      </c>
      <c r="H528" s="262"/>
    </row>
    <row r="529" spans="1:8" ht="12.75">
      <c r="A529" s="267">
        <v>668</v>
      </c>
      <c r="B529" s="88"/>
      <c r="C529" s="95">
        <f t="shared" si="26"/>
        <v>65.79</v>
      </c>
      <c r="D529" s="261"/>
      <c r="E529" s="262">
        <v>11520</v>
      </c>
      <c r="F529" s="264">
        <f t="shared" si="28"/>
        <v>2867</v>
      </c>
      <c r="G529" s="263">
        <f t="shared" si="27"/>
        <v>2101</v>
      </c>
      <c r="H529" s="262"/>
    </row>
    <row r="530" spans="1:8" ht="12.75">
      <c r="A530" s="267">
        <v>669</v>
      </c>
      <c r="B530" s="88"/>
      <c r="C530" s="95">
        <f t="shared" si="26"/>
        <v>65.81</v>
      </c>
      <c r="D530" s="261"/>
      <c r="E530" s="262">
        <v>11520</v>
      </c>
      <c r="F530" s="264">
        <f t="shared" si="28"/>
        <v>2866</v>
      </c>
      <c r="G530" s="263">
        <f t="shared" si="27"/>
        <v>2101</v>
      </c>
      <c r="H530" s="262"/>
    </row>
    <row r="531" spans="1:8" ht="12.75">
      <c r="A531" s="267">
        <v>670</v>
      </c>
      <c r="B531" s="88"/>
      <c r="C531" s="95">
        <f t="shared" si="26"/>
        <v>65.82</v>
      </c>
      <c r="D531" s="261"/>
      <c r="E531" s="262">
        <v>11520</v>
      </c>
      <c r="F531" s="264">
        <f t="shared" si="28"/>
        <v>2866</v>
      </c>
      <c r="G531" s="263">
        <f t="shared" si="27"/>
        <v>2100</v>
      </c>
      <c r="H531" s="262"/>
    </row>
    <row r="532" spans="1:8" ht="12.75">
      <c r="A532" s="267">
        <v>671</v>
      </c>
      <c r="B532" s="88"/>
      <c r="C532" s="95">
        <f t="shared" si="26"/>
        <v>65.84</v>
      </c>
      <c r="D532" s="261"/>
      <c r="E532" s="262">
        <v>11520</v>
      </c>
      <c r="F532" s="264">
        <f t="shared" si="28"/>
        <v>2865</v>
      </c>
      <c r="G532" s="263">
        <f t="shared" si="27"/>
        <v>2100</v>
      </c>
      <c r="H532" s="262"/>
    </row>
    <row r="533" spans="1:8" ht="12.75">
      <c r="A533" s="267">
        <v>672</v>
      </c>
      <c r="B533" s="88"/>
      <c r="C533" s="95">
        <f t="shared" si="26"/>
        <v>65.85</v>
      </c>
      <c r="D533" s="261"/>
      <c r="E533" s="262">
        <v>11520</v>
      </c>
      <c r="F533" s="264">
        <f t="shared" si="28"/>
        <v>2864</v>
      </c>
      <c r="G533" s="263">
        <f t="shared" si="27"/>
        <v>2099</v>
      </c>
      <c r="H533" s="262"/>
    </row>
    <row r="534" spans="1:8" ht="12.75">
      <c r="A534" s="267">
        <v>673</v>
      </c>
      <c r="B534" s="88"/>
      <c r="C534" s="95">
        <f t="shared" si="26"/>
        <v>65.87</v>
      </c>
      <c r="D534" s="261"/>
      <c r="E534" s="262">
        <v>11520</v>
      </c>
      <c r="F534" s="264">
        <f t="shared" si="28"/>
        <v>2863</v>
      </c>
      <c r="G534" s="263">
        <f t="shared" si="27"/>
        <v>2099</v>
      </c>
      <c r="H534" s="262"/>
    </row>
    <row r="535" spans="1:8" ht="12.75">
      <c r="A535" s="267">
        <v>674</v>
      </c>
      <c r="B535" s="88"/>
      <c r="C535" s="95">
        <f t="shared" si="26"/>
        <v>65.88</v>
      </c>
      <c r="D535" s="261"/>
      <c r="E535" s="262">
        <v>11520</v>
      </c>
      <c r="F535" s="264">
        <f t="shared" si="28"/>
        <v>2863</v>
      </c>
      <c r="G535" s="263">
        <f t="shared" si="27"/>
        <v>2098</v>
      </c>
      <c r="H535" s="262"/>
    </row>
    <row r="536" spans="1:8" ht="12.75">
      <c r="A536" s="267">
        <v>675</v>
      </c>
      <c r="B536" s="88"/>
      <c r="C536" s="95">
        <f t="shared" si="26"/>
        <v>65.89</v>
      </c>
      <c r="D536" s="261"/>
      <c r="E536" s="262">
        <v>11520</v>
      </c>
      <c r="F536" s="264">
        <f t="shared" si="28"/>
        <v>2863</v>
      </c>
      <c r="G536" s="263">
        <f t="shared" si="27"/>
        <v>2098</v>
      </c>
      <c r="H536" s="262"/>
    </row>
    <row r="537" spans="1:8" ht="12.75">
      <c r="A537" s="267">
        <v>676</v>
      </c>
      <c r="B537" s="88"/>
      <c r="C537" s="95">
        <f t="shared" si="26"/>
        <v>65.91</v>
      </c>
      <c r="D537" s="261"/>
      <c r="E537" s="262">
        <v>11520</v>
      </c>
      <c r="F537" s="264">
        <f t="shared" si="28"/>
        <v>2862</v>
      </c>
      <c r="G537" s="263">
        <f t="shared" si="27"/>
        <v>2097</v>
      </c>
      <c r="H537" s="262"/>
    </row>
    <row r="538" spans="1:8" ht="12.75">
      <c r="A538" s="267">
        <v>677</v>
      </c>
      <c r="B538" s="88"/>
      <c r="C538" s="95">
        <f t="shared" si="26"/>
        <v>65.92</v>
      </c>
      <c r="D538" s="261"/>
      <c r="E538" s="262">
        <v>11520</v>
      </c>
      <c r="F538" s="264">
        <f t="shared" si="28"/>
        <v>2861</v>
      </c>
      <c r="G538" s="263">
        <f t="shared" si="27"/>
        <v>2097</v>
      </c>
      <c r="H538" s="262"/>
    </row>
    <row r="539" spans="1:8" ht="12.75">
      <c r="A539" s="267">
        <v>678</v>
      </c>
      <c r="B539" s="88"/>
      <c r="C539" s="95">
        <f t="shared" si="26"/>
        <v>65.94</v>
      </c>
      <c r="D539" s="261"/>
      <c r="E539" s="262">
        <v>11520</v>
      </c>
      <c r="F539" s="264">
        <f t="shared" si="28"/>
        <v>2860</v>
      </c>
      <c r="G539" s="263">
        <f t="shared" si="27"/>
        <v>2096</v>
      </c>
      <c r="H539" s="262"/>
    </row>
    <row r="540" spans="1:8" ht="12.75">
      <c r="A540" s="267">
        <v>679</v>
      </c>
      <c r="B540" s="88"/>
      <c r="C540" s="95">
        <f t="shared" si="26"/>
        <v>65.95</v>
      </c>
      <c r="D540" s="261"/>
      <c r="E540" s="262">
        <v>11520</v>
      </c>
      <c r="F540" s="264">
        <f t="shared" si="28"/>
        <v>2860</v>
      </c>
      <c r="G540" s="263">
        <f t="shared" si="27"/>
        <v>2096</v>
      </c>
      <c r="H540" s="262"/>
    </row>
    <row r="541" spans="1:8" ht="12.75">
      <c r="A541" s="267">
        <v>680</v>
      </c>
      <c r="B541" s="88"/>
      <c r="C541" s="95">
        <f t="shared" si="26"/>
        <v>65.97</v>
      </c>
      <c r="D541" s="261"/>
      <c r="E541" s="262">
        <v>11520</v>
      </c>
      <c r="F541" s="264">
        <f t="shared" si="28"/>
        <v>2859</v>
      </c>
      <c r="G541" s="263">
        <f t="shared" si="27"/>
        <v>2095</v>
      </c>
      <c r="H541" s="262"/>
    </row>
    <row r="542" spans="1:8" ht="12.75">
      <c r="A542" s="267">
        <v>681</v>
      </c>
      <c r="B542" s="88"/>
      <c r="C542" s="95">
        <f t="shared" si="26"/>
        <v>65.98</v>
      </c>
      <c r="D542" s="261"/>
      <c r="E542" s="262">
        <v>11520</v>
      </c>
      <c r="F542" s="264">
        <f t="shared" si="28"/>
        <v>2859</v>
      </c>
      <c r="G542" s="263">
        <f t="shared" si="27"/>
        <v>2095</v>
      </c>
      <c r="H542" s="262"/>
    </row>
    <row r="543" spans="1:8" ht="12.75">
      <c r="A543" s="267">
        <v>682</v>
      </c>
      <c r="B543" s="88"/>
      <c r="C543" s="95">
        <f t="shared" si="26"/>
        <v>65.99</v>
      </c>
      <c r="D543" s="261"/>
      <c r="E543" s="262">
        <v>11520</v>
      </c>
      <c r="F543" s="264">
        <f t="shared" si="28"/>
        <v>2858</v>
      </c>
      <c r="G543" s="263">
        <f t="shared" si="27"/>
        <v>2095</v>
      </c>
      <c r="H543" s="262"/>
    </row>
    <row r="544" spans="1:8" ht="12.75">
      <c r="A544" s="267">
        <v>683</v>
      </c>
      <c r="B544" s="88"/>
      <c r="C544" s="95">
        <f t="shared" si="26"/>
        <v>66.01</v>
      </c>
      <c r="D544" s="261"/>
      <c r="E544" s="262">
        <v>11520</v>
      </c>
      <c r="F544" s="264">
        <f t="shared" si="28"/>
        <v>2857</v>
      </c>
      <c r="G544" s="263">
        <f t="shared" si="27"/>
        <v>2094</v>
      </c>
      <c r="H544" s="262"/>
    </row>
    <row r="545" spans="1:8" ht="12.75">
      <c r="A545" s="267">
        <v>684</v>
      </c>
      <c r="B545" s="88"/>
      <c r="C545" s="95">
        <f t="shared" si="26"/>
        <v>66.02</v>
      </c>
      <c r="D545" s="261"/>
      <c r="E545" s="262">
        <v>11520</v>
      </c>
      <c r="F545" s="264">
        <f t="shared" si="28"/>
        <v>2857</v>
      </c>
      <c r="G545" s="263">
        <f t="shared" si="27"/>
        <v>2094</v>
      </c>
      <c r="H545" s="262"/>
    </row>
    <row r="546" spans="1:8" ht="12.75">
      <c r="A546" s="267">
        <v>685</v>
      </c>
      <c r="B546" s="88"/>
      <c r="C546" s="95">
        <f t="shared" si="26"/>
        <v>66.03</v>
      </c>
      <c r="D546" s="261"/>
      <c r="E546" s="262">
        <v>11520</v>
      </c>
      <c r="F546" s="264">
        <f t="shared" si="28"/>
        <v>2856</v>
      </c>
      <c r="G546" s="263">
        <f t="shared" si="27"/>
        <v>2094</v>
      </c>
      <c r="H546" s="262"/>
    </row>
    <row r="547" spans="1:8" ht="12.75">
      <c r="A547" s="267">
        <v>686</v>
      </c>
      <c r="B547" s="88"/>
      <c r="C547" s="95">
        <f t="shared" si="26"/>
        <v>66.05</v>
      </c>
      <c r="D547" s="261"/>
      <c r="E547" s="262">
        <v>11520</v>
      </c>
      <c r="F547" s="264">
        <f t="shared" si="28"/>
        <v>2856</v>
      </c>
      <c r="G547" s="263">
        <f t="shared" si="27"/>
        <v>2093</v>
      </c>
      <c r="H547" s="262"/>
    </row>
    <row r="548" spans="1:8" ht="12.75">
      <c r="A548" s="267">
        <v>687</v>
      </c>
      <c r="B548" s="88"/>
      <c r="C548" s="95">
        <f t="shared" si="26"/>
        <v>66.06</v>
      </c>
      <c r="D548" s="261"/>
      <c r="E548" s="262">
        <v>11520</v>
      </c>
      <c r="F548" s="264">
        <f t="shared" si="28"/>
        <v>2855</v>
      </c>
      <c r="G548" s="263">
        <f t="shared" si="27"/>
        <v>2093</v>
      </c>
      <c r="H548" s="262"/>
    </row>
    <row r="549" spans="1:8" ht="12.75">
      <c r="A549" s="267">
        <v>688</v>
      </c>
      <c r="B549" s="88"/>
      <c r="C549" s="95">
        <f t="shared" si="26"/>
        <v>66.08</v>
      </c>
      <c r="D549" s="261"/>
      <c r="E549" s="262">
        <v>11520</v>
      </c>
      <c r="F549" s="264">
        <f t="shared" si="28"/>
        <v>2854</v>
      </c>
      <c r="G549" s="263">
        <f t="shared" si="27"/>
        <v>2092</v>
      </c>
      <c r="H549" s="262"/>
    </row>
    <row r="550" spans="1:8" ht="12.75">
      <c r="A550" s="267">
        <v>689</v>
      </c>
      <c r="B550" s="88"/>
      <c r="C550" s="95">
        <f t="shared" si="26"/>
        <v>66.09</v>
      </c>
      <c r="D550" s="261"/>
      <c r="E550" s="262">
        <v>11520</v>
      </c>
      <c r="F550" s="264">
        <f t="shared" si="28"/>
        <v>2854</v>
      </c>
      <c r="G550" s="263">
        <f t="shared" si="27"/>
        <v>2092</v>
      </c>
      <c r="H550" s="262"/>
    </row>
    <row r="551" spans="1:8" ht="12.75">
      <c r="A551" s="267">
        <v>690</v>
      </c>
      <c r="B551" s="88"/>
      <c r="C551" s="95">
        <f t="shared" si="26"/>
        <v>66.1</v>
      </c>
      <c r="D551" s="261"/>
      <c r="E551" s="262">
        <v>11520</v>
      </c>
      <c r="F551" s="264">
        <f t="shared" si="28"/>
        <v>2853</v>
      </c>
      <c r="G551" s="263">
        <f t="shared" si="27"/>
        <v>2091</v>
      </c>
      <c r="H551" s="262"/>
    </row>
    <row r="552" spans="1:8" ht="12.75">
      <c r="A552" s="267">
        <v>691</v>
      </c>
      <c r="B552" s="88"/>
      <c r="C552" s="95">
        <f t="shared" si="26"/>
        <v>66.11</v>
      </c>
      <c r="D552" s="261"/>
      <c r="E552" s="262">
        <v>11520</v>
      </c>
      <c r="F552" s="264">
        <f t="shared" si="28"/>
        <v>2853</v>
      </c>
      <c r="G552" s="263">
        <f t="shared" si="27"/>
        <v>2091</v>
      </c>
      <c r="H552" s="262"/>
    </row>
    <row r="553" spans="1:8" ht="12.75">
      <c r="A553" s="267">
        <v>692</v>
      </c>
      <c r="B553" s="88"/>
      <c r="C553" s="95">
        <f t="shared" si="26"/>
        <v>66.13</v>
      </c>
      <c r="D553" s="261"/>
      <c r="E553" s="262">
        <v>11520</v>
      </c>
      <c r="F553" s="264">
        <f t="shared" si="28"/>
        <v>2852</v>
      </c>
      <c r="G553" s="263">
        <f t="shared" si="27"/>
        <v>2090</v>
      </c>
      <c r="H553" s="262"/>
    </row>
    <row r="554" spans="1:8" ht="12.75">
      <c r="A554" s="267">
        <v>693</v>
      </c>
      <c r="B554" s="88"/>
      <c r="C554" s="95">
        <f t="shared" si="26"/>
        <v>66.14</v>
      </c>
      <c r="D554" s="261"/>
      <c r="E554" s="262">
        <v>11520</v>
      </c>
      <c r="F554" s="264">
        <f t="shared" si="28"/>
        <v>2852</v>
      </c>
      <c r="G554" s="263">
        <f t="shared" si="27"/>
        <v>2090</v>
      </c>
      <c r="H554" s="262"/>
    </row>
    <row r="555" spans="1:8" ht="12.75">
      <c r="A555" s="267">
        <v>694</v>
      </c>
      <c r="B555" s="88"/>
      <c r="C555" s="95">
        <f t="shared" si="26"/>
        <v>66.15</v>
      </c>
      <c r="D555" s="261"/>
      <c r="E555" s="262">
        <v>11520</v>
      </c>
      <c r="F555" s="264">
        <f t="shared" si="28"/>
        <v>2851</v>
      </c>
      <c r="G555" s="263">
        <f t="shared" si="27"/>
        <v>2090</v>
      </c>
      <c r="H555" s="262"/>
    </row>
    <row r="556" spans="1:8" ht="12.75">
      <c r="A556" s="267">
        <v>695</v>
      </c>
      <c r="B556" s="88"/>
      <c r="C556" s="95">
        <f t="shared" si="26"/>
        <v>66.17</v>
      </c>
      <c r="D556" s="261"/>
      <c r="E556" s="262">
        <v>11520</v>
      </c>
      <c r="F556" s="264">
        <f t="shared" si="28"/>
        <v>2850</v>
      </c>
      <c r="G556" s="263">
        <f t="shared" si="27"/>
        <v>2089</v>
      </c>
      <c r="H556" s="262"/>
    </row>
    <row r="557" spans="1:8" ht="12.75">
      <c r="A557" s="267">
        <v>696</v>
      </c>
      <c r="B557" s="88"/>
      <c r="C557" s="95">
        <f t="shared" si="26"/>
        <v>66.18</v>
      </c>
      <c r="D557" s="261"/>
      <c r="E557" s="262">
        <v>11520</v>
      </c>
      <c r="F557" s="264">
        <f t="shared" si="28"/>
        <v>2850</v>
      </c>
      <c r="G557" s="263">
        <f t="shared" si="27"/>
        <v>2089</v>
      </c>
      <c r="H557" s="262"/>
    </row>
    <row r="558" spans="1:8" ht="12.75">
      <c r="A558" s="267">
        <v>697</v>
      </c>
      <c r="B558" s="88"/>
      <c r="C558" s="95">
        <f t="shared" si="26"/>
        <v>66.19</v>
      </c>
      <c r="D558" s="261"/>
      <c r="E558" s="262">
        <v>11520</v>
      </c>
      <c r="F558" s="264">
        <f t="shared" si="28"/>
        <v>2850</v>
      </c>
      <c r="G558" s="263">
        <f t="shared" si="27"/>
        <v>2089</v>
      </c>
      <c r="H558" s="262"/>
    </row>
    <row r="559" spans="1:8" ht="12.75">
      <c r="A559" s="267">
        <v>698</v>
      </c>
      <c r="B559" s="88"/>
      <c r="C559" s="95">
        <f t="shared" si="26"/>
        <v>66.2</v>
      </c>
      <c r="D559" s="261"/>
      <c r="E559" s="262">
        <v>11520</v>
      </c>
      <c r="F559" s="264">
        <f t="shared" si="28"/>
        <v>2849</v>
      </c>
      <c r="G559" s="263">
        <f t="shared" si="27"/>
        <v>2088</v>
      </c>
      <c r="H559" s="262"/>
    </row>
    <row r="560" spans="1:8" ht="12.75">
      <c r="A560" s="267">
        <v>699</v>
      </c>
      <c r="B560" s="88"/>
      <c r="C560" s="95">
        <f t="shared" si="26"/>
        <v>66.22</v>
      </c>
      <c r="D560" s="261"/>
      <c r="E560" s="262">
        <v>11520</v>
      </c>
      <c r="F560" s="264">
        <f t="shared" si="28"/>
        <v>2848</v>
      </c>
      <c r="G560" s="263">
        <f t="shared" si="27"/>
        <v>2088</v>
      </c>
      <c r="H560" s="262"/>
    </row>
    <row r="561" spans="1:8" ht="12.75">
      <c r="A561" s="267">
        <v>700</v>
      </c>
      <c r="B561" s="88"/>
      <c r="C561" s="95">
        <f t="shared" si="26"/>
        <v>66.23</v>
      </c>
      <c r="D561" s="261"/>
      <c r="E561" s="262">
        <v>11520</v>
      </c>
      <c r="F561" s="264">
        <f t="shared" si="28"/>
        <v>2848</v>
      </c>
      <c r="G561" s="263">
        <f t="shared" si="27"/>
        <v>2087</v>
      </c>
      <c r="H561" s="262"/>
    </row>
    <row r="562" spans="1:8" ht="12.75">
      <c r="A562" s="267">
        <v>701</v>
      </c>
      <c r="B562" s="88"/>
      <c r="C562" s="95">
        <f t="shared" si="26"/>
        <v>66.24</v>
      </c>
      <c r="D562" s="261"/>
      <c r="E562" s="262">
        <v>11520</v>
      </c>
      <c r="F562" s="264">
        <f t="shared" si="28"/>
        <v>2847</v>
      </c>
      <c r="G562" s="263">
        <f t="shared" si="27"/>
        <v>2087</v>
      </c>
      <c r="H562" s="262"/>
    </row>
    <row r="563" spans="1:8" ht="12.75">
      <c r="A563" s="267">
        <v>702</v>
      </c>
      <c r="B563" s="88"/>
      <c r="C563" s="95">
        <f t="shared" si="26"/>
        <v>66.25</v>
      </c>
      <c r="D563" s="261"/>
      <c r="E563" s="262">
        <v>11520</v>
      </c>
      <c r="F563" s="264">
        <f t="shared" si="28"/>
        <v>2847</v>
      </c>
      <c r="G563" s="263">
        <f t="shared" si="27"/>
        <v>2087</v>
      </c>
      <c r="H563" s="262"/>
    </row>
    <row r="564" spans="1:8" ht="12.75">
      <c r="A564" s="267">
        <v>703</v>
      </c>
      <c r="B564" s="88"/>
      <c r="C564" s="95">
        <f t="shared" si="26"/>
        <v>66.26</v>
      </c>
      <c r="D564" s="261"/>
      <c r="E564" s="262">
        <v>11520</v>
      </c>
      <c r="F564" s="264">
        <f t="shared" si="28"/>
        <v>2847</v>
      </c>
      <c r="G564" s="263">
        <f t="shared" si="27"/>
        <v>2086</v>
      </c>
      <c r="H564" s="262"/>
    </row>
    <row r="565" spans="1:8" ht="12.75">
      <c r="A565" s="267">
        <v>704</v>
      </c>
      <c r="B565" s="88"/>
      <c r="C565" s="95">
        <f t="shared" si="26"/>
        <v>66.28</v>
      </c>
      <c r="D565" s="261"/>
      <c r="E565" s="262">
        <v>11520</v>
      </c>
      <c r="F565" s="264">
        <f t="shared" si="28"/>
        <v>2846</v>
      </c>
      <c r="G565" s="263">
        <f t="shared" si="27"/>
        <v>2086</v>
      </c>
      <c r="H565" s="262"/>
    </row>
    <row r="566" spans="1:8" ht="12.75">
      <c r="A566" s="267">
        <v>705</v>
      </c>
      <c r="B566" s="88"/>
      <c r="C566" s="95">
        <f t="shared" si="26"/>
        <v>66.29</v>
      </c>
      <c r="D566" s="261"/>
      <c r="E566" s="262">
        <v>11520</v>
      </c>
      <c r="F566" s="264">
        <f t="shared" si="28"/>
        <v>2845</v>
      </c>
      <c r="G566" s="263">
        <f t="shared" si="27"/>
        <v>2085</v>
      </c>
      <c r="H566" s="262"/>
    </row>
    <row r="567" spans="1:8" ht="12.75">
      <c r="A567" s="267">
        <v>706</v>
      </c>
      <c r="B567" s="88"/>
      <c r="C567" s="95">
        <f t="shared" si="26"/>
        <v>66.3</v>
      </c>
      <c r="D567" s="261"/>
      <c r="E567" s="262">
        <v>11520</v>
      </c>
      <c r="F567" s="264">
        <f t="shared" si="28"/>
        <v>2845</v>
      </c>
      <c r="G567" s="263">
        <f t="shared" si="27"/>
        <v>2085</v>
      </c>
      <c r="H567" s="262"/>
    </row>
    <row r="568" spans="1:8" ht="12.75">
      <c r="A568" s="267">
        <v>707</v>
      </c>
      <c r="B568" s="88"/>
      <c r="C568" s="95">
        <f t="shared" si="26"/>
        <v>66.31</v>
      </c>
      <c r="D568" s="261"/>
      <c r="E568" s="262">
        <v>11520</v>
      </c>
      <c r="F568" s="264">
        <f t="shared" si="28"/>
        <v>2844</v>
      </c>
      <c r="G568" s="263">
        <f t="shared" si="27"/>
        <v>2085</v>
      </c>
      <c r="H568" s="262"/>
    </row>
    <row r="569" spans="1:8" ht="12.75">
      <c r="A569" s="267">
        <v>708</v>
      </c>
      <c r="B569" s="88"/>
      <c r="C569" s="95">
        <f t="shared" si="26"/>
        <v>66.32</v>
      </c>
      <c r="D569" s="261"/>
      <c r="E569" s="262">
        <v>11520</v>
      </c>
      <c r="F569" s="264">
        <f t="shared" si="28"/>
        <v>2844</v>
      </c>
      <c r="G569" s="263">
        <f t="shared" si="27"/>
        <v>2084</v>
      </c>
      <c r="H569" s="262"/>
    </row>
    <row r="570" spans="1:8" ht="12.75">
      <c r="A570" s="267">
        <v>709</v>
      </c>
      <c r="B570" s="88"/>
      <c r="C570" s="95">
        <f t="shared" si="26"/>
        <v>66.33</v>
      </c>
      <c r="D570" s="261"/>
      <c r="E570" s="262">
        <v>11520</v>
      </c>
      <c r="F570" s="264">
        <f t="shared" si="28"/>
        <v>2844</v>
      </c>
      <c r="G570" s="263">
        <f t="shared" si="27"/>
        <v>2084</v>
      </c>
      <c r="H570" s="262"/>
    </row>
    <row r="571" spans="1:8" ht="12.75">
      <c r="A571" s="267">
        <v>710</v>
      </c>
      <c r="B571" s="88"/>
      <c r="C571" s="95">
        <f t="shared" si="26"/>
        <v>66.35</v>
      </c>
      <c r="D571" s="261"/>
      <c r="E571" s="262">
        <v>11520</v>
      </c>
      <c r="F571" s="264">
        <f t="shared" si="28"/>
        <v>2843</v>
      </c>
      <c r="G571" s="263">
        <f t="shared" si="27"/>
        <v>2083</v>
      </c>
      <c r="H571" s="262"/>
    </row>
    <row r="572" spans="1:8" ht="12.75">
      <c r="A572" s="267">
        <v>711</v>
      </c>
      <c r="B572" s="88"/>
      <c r="C572" s="95">
        <f t="shared" si="26"/>
        <v>66.36</v>
      </c>
      <c r="D572" s="261"/>
      <c r="E572" s="262">
        <v>11520</v>
      </c>
      <c r="F572" s="264">
        <f t="shared" si="28"/>
        <v>2842</v>
      </c>
      <c r="G572" s="263">
        <f t="shared" si="27"/>
        <v>2083</v>
      </c>
      <c r="H572" s="262"/>
    </row>
    <row r="573" spans="1:8" ht="12.75">
      <c r="A573" s="267">
        <v>712</v>
      </c>
      <c r="B573" s="88"/>
      <c r="C573" s="95">
        <f t="shared" si="26"/>
        <v>66.37</v>
      </c>
      <c r="D573" s="261"/>
      <c r="E573" s="262">
        <v>11520</v>
      </c>
      <c r="F573" s="264">
        <f t="shared" si="28"/>
        <v>2842</v>
      </c>
      <c r="G573" s="263">
        <f t="shared" si="27"/>
        <v>2083</v>
      </c>
      <c r="H573" s="262"/>
    </row>
    <row r="574" spans="1:8" ht="12.75">
      <c r="A574" s="267">
        <v>713</v>
      </c>
      <c r="B574" s="88"/>
      <c r="C574" s="95">
        <f t="shared" si="26"/>
        <v>66.38</v>
      </c>
      <c r="D574" s="261"/>
      <c r="E574" s="262">
        <v>11520</v>
      </c>
      <c r="F574" s="264">
        <f t="shared" si="28"/>
        <v>2841</v>
      </c>
      <c r="G574" s="263">
        <f t="shared" si="27"/>
        <v>2083</v>
      </c>
      <c r="H574" s="262"/>
    </row>
    <row r="575" spans="1:8" ht="12.75">
      <c r="A575" s="267">
        <v>714</v>
      </c>
      <c r="B575" s="88"/>
      <c r="C575" s="95">
        <f t="shared" si="26"/>
        <v>66.39</v>
      </c>
      <c r="D575" s="261"/>
      <c r="E575" s="262">
        <v>11520</v>
      </c>
      <c r="F575" s="264">
        <f t="shared" si="28"/>
        <v>2841</v>
      </c>
      <c r="G575" s="263">
        <f t="shared" si="27"/>
        <v>2082</v>
      </c>
      <c r="H575" s="262"/>
    </row>
    <row r="576" spans="1:8" ht="12.75">
      <c r="A576" s="267">
        <v>715</v>
      </c>
      <c r="B576" s="88"/>
      <c r="C576" s="95">
        <f t="shared" si="26"/>
        <v>66.4</v>
      </c>
      <c r="D576" s="261"/>
      <c r="E576" s="262">
        <v>11520</v>
      </c>
      <c r="F576" s="264">
        <f t="shared" si="28"/>
        <v>2841</v>
      </c>
      <c r="G576" s="263">
        <f t="shared" si="27"/>
        <v>2082</v>
      </c>
      <c r="H576" s="262"/>
    </row>
    <row r="577" spans="1:8" ht="12.75">
      <c r="A577" s="267">
        <v>716</v>
      </c>
      <c r="B577" s="88"/>
      <c r="C577" s="95">
        <f t="shared" si="26"/>
        <v>66.41</v>
      </c>
      <c r="D577" s="261"/>
      <c r="E577" s="262">
        <v>11520</v>
      </c>
      <c r="F577" s="264">
        <f t="shared" si="28"/>
        <v>2840</v>
      </c>
      <c r="G577" s="263">
        <f t="shared" si="27"/>
        <v>2082</v>
      </c>
      <c r="H577" s="262"/>
    </row>
    <row r="578" spans="1:8" ht="12.75">
      <c r="A578" s="267">
        <v>717</v>
      </c>
      <c r="B578" s="88"/>
      <c r="C578" s="95">
        <f t="shared" si="26"/>
        <v>66.42</v>
      </c>
      <c r="D578" s="261"/>
      <c r="E578" s="262">
        <v>11520</v>
      </c>
      <c r="F578" s="264">
        <f t="shared" si="28"/>
        <v>2840</v>
      </c>
      <c r="G578" s="263">
        <f t="shared" si="27"/>
        <v>2081</v>
      </c>
      <c r="H578" s="262"/>
    </row>
    <row r="579" spans="1:8" ht="12.75">
      <c r="A579" s="267">
        <v>718</v>
      </c>
      <c r="B579" s="88"/>
      <c r="C579" s="95">
        <f t="shared" si="26"/>
        <v>66.43</v>
      </c>
      <c r="D579" s="261"/>
      <c r="E579" s="262">
        <v>11520</v>
      </c>
      <c r="F579" s="264">
        <f t="shared" si="28"/>
        <v>2839</v>
      </c>
      <c r="G579" s="263">
        <f t="shared" si="27"/>
        <v>2081</v>
      </c>
      <c r="H579" s="262"/>
    </row>
    <row r="580" spans="1:8" ht="12.75">
      <c r="A580" s="267">
        <v>719</v>
      </c>
      <c r="B580" s="88"/>
      <c r="C580" s="95">
        <f t="shared" si="26"/>
        <v>66.44</v>
      </c>
      <c r="D580" s="261"/>
      <c r="E580" s="262">
        <v>11520</v>
      </c>
      <c r="F580" s="264">
        <f t="shared" si="28"/>
        <v>2839</v>
      </c>
      <c r="G580" s="263">
        <f t="shared" si="27"/>
        <v>2081</v>
      </c>
      <c r="H580" s="262"/>
    </row>
    <row r="581" spans="1:8" ht="12.75">
      <c r="A581" s="267">
        <v>720</v>
      </c>
      <c r="B581" s="88"/>
      <c r="C581" s="95">
        <f t="shared" si="26"/>
        <v>66.45</v>
      </c>
      <c r="D581" s="261"/>
      <c r="E581" s="262">
        <v>11520</v>
      </c>
      <c r="F581" s="264">
        <f t="shared" si="28"/>
        <v>2838</v>
      </c>
      <c r="G581" s="263">
        <f t="shared" si="27"/>
        <v>2080</v>
      </c>
      <c r="H581" s="262"/>
    </row>
    <row r="582" spans="1:8" ht="12.75">
      <c r="A582" s="267">
        <v>721</v>
      </c>
      <c r="B582" s="88"/>
      <c r="C582" s="95">
        <f aca="true" t="shared" si="29" ref="C582:C614">ROUND((-0.0000491*POWER(A582,2)+0.0818939*A582+38.1)*0.928,2)</f>
        <v>66.46</v>
      </c>
      <c r="D582" s="261"/>
      <c r="E582" s="262">
        <v>11520</v>
      </c>
      <c r="F582" s="264">
        <f t="shared" si="28"/>
        <v>2838</v>
      </c>
      <c r="G582" s="263">
        <f aca="true" t="shared" si="30" ref="G582:G629">ROUND(12*(1/C582*E582),0)</f>
        <v>2080</v>
      </c>
      <c r="H582" s="262"/>
    </row>
    <row r="583" spans="1:8" ht="12.75">
      <c r="A583" s="267">
        <v>722</v>
      </c>
      <c r="B583" s="88"/>
      <c r="C583" s="95">
        <f t="shared" si="29"/>
        <v>66.47</v>
      </c>
      <c r="D583" s="261"/>
      <c r="E583" s="262">
        <v>11520</v>
      </c>
      <c r="F583" s="264">
        <f t="shared" si="28"/>
        <v>2838</v>
      </c>
      <c r="G583" s="263">
        <f t="shared" si="30"/>
        <v>2080</v>
      </c>
      <c r="H583" s="262"/>
    </row>
    <row r="584" spans="1:8" ht="12.75">
      <c r="A584" s="267">
        <v>723</v>
      </c>
      <c r="B584" s="88"/>
      <c r="C584" s="95">
        <f t="shared" si="29"/>
        <v>66.48</v>
      </c>
      <c r="D584" s="261"/>
      <c r="E584" s="262">
        <v>11520</v>
      </c>
      <c r="F584" s="264">
        <f t="shared" si="28"/>
        <v>2837</v>
      </c>
      <c r="G584" s="263">
        <f t="shared" si="30"/>
        <v>2079</v>
      </c>
      <c r="H584" s="262"/>
    </row>
    <row r="585" spans="1:8" ht="12.75">
      <c r="A585" s="267">
        <v>724</v>
      </c>
      <c r="B585" s="88"/>
      <c r="C585" s="95">
        <f t="shared" si="29"/>
        <v>66.5</v>
      </c>
      <c r="D585" s="261"/>
      <c r="E585" s="262">
        <v>11520</v>
      </c>
      <c r="F585" s="264">
        <f t="shared" si="28"/>
        <v>2836</v>
      </c>
      <c r="G585" s="263">
        <f t="shared" si="30"/>
        <v>2079</v>
      </c>
      <c r="H585" s="262"/>
    </row>
    <row r="586" spans="1:8" ht="12.75">
      <c r="A586" s="267">
        <v>725</v>
      </c>
      <c r="B586" s="88"/>
      <c r="C586" s="95">
        <f t="shared" si="29"/>
        <v>66.51</v>
      </c>
      <c r="D586" s="261"/>
      <c r="E586" s="262">
        <v>11520</v>
      </c>
      <c r="F586" s="264">
        <f t="shared" si="28"/>
        <v>2836</v>
      </c>
      <c r="G586" s="263">
        <f t="shared" si="30"/>
        <v>2078</v>
      </c>
      <c r="H586" s="262"/>
    </row>
    <row r="587" spans="1:8" ht="12.75">
      <c r="A587" s="267">
        <v>726</v>
      </c>
      <c r="B587" s="88"/>
      <c r="C587" s="95">
        <f t="shared" si="29"/>
        <v>66.51</v>
      </c>
      <c r="D587" s="261"/>
      <c r="E587" s="262">
        <v>11520</v>
      </c>
      <c r="F587" s="264">
        <f t="shared" si="28"/>
        <v>2836</v>
      </c>
      <c r="G587" s="263">
        <f t="shared" si="30"/>
        <v>2078</v>
      </c>
      <c r="H587" s="262"/>
    </row>
    <row r="588" spans="1:8" ht="12.75">
      <c r="A588" s="267">
        <v>727</v>
      </c>
      <c r="B588" s="88"/>
      <c r="C588" s="95">
        <f t="shared" si="29"/>
        <v>66.52</v>
      </c>
      <c r="D588" s="261"/>
      <c r="E588" s="262">
        <v>11520</v>
      </c>
      <c r="F588" s="264">
        <f t="shared" si="28"/>
        <v>2835</v>
      </c>
      <c r="G588" s="263">
        <f t="shared" si="30"/>
        <v>2078</v>
      </c>
      <c r="H588" s="262"/>
    </row>
    <row r="589" spans="1:8" ht="12.75">
      <c r="A589" s="267">
        <v>728</v>
      </c>
      <c r="B589" s="88"/>
      <c r="C589" s="95">
        <f t="shared" si="29"/>
        <v>66.53</v>
      </c>
      <c r="D589" s="261"/>
      <c r="E589" s="262">
        <v>11520</v>
      </c>
      <c r="F589" s="264">
        <f t="shared" si="28"/>
        <v>2835</v>
      </c>
      <c r="G589" s="263">
        <f t="shared" si="30"/>
        <v>2078</v>
      </c>
      <c r="H589" s="262"/>
    </row>
    <row r="590" spans="1:8" ht="12.75">
      <c r="A590" s="267">
        <v>729</v>
      </c>
      <c r="B590" s="88"/>
      <c r="C590" s="95">
        <f t="shared" si="29"/>
        <v>66.54</v>
      </c>
      <c r="D590" s="261"/>
      <c r="E590" s="262">
        <v>11520</v>
      </c>
      <c r="F590" s="264">
        <f aca="true" t="shared" si="31" ref="F590:F653">ROUND(12*1.3644*(1/C590*E590)+H590,0)</f>
        <v>2835</v>
      </c>
      <c r="G590" s="263">
        <f t="shared" si="30"/>
        <v>2078</v>
      </c>
      <c r="H590" s="262"/>
    </row>
    <row r="591" spans="1:8" ht="12.75">
      <c r="A591" s="267">
        <v>730</v>
      </c>
      <c r="B591" s="88"/>
      <c r="C591" s="95">
        <f t="shared" si="29"/>
        <v>66.55</v>
      </c>
      <c r="D591" s="261"/>
      <c r="E591" s="262">
        <v>11520</v>
      </c>
      <c r="F591" s="264">
        <f t="shared" si="31"/>
        <v>2834</v>
      </c>
      <c r="G591" s="263">
        <f t="shared" si="30"/>
        <v>2077</v>
      </c>
      <c r="H591" s="262"/>
    </row>
    <row r="592" spans="1:8" ht="12.75">
      <c r="A592" s="267">
        <v>731</v>
      </c>
      <c r="B592" s="88"/>
      <c r="C592" s="95">
        <f t="shared" si="29"/>
        <v>66.56</v>
      </c>
      <c r="D592" s="261"/>
      <c r="E592" s="262">
        <v>11520</v>
      </c>
      <c r="F592" s="264">
        <f t="shared" si="31"/>
        <v>2834</v>
      </c>
      <c r="G592" s="263">
        <f t="shared" si="30"/>
        <v>2077</v>
      </c>
      <c r="H592" s="262"/>
    </row>
    <row r="593" spans="1:8" ht="12.75">
      <c r="A593" s="267">
        <v>732</v>
      </c>
      <c r="B593" s="88"/>
      <c r="C593" s="95">
        <f t="shared" si="29"/>
        <v>66.57</v>
      </c>
      <c r="D593" s="261"/>
      <c r="E593" s="262">
        <v>11520</v>
      </c>
      <c r="F593" s="264">
        <f t="shared" si="31"/>
        <v>2833</v>
      </c>
      <c r="G593" s="263">
        <f t="shared" si="30"/>
        <v>2077</v>
      </c>
      <c r="H593" s="262"/>
    </row>
    <row r="594" spans="1:8" ht="12.75">
      <c r="A594" s="267">
        <v>733</v>
      </c>
      <c r="B594" s="88"/>
      <c r="C594" s="95">
        <f t="shared" si="29"/>
        <v>66.58</v>
      </c>
      <c r="D594" s="261"/>
      <c r="E594" s="262">
        <v>11520</v>
      </c>
      <c r="F594" s="264">
        <f t="shared" si="31"/>
        <v>2833</v>
      </c>
      <c r="G594" s="263">
        <f t="shared" si="30"/>
        <v>2076</v>
      </c>
      <c r="H594" s="262"/>
    </row>
    <row r="595" spans="1:8" ht="12.75">
      <c r="A595" s="267">
        <v>734</v>
      </c>
      <c r="B595" s="88"/>
      <c r="C595" s="95">
        <f t="shared" si="29"/>
        <v>66.59</v>
      </c>
      <c r="D595" s="261"/>
      <c r="E595" s="262">
        <v>11520</v>
      </c>
      <c r="F595" s="264">
        <f t="shared" si="31"/>
        <v>2832</v>
      </c>
      <c r="G595" s="263">
        <f t="shared" si="30"/>
        <v>2076</v>
      </c>
      <c r="H595" s="262"/>
    </row>
    <row r="596" spans="1:8" ht="12.75">
      <c r="A596" s="267">
        <v>735</v>
      </c>
      <c r="B596" s="88"/>
      <c r="C596" s="95">
        <f t="shared" si="29"/>
        <v>66.6</v>
      </c>
      <c r="D596" s="261"/>
      <c r="E596" s="262">
        <v>11520</v>
      </c>
      <c r="F596" s="264">
        <f t="shared" si="31"/>
        <v>2832</v>
      </c>
      <c r="G596" s="263">
        <f t="shared" si="30"/>
        <v>2076</v>
      </c>
      <c r="H596" s="262"/>
    </row>
    <row r="597" spans="1:8" ht="12.75">
      <c r="A597" s="267">
        <v>736</v>
      </c>
      <c r="B597" s="88"/>
      <c r="C597" s="95">
        <f t="shared" si="29"/>
        <v>66.61</v>
      </c>
      <c r="D597" s="261"/>
      <c r="E597" s="262">
        <v>11520</v>
      </c>
      <c r="F597" s="264">
        <f t="shared" si="31"/>
        <v>2832</v>
      </c>
      <c r="G597" s="263">
        <f t="shared" si="30"/>
        <v>2075</v>
      </c>
      <c r="H597" s="262"/>
    </row>
    <row r="598" spans="1:8" ht="12.75">
      <c r="A598" s="267">
        <v>737</v>
      </c>
      <c r="B598" s="88"/>
      <c r="C598" s="95">
        <f t="shared" si="29"/>
        <v>66.62</v>
      </c>
      <c r="D598" s="261"/>
      <c r="E598" s="262">
        <v>11520</v>
      </c>
      <c r="F598" s="264">
        <f t="shared" si="31"/>
        <v>2831</v>
      </c>
      <c r="G598" s="263">
        <f t="shared" si="30"/>
        <v>2075</v>
      </c>
      <c r="H598" s="262"/>
    </row>
    <row r="599" spans="1:8" ht="12.75">
      <c r="A599" s="267">
        <v>738</v>
      </c>
      <c r="B599" s="88"/>
      <c r="C599" s="95">
        <f t="shared" si="29"/>
        <v>66.63</v>
      </c>
      <c r="D599" s="261"/>
      <c r="E599" s="262">
        <v>11520</v>
      </c>
      <c r="F599" s="264">
        <f t="shared" si="31"/>
        <v>2831</v>
      </c>
      <c r="G599" s="263">
        <f t="shared" si="30"/>
        <v>2075</v>
      </c>
      <c r="H599" s="262"/>
    </row>
    <row r="600" spans="1:8" ht="12.75">
      <c r="A600" s="267">
        <v>739</v>
      </c>
      <c r="B600" s="88"/>
      <c r="C600" s="95">
        <f t="shared" si="29"/>
        <v>66.64</v>
      </c>
      <c r="D600" s="261"/>
      <c r="E600" s="262">
        <v>11520</v>
      </c>
      <c r="F600" s="264">
        <f t="shared" si="31"/>
        <v>2830</v>
      </c>
      <c r="G600" s="263">
        <f t="shared" si="30"/>
        <v>2074</v>
      </c>
      <c r="H600" s="262"/>
    </row>
    <row r="601" spans="1:8" ht="12.75">
      <c r="A601" s="267">
        <v>740</v>
      </c>
      <c r="B601" s="88"/>
      <c r="C601" s="95">
        <f t="shared" si="29"/>
        <v>66.64</v>
      </c>
      <c r="D601" s="261"/>
      <c r="E601" s="262">
        <v>11520</v>
      </c>
      <c r="F601" s="264">
        <f t="shared" si="31"/>
        <v>2830</v>
      </c>
      <c r="G601" s="263">
        <f t="shared" si="30"/>
        <v>2074</v>
      </c>
      <c r="H601" s="262"/>
    </row>
    <row r="602" spans="1:8" ht="12.75">
      <c r="A602" s="267">
        <v>741</v>
      </c>
      <c r="B602" s="88"/>
      <c r="C602" s="95">
        <f t="shared" si="29"/>
        <v>66.65</v>
      </c>
      <c r="D602" s="261"/>
      <c r="E602" s="262">
        <v>11520</v>
      </c>
      <c r="F602" s="264">
        <f t="shared" si="31"/>
        <v>2830</v>
      </c>
      <c r="G602" s="263">
        <f t="shared" si="30"/>
        <v>2074</v>
      </c>
      <c r="H602" s="262"/>
    </row>
    <row r="603" spans="1:8" ht="12.75">
      <c r="A603" s="267">
        <v>742</v>
      </c>
      <c r="B603" s="88"/>
      <c r="C603" s="95">
        <f t="shared" si="29"/>
        <v>66.66</v>
      </c>
      <c r="D603" s="261"/>
      <c r="E603" s="262">
        <v>11520</v>
      </c>
      <c r="F603" s="264">
        <f t="shared" si="31"/>
        <v>2830</v>
      </c>
      <c r="G603" s="263">
        <f t="shared" si="30"/>
        <v>2074</v>
      </c>
      <c r="H603" s="262"/>
    </row>
    <row r="604" spans="1:8" ht="12.75">
      <c r="A604" s="267">
        <v>743</v>
      </c>
      <c r="B604" s="88"/>
      <c r="C604" s="95">
        <f t="shared" si="29"/>
        <v>66.67</v>
      </c>
      <c r="D604" s="261"/>
      <c r="E604" s="262">
        <v>11520</v>
      </c>
      <c r="F604" s="264">
        <f t="shared" si="31"/>
        <v>2829</v>
      </c>
      <c r="G604" s="263">
        <f t="shared" si="30"/>
        <v>2073</v>
      </c>
      <c r="H604" s="262"/>
    </row>
    <row r="605" spans="1:8" ht="12.75">
      <c r="A605" s="267">
        <v>744</v>
      </c>
      <c r="B605" s="88"/>
      <c r="C605" s="95">
        <f t="shared" si="29"/>
        <v>66.68</v>
      </c>
      <c r="D605" s="261"/>
      <c r="E605" s="262">
        <v>11520</v>
      </c>
      <c r="F605" s="264">
        <f t="shared" si="31"/>
        <v>2829</v>
      </c>
      <c r="G605" s="263">
        <f t="shared" si="30"/>
        <v>2073</v>
      </c>
      <c r="H605" s="262"/>
    </row>
    <row r="606" spans="1:8" ht="12.75">
      <c r="A606" s="267">
        <v>745</v>
      </c>
      <c r="B606" s="88"/>
      <c r="C606" s="95">
        <f t="shared" si="29"/>
        <v>66.69</v>
      </c>
      <c r="D606" s="261"/>
      <c r="E606" s="262">
        <v>11520</v>
      </c>
      <c r="F606" s="264">
        <f t="shared" si="31"/>
        <v>2828</v>
      </c>
      <c r="G606" s="263">
        <f t="shared" si="30"/>
        <v>2073</v>
      </c>
      <c r="H606" s="262"/>
    </row>
    <row r="607" spans="1:8" ht="12.75">
      <c r="A607" s="267">
        <v>746</v>
      </c>
      <c r="B607" s="88"/>
      <c r="C607" s="95">
        <f t="shared" si="29"/>
        <v>66.69</v>
      </c>
      <c r="D607" s="261"/>
      <c r="E607" s="262">
        <v>11520</v>
      </c>
      <c r="F607" s="264">
        <f t="shared" si="31"/>
        <v>2828</v>
      </c>
      <c r="G607" s="263">
        <f t="shared" si="30"/>
        <v>2073</v>
      </c>
      <c r="H607" s="262"/>
    </row>
    <row r="608" spans="1:8" ht="12.75">
      <c r="A608" s="267">
        <v>747</v>
      </c>
      <c r="B608" s="88"/>
      <c r="C608" s="95">
        <f t="shared" si="29"/>
        <v>66.7</v>
      </c>
      <c r="D608" s="261"/>
      <c r="E608" s="262">
        <v>11520</v>
      </c>
      <c r="F608" s="264">
        <f t="shared" si="31"/>
        <v>2828</v>
      </c>
      <c r="G608" s="263">
        <f t="shared" si="30"/>
        <v>2073</v>
      </c>
      <c r="H608" s="262"/>
    </row>
    <row r="609" spans="1:8" ht="12.75">
      <c r="A609" s="267">
        <v>748</v>
      </c>
      <c r="B609" s="88"/>
      <c r="C609" s="95">
        <f t="shared" si="29"/>
        <v>66.71</v>
      </c>
      <c r="D609" s="261"/>
      <c r="E609" s="262">
        <v>11520</v>
      </c>
      <c r="F609" s="264">
        <f t="shared" si="31"/>
        <v>2827</v>
      </c>
      <c r="G609" s="263">
        <f t="shared" si="30"/>
        <v>2072</v>
      </c>
      <c r="H609" s="262"/>
    </row>
    <row r="610" spans="1:8" ht="12.75">
      <c r="A610" s="267">
        <v>749</v>
      </c>
      <c r="B610" s="88"/>
      <c r="C610" s="95">
        <f t="shared" si="29"/>
        <v>66.72</v>
      </c>
      <c r="D610" s="261"/>
      <c r="E610" s="262">
        <v>11520</v>
      </c>
      <c r="F610" s="264">
        <f t="shared" si="31"/>
        <v>2827</v>
      </c>
      <c r="G610" s="263">
        <f t="shared" si="30"/>
        <v>2072</v>
      </c>
      <c r="H610" s="262"/>
    </row>
    <row r="611" spans="1:8" ht="12.75">
      <c r="A611" s="267">
        <v>750</v>
      </c>
      <c r="B611" s="88"/>
      <c r="C611" s="95">
        <f t="shared" si="29"/>
        <v>66.72</v>
      </c>
      <c r="D611" s="261"/>
      <c r="E611" s="262">
        <v>11520</v>
      </c>
      <c r="F611" s="264">
        <f t="shared" si="31"/>
        <v>2827</v>
      </c>
      <c r="G611" s="263">
        <f t="shared" si="30"/>
        <v>2072</v>
      </c>
      <c r="H611" s="262"/>
    </row>
    <row r="612" spans="1:8" ht="12.75">
      <c r="A612" s="267">
        <v>751</v>
      </c>
      <c r="B612" s="88"/>
      <c r="C612" s="95">
        <f t="shared" si="29"/>
        <v>66.73</v>
      </c>
      <c r="D612" s="261"/>
      <c r="E612" s="262">
        <v>11520</v>
      </c>
      <c r="F612" s="264">
        <f t="shared" si="31"/>
        <v>2827</v>
      </c>
      <c r="G612" s="263">
        <f t="shared" si="30"/>
        <v>2072</v>
      </c>
      <c r="H612" s="262"/>
    </row>
    <row r="613" spans="1:8" ht="12.75">
      <c r="A613" s="267">
        <v>752</v>
      </c>
      <c r="B613" s="88"/>
      <c r="C613" s="95">
        <f t="shared" si="29"/>
        <v>66.74</v>
      </c>
      <c r="D613" s="261"/>
      <c r="E613" s="262">
        <v>11520</v>
      </c>
      <c r="F613" s="264">
        <f t="shared" si="31"/>
        <v>2826</v>
      </c>
      <c r="G613" s="263">
        <f t="shared" si="30"/>
        <v>2071</v>
      </c>
      <c r="H613" s="262"/>
    </row>
    <row r="614" spans="1:8" ht="12.75">
      <c r="A614" s="267">
        <v>753</v>
      </c>
      <c r="B614" s="88"/>
      <c r="C614" s="95">
        <f t="shared" si="29"/>
        <v>66.75</v>
      </c>
      <c r="D614" s="261"/>
      <c r="E614" s="262">
        <v>11520</v>
      </c>
      <c r="F614" s="264">
        <f t="shared" si="31"/>
        <v>2826</v>
      </c>
      <c r="G614" s="263">
        <f t="shared" si="30"/>
        <v>2071</v>
      </c>
      <c r="H614" s="262"/>
    </row>
    <row r="615" spans="1:8" ht="12.75">
      <c r="A615" s="267">
        <v>754</v>
      </c>
      <c r="B615" s="88"/>
      <c r="C615" s="95">
        <v>72</v>
      </c>
      <c r="D615" s="261"/>
      <c r="E615" s="262">
        <v>11520</v>
      </c>
      <c r="F615" s="264">
        <f t="shared" si="31"/>
        <v>2620</v>
      </c>
      <c r="G615" s="263">
        <f t="shared" si="30"/>
        <v>1920</v>
      </c>
      <c r="H615" s="262"/>
    </row>
    <row r="616" spans="1:8" ht="12.75">
      <c r="A616" s="267">
        <v>755</v>
      </c>
      <c r="B616" s="88"/>
      <c r="C616" s="95">
        <v>72</v>
      </c>
      <c r="D616" s="261"/>
      <c r="E616" s="262">
        <v>11520</v>
      </c>
      <c r="F616" s="264">
        <f t="shared" si="31"/>
        <v>2620</v>
      </c>
      <c r="G616" s="263">
        <f t="shared" si="30"/>
        <v>1920</v>
      </c>
      <c r="H616" s="262"/>
    </row>
    <row r="617" spans="1:8" ht="12.75">
      <c r="A617" s="267">
        <v>756</v>
      </c>
      <c r="B617" s="88"/>
      <c r="C617" s="95">
        <v>72</v>
      </c>
      <c r="D617" s="261"/>
      <c r="E617" s="262">
        <v>11520</v>
      </c>
      <c r="F617" s="264">
        <f t="shared" si="31"/>
        <v>2620</v>
      </c>
      <c r="G617" s="263">
        <f t="shared" si="30"/>
        <v>1920</v>
      </c>
      <c r="H617" s="262"/>
    </row>
    <row r="618" spans="1:8" ht="12.75">
      <c r="A618" s="267">
        <v>757</v>
      </c>
      <c r="B618" s="88"/>
      <c r="C618" s="95">
        <v>72</v>
      </c>
      <c r="D618" s="261"/>
      <c r="E618" s="262">
        <v>11520</v>
      </c>
      <c r="F618" s="264">
        <f t="shared" si="31"/>
        <v>2620</v>
      </c>
      <c r="G618" s="263">
        <f t="shared" si="30"/>
        <v>1920</v>
      </c>
      <c r="H618" s="262"/>
    </row>
    <row r="619" spans="1:8" ht="12.75">
      <c r="A619" s="267">
        <v>758</v>
      </c>
      <c r="B619" s="88"/>
      <c r="C619" s="95">
        <v>72</v>
      </c>
      <c r="D619" s="261"/>
      <c r="E619" s="262">
        <v>11520</v>
      </c>
      <c r="F619" s="264">
        <f t="shared" si="31"/>
        <v>2620</v>
      </c>
      <c r="G619" s="263">
        <f t="shared" si="30"/>
        <v>1920</v>
      </c>
      <c r="H619" s="262"/>
    </row>
    <row r="620" spans="1:8" ht="12.75">
      <c r="A620" s="267">
        <v>759</v>
      </c>
      <c r="B620" s="88"/>
      <c r="C620" s="95">
        <v>72</v>
      </c>
      <c r="D620" s="261"/>
      <c r="E620" s="262">
        <v>11520</v>
      </c>
      <c r="F620" s="264">
        <f t="shared" si="31"/>
        <v>2620</v>
      </c>
      <c r="G620" s="263">
        <f t="shared" si="30"/>
        <v>1920</v>
      </c>
      <c r="H620" s="262"/>
    </row>
    <row r="621" spans="1:8" ht="12.75">
      <c r="A621" s="267">
        <v>760</v>
      </c>
      <c r="B621" s="88"/>
      <c r="C621" s="95">
        <v>72</v>
      </c>
      <c r="D621" s="261"/>
      <c r="E621" s="262">
        <v>11520</v>
      </c>
      <c r="F621" s="264">
        <f t="shared" si="31"/>
        <v>2620</v>
      </c>
      <c r="G621" s="263">
        <f t="shared" si="30"/>
        <v>1920</v>
      </c>
      <c r="H621" s="262"/>
    </row>
    <row r="622" spans="1:8" ht="12.75">
      <c r="A622" s="267">
        <v>761</v>
      </c>
      <c r="B622" s="88"/>
      <c r="C622" s="95">
        <v>72</v>
      </c>
      <c r="D622" s="261"/>
      <c r="E622" s="262">
        <v>11520</v>
      </c>
      <c r="F622" s="264">
        <f t="shared" si="31"/>
        <v>2620</v>
      </c>
      <c r="G622" s="263">
        <f t="shared" si="30"/>
        <v>1920</v>
      </c>
      <c r="H622" s="262"/>
    </row>
    <row r="623" spans="1:8" ht="12.75">
      <c r="A623" s="267">
        <v>762</v>
      </c>
      <c r="B623" s="88"/>
      <c r="C623" s="95">
        <v>72</v>
      </c>
      <c r="D623" s="261"/>
      <c r="E623" s="262">
        <v>11520</v>
      </c>
      <c r="F623" s="264">
        <f t="shared" si="31"/>
        <v>2620</v>
      </c>
      <c r="G623" s="263">
        <f t="shared" si="30"/>
        <v>1920</v>
      </c>
      <c r="H623" s="262"/>
    </row>
    <row r="624" spans="1:8" ht="12.75">
      <c r="A624" s="267">
        <v>763</v>
      </c>
      <c r="B624" s="88"/>
      <c r="C624" s="95">
        <v>72</v>
      </c>
      <c r="D624" s="261"/>
      <c r="E624" s="262">
        <v>11520</v>
      </c>
      <c r="F624" s="264">
        <f t="shared" si="31"/>
        <v>2620</v>
      </c>
      <c r="G624" s="263">
        <f t="shared" si="30"/>
        <v>1920</v>
      </c>
      <c r="H624" s="262"/>
    </row>
    <row r="625" spans="1:8" ht="12.75">
      <c r="A625" s="267">
        <v>764</v>
      </c>
      <c r="B625" s="88"/>
      <c r="C625" s="95">
        <v>72</v>
      </c>
      <c r="D625" s="261"/>
      <c r="E625" s="262">
        <v>11520</v>
      </c>
      <c r="F625" s="264">
        <f t="shared" si="31"/>
        <v>2620</v>
      </c>
      <c r="G625" s="263">
        <f t="shared" si="30"/>
        <v>1920</v>
      </c>
      <c r="H625" s="262"/>
    </row>
    <row r="626" spans="1:8" ht="12.75">
      <c r="A626" s="267">
        <v>765</v>
      </c>
      <c r="B626" s="88"/>
      <c r="C626" s="95">
        <v>72</v>
      </c>
      <c r="D626" s="261"/>
      <c r="E626" s="262">
        <v>11520</v>
      </c>
      <c r="F626" s="264">
        <f t="shared" si="31"/>
        <v>2620</v>
      </c>
      <c r="G626" s="263">
        <f t="shared" si="30"/>
        <v>1920</v>
      </c>
      <c r="H626" s="262"/>
    </row>
    <row r="627" spans="1:8" ht="12.75">
      <c r="A627" s="267">
        <v>766</v>
      </c>
      <c r="B627" s="88"/>
      <c r="C627" s="95">
        <v>72</v>
      </c>
      <c r="D627" s="261"/>
      <c r="E627" s="262">
        <v>11520</v>
      </c>
      <c r="F627" s="264">
        <f t="shared" si="31"/>
        <v>2620</v>
      </c>
      <c r="G627" s="263">
        <f t="shared" si="30"/>
        <v>1920</v>
      </c>
      <c r="H627" s="262"/>
    </row>
    <row r="628" spans="1:8" ht="12.75">
      <c r="A628" s="267">
        <v>767</v>
      </c>
      <c r="B628" s="88"/>
      <c r="C628" s="95">
        <v>72</v>
      </c>
      <c r="D628" s="261"/>
      <c r="E628" s="262">
        <v>11520</v>
      </c>
      <c r="F628" s="264">
        <f t="shared" si="31"/>
        <v>2620</v>
      </c>
      <c r="G628" s="263">
        <f t="shared" si="30"/>
        <v>1920</v>
      </c>
      <c r="H628" s="262"/>
    </row>
    <row r="629" spans="1:8" ht="12.75">
      <c r="A629" s="267">
        <v>768</v>
      </c>
      <c r="B629" s="88"/>
      <c r="C629" s="95">
        <v>72</v>
      </c>
      <c r="D629" s="261"/>
      <c r="E629" s="262">
        <v>11520</v>
      </c>
      <c r="F629" s="264">
        <f t="shared" si="31"/>
        <v>2620</v>
      </c>
      <c r="G629" s="263">
        <f t="shared" si="30"/>
        <v>1920</v>
      </c>
      <c r="H629" s="262"/>
    </row>
    <row r="630" spans="1:8" ht="12.75">
      <c r="A630" s="267">
        <v>769</v>
      </c>
      <c r="B630" s="88"/>
      <c r="C630" s="95">
        <v>72</v>
      </c>
      <c r="D630" s="261"/>
      <c r="E630" s="262">
        <v>11520</v>
      </c>
      <c r="F630" s="264">
        <f t="shared" si="31"/>
        <v>2620</v>
      </c>
      <c r="G630" s="263">
        <f aca="true" t="shared" si="32" ref="G630:G693">ROUND(12*(1/C630*E630),0)</f>
        <v>1920</v>
      </c>
      <c r="H630" s="262"/>
    </row>
    <row r="631" spans="1:8" ht="12.75">
      <c r="A631" s="267">
        <v>770</v>
      </c>
      <c r="B631" s="88"/>
      <c r="C631" s="95">
        <v>72</v>
      </c>
      <c r="D631" s="261"/>
      <c r="E631" s="262">
        <v>11520</v>
      </c>
      <c r="F631" s="264">
        <f t="shared" si="31"/>
        <v>2620</v>
      </c>
      <c r="G631" s="263">
        <f t="shared" si="32"/>
        <v>1920</v>
      </c>
      <c r="H631" s="262"/>
    </row>
    <row r="632" spans="1:8" ht="12.75">
      <c r="A632" s="267">
        <v>771</v>
      </c>
      <c r="B632" s="88"/>
      <c r="C632" s="95">
        <v>72</v>
      </c>
      <c r="D632" s="261"/>
      <c r="E632" s="262">
        <v>11520</v>
      </c>
      <c r="F632" s="264">
        <f t="shared" si="31"/>
        <v>2620</v>
      </c>
      <c r="G632" s="263">
        <f t="shared" si="32"/>
        <v>1920</v>
      </c>
      <c r="H632" s="262"/>
    </row>
    <row r="633" spans="1:8" ht="12.75">
      <c r="A633" s="267">
        <v>772</v>
      </c>
      <c r="B633" s="88"/>
      <c r="C633" s="95">
        <v>72</v>
      </c>
      <c r="D633" s="261"/>
      <c r="E633" s="262">
        <v>11520</v>
      </c>
      <c r="F633" s="264">
        <f t="shared" si="31"/>
        <v>2620</v>
      </c>
      <c r="G633" s="263">
        <f t="shared" si="32"/>
        <v>1920</v>
      </c>
      <c r="H633" s="262"/>
    </row>
    <row r="634" spans="1:8" ht="12.75">
      <c r="A634" s="267">
        <v>773</v>
      </c>
      <c r="B634" s="88"/>
      <c r="C634" s="95">
        <v>72</v>
      </c>
      <c r="D634" s="261"/>
      <c r="E634" s="262">
        <v>11520</v>
      </c>
      <c r="F634" s="264">
        <f t="shared" si="31"/>
        <v>2620</v>
      </c>
      <c r="G634" s="263">
        <f t="shared" si="32"/>
        <v>1920</v>
      </c>
      <c r="H634" s="262"/>
    </row>
    <row r="635" spans="1:8" ht="12.75">
      <c r="A635" s="267">
        <v>774</v>
      </c>
      <c r="B635" s="88"/>
      <c r="C635" s="95">
        <v>72</v>
      </c>
      <c r="D635" s="261"/>
      <c r="E635" s="262">
        <v>11520</v>
      </c>
      <c r="F635" s="264">
        <f t="shared" si="31"/>
        <v>2620</v>
      </c>
      <c r="G635" s="263">
        <f t="shared" si="32"/>
        <v>1920</v>
      </c>
      <c r="H635" s="262"/>
    </row>
    <row r="636" spans="1:8" ht="12.75">
      <c r="A636" s="267">
        <v>775</v>
      </c>
      <c r="B636" s="88"/>
      <c r="C636" s="95">
        <v>72</v>
      </c>
      <c r="D636" s="261"/>
      <c r="E636" s="262">
        <v>11520</v>
      </c>
      <c r="F636" s="264">
        <f t="shared" si="31"/>
        <v>2620</v>
      </c>
      <c r="G636" s="263">
        <f t="shared" si="32"/>
        <v>1920</v>
      </c>
      <c r="H636" s="262"/>
    </row>
    <row r="637" spans="1:8" ht="12.75">
      <c r="A637" s="267">
        <v>776</v>
      </c>
      <c r="B637" s="88"/>
      <c r="C637" s="95">
        <v>72</v>
      </c>
      <c r="D637" s="261"/>
      <c r="E637" s="262">
        <v>11520</v>
      </c>
      <c r="F637" s="264">
        <f t="shared" si="31"/>
        <v>2620</v>
      </c>
      <c r="G637" s="263">
        <f t="shared" si="32"/>
        <v>1920</v>
      </c>
      <c r="H637" s="262"/>
    </row>
    <row r="638" spans="1:8" ht="12.75">
      <c r="A638" s="267">
        <v>777</v>
      </c>
      <c r="B638" s="88"/>
      <c r="C638" s="95">
        <v>72</v>
      </c>
      <c r="D638" s="261"/>
      <c r="E638" s="262">
        <v>11520</v>
      </c>
      <c r="F638" s="264">
        <f t="shared" si="31"/>
        <v>2620</v>
      </c>
      <c r="G638" s="263">
        <f t="shared" si="32"/>
        <v>1920</v>
      </c>
      <c r="H638" s="262"/>
    </row>
    <row r="639" spans="1:8" ht="12.75">
      <c r="A639" s="267">
        <v>778</v>
      </c>
      <c r="B639" s="88"/>
      <c r="C639" s="95">
        <v>72</v>
      </c>
      <c r="D639" s="261"/>
      <c r="E639" s="262">
        <v>11520</v>
      </c>
      <c r="F639" s="264">
        <f t="shared" si="31"/>
        <v>2620</v>
      </c>
      <c r="G639" s="263">
        <f t="shared" si="32"/>
        <v>1920</v>
      </c>
      <c r="H639" s="262"/>
    </row>
    <row r="640" spans="1:8" ht="12.75">
      <c r="A640" s="267">
        <v>779</v>
      </c>
      <c r="B640" s="88"/>
      <c r="C640" s="95">
        <v>72</v>
      </c>
      <c r="D640" s="261"/>
      <c r="E640" s="262">
        <v>11520</v>
      </c>
      <c r="F640" s="264">
        <f t="shared" si="31"/>
        <v>2620</v>
      </c>
      <c r="G640" s="263">
        <f t="shared" si="32"/>
        <v>1920</v>
      </c>
      <c r="H640" s="262"/>
    </row>
    <row r="641" spans="1:8" ht="12.75">
      <c r="A641" s="267">
        <v>780</v>
      </c>
      <c r="B641" s="88"/>
      <c r="C641" s="95">
        <v>72</v>
      </c>
      <c r="D641" s="261"/>
      <c r="E641" s="262">
        <v>11520</v>
      </c>
      <c r="F641" s="264">
        <f t="shared" si="31"/>
        <v>2620</v>
      </c>
      <c r="G641" s="263">
        <f t="shared" si="32"/>
        <v>1920</v>
      </c>
      <c r="H641" s="262"/>
    </row>
    <row r="642" spans="1:8" ht="12.75">
      <c r="A642" s="267">
        <v>781</v>
      </c>
      <c r="B642" s="88"/>
      <c r="C642" s="95">
        <v>72</v>
      </c>
      <c r="D642" s="261"/>
      <c r="E642" s="262">
        <v>11520</v>
      </c>
      <c r="F642" s="264">
        <f t="shared" si="31"/>
        <v>2620</v>
      </c>
      <c r="G642" s="263">
        <f t="shared" si="32"/>
        <v>1920</v>
      </c>
      <c r="H642" s="262"/>
    </row>
    <row r="643" spans="1:8" ht="12.75">
      <c r="A643" s="267">
        <v>782</v>
      </c>
      <c r="B643" s="88"/>
      <c r="C643" s="95">
        <v>72</v>
      </c>
      <c r="D643" s="261"/>
      <c r="E643" s="262">
        <v>11520</v>
      </c>
      <c r="F643" s="264">
        <f t="shared" si="31"/>
        <v>2620</v>
      </c>
      <c r="G643" s="263">
        <f t="shared" si="32"/>
        <v>1920</v>
      </c>
      <c r="H643" s="262"/>
    </row>
    <row r="644" spans="1:8" ht="12.75">
      <c r="A644" s="267">
        <v>783</v>
      </c>
      <c r="B644" s="88"/>
      <c r="C644" s="95">
        <v>72</v>
      </c>
      <c r="D644" s="261"/>
      <c r="E644" s="262">
        <v>11520</v>
      </c>
      <c r="F644" s="264">
        <f t="shared" si="31"/>
        <v>2620</v>
      </c>
      <c r="G644" s="263">
        <f t="shared" si="32"/>
        <v>1920</v>
      </c>
      <c r="H644" s="262"/>
    </row>
    <row r="645" spans="1:8" ht="12.75">
      <c r="A645" s="267">
        <v>784</v>
      </c>
      <c r="B645" s="88"/>
      <c r="C645" s="95">
        <v>72</v>
      </c>
      <c r="D645" s="261"/>
      <c r="E645" s="262">
        <v>11520</v>
      </c>
      <c r="F645" s="264">
        <f t="shared" si="31"/>
        <v>2620</v>
      </c>
      <c r="G645" s="263">
        <f t="shared" si="32"/>
        <v>1920</v>
      </c>
      <c r="H645" s="262"/>
    </row>
    <row r="646" spans="1:8" ht="12.75">
      <c r="A646" s="267">
        <v>785</v>
      </c>
      <c r="B646" s="88"/>
      <c r="C646" s="95">
        <v>72</v>
      </c>
      <c r="D646" s="261"/>
      <c r="E646" s="262">
        <v>11520</v>
      </c>
      <c r="F646" s="264">
        <f t="shared" si="31"/>
        <v>2620</v>
      </c>
      <c r="G646" s="263">
        <f t="shared" si="32"/>
        <v>1920</v>
      </c>
      <c r="H646" s="262"/>
    </row>
    <row r="647" spans="1:8" ht="12.75">
      <c r="A647" s="267">
        <v>786</v>
      </c>
      <c r="B647" s="88"/>
      <c r="C647" s="95">
        <v>72</v>
      </c>
      <c r="D647" s="261"/>
      <c r="E647" s="262">
        <v>11520</v>
      </c>
      <c r="F647" s="264">
        <f t="shared" si="31"/>
        <v>2620</v>
      </c>
      <c r="G647" s="263">
        <f t="shared" si="32"/>
        <v>1920</v>
      </c>
      <c r="H647" s="262"/>
    </row>
    <row r="648" spans="1:8" ht="12.75">
      <c r="A648" s="267">
        <v>787</v>
      </c>
      <c r="B648" s="88"/>
      <c r="C648" s="95">
        <v>72</v>
      </c>
      <c r="D648" s="261"/>
      <c r="E648" s="262">
        <v>11520</v>
      </c>
      <c r="F648" s="264">
        <f t="shared" si="31"/>
        <v>2620</v>
      </c>
      <c r="G648" s="263">
        <f t="shared" si="32"/>
        <v>1920</v>
      </c>
      <c r="H648" s="262"/>
    </row>
    <row r="649" spans="1:8" ht="12.75">
      <c r="A649" s="267">
        <v>788</v>
      </c>
      <c r="B649" s="88"/>
      <c r="C649" s="95">
        <v>72</v>
      </c>
      <c r="D649" s="261"/>
      <c r="E649" s="262">
        <v>11520</v>
      </c>
      <c r="F649" s="264">
        <f t="shared" si="31"/>
        <v>2620</v>
      </c>
      <c r="G649" s="263">
        <f t="shared" si="32"/>
        <v>1920</v>
      </c>
      <c r="H649" s="262"/>
    </row>
    <row r="650" spans="1:8" ht="12.75">
      <c r="A650" s="267">
        <v>789</v>
      </c>
      <c r="B650" s="88"/>
      <c r="C650" s="95">
        <v>72</v>
      </c>
      <c r="D650" s="261"/>
      <c r="E650" s="262">
        <v>11520</v>
      </c>
      <c r="F650" s="264">
        <f t="shared" si="31"/>
        <v>2620</v>
      </c>
      <c r="G650" s="263">
        <f t="shared" si="32"/>
        <v>1920</v>
      </c>
      <c r="H650" s="262"/>
    </row>
    <row r="651" spans="1:8" ht="12.75">
      <c r="A651" s="267">
        <v>790</v>
      </c>
      <c r="B651" s="88"/>
      <c r="C651" s="95">
        <v>72</v>
      </c>
      <c r="D651" s="261"/>
      <c r="E651" s="262">
        <v>11520</v>
      </c>
      <c r="F651" s="264">
        <f t="shared" si="31"/>
        <v>2620</v>
      </c>
      <c r="G651" s="263">
        <f t="shared" si="32"/>
        <v>1920</v>
      </c>
      <c r="H651" s="262"/>
    </row>
    <row r="652" spans="1:8" ht="12.75">
      <c r="A652" s="267">
        <v>791</v>
      </c>
      <c r="B652" s="88"/>
      <c r="C652" s="95">
        <v>72</v>
      </c>
      <c r="D652" s="261"/>
      <c r="E652" s="262">
        <v>11520</v>
      </c>
      <c r="F652" s="264">
        <f t="shared" si="31"/>
        <v>2620</v>
      </c>
      <c r="G652" s="263">
        <f t="shared" si="32"/>
        <v>1920</v>
      </c>
      <c r="H652" s="262"/>
    </row>
    <row r="653" spans="1:8" ht="12.75">
      <c r="A653" s="267">
        <v>792</v>
      </c>
      <c r="B653" s="88"/>
      <c r="C653" s="95">
        <v>72</v>
      </c>
      <c r="D653" s="261"/>
      <c r="E653" s="262">
        <v>11520</v>
      </c>
      <c r="F653" s="264">
        <f t="shared" si="31"/>
        <v>2620</v>
      </c>
      <c r="G653" s="263">
        <f t="shared" si="32"/>
        <v>1920</v>
      </c>
      <c r="H653" s="262"/>
    </row>
    <row r="654" spans="1:8" ht="12.75">
      <c r="A654" s="267">
        <v>793</v>
      </c>
      <c r="B654" s="88"/>
      <c r="C654" s="95">
        <v>72</v>
      </c>
      <c r="D654" s="261"/>
      <c r="E654" s="262">
        <v>11520</v>
      </c>
      <c r="F654" s="264">
        <f aca="true" t="shared" si="33" ref="F654:F717">ROUND(12*1.3644*(1/C654*E654)+H654,0)</f>
        <v>2620</v>
      </c>
      <c r="G654" s="263">
        <f t="shared" si="32"/>
        <v>1920</v>
      </c>
      <c r="H654" s="262"/>
    </row>
    <row r="655" spans="1:8" ht="12.75">
      <c r="A655" s="267">
        <v>794</v>
      </c>
      <c r="B655" s="88"/>
      <c r="C655" s="95">
        <v>72</v>
      </c>
      <c r="D655" s="261"/>
      <c r="E655" s="262">
        <v>11520</v>
      </c>
      <c r="F655" s="264">
        <f t="shared" si="33"/>
        <v>2620</v>
      </c>
      <c r="G655" s="263">
        <f t="shared" si="32"/>
        <v>1920</v>
      </c>
      <c r="H655" s="262"/>
    </row>
    <row r="656" spans="1:8" ht="12.75">
      <c r="A656" s="267">
        <v>795</v>
      </c>
      <c r="B656" s="88"/>
      <c r="C656" s="95">
        <v>72</v>
      </c>
      <c r="D656" s="261"/>
      <c r="E656" s="262">
        <v>11520</v>
      </c>
      <c r="F656" s="264">
        <f t="shared" si="33"/>
        <v>2620</v>
      </c>
      <c r="G656" s="263">
        <f t="shared" si="32"/>
        <v>1920</v>
      </c>
      <c r="H656" s="262"/>
    </row>
    <row r="657" spans="1:8" ht="12.75">
      <c r="A657" s="267">
        <v>796</v>
      </c>
      <c r="B657" s="88"/>
      <c r="C657" s="95">
        <v>72</v>
      </c>
      <c r="D657" s="261"/>
      <c r="E657" s="262">
        <v>11520</v>
      </c>
      <c r="F657" s="264">
        <f t="shared" si="33"/>
        <v>2620</v>
      </c>
      <c r="G657" s="263">
        <f t="shared" si="32"/>
        <v>1920</v>
      </c>
      <c r="H657" s="262"/>
    </row>
    <row r="658" spans="1:8" ht="12.75">
      <c r="A658" s="267">
        <v>797</v>
      </c>
      <c r="B658" s="88"/>
      <c r="C658" s="95">
        <v>72</v>
      </c>
      <c r="D658" s="261"/>
      <c r="E658" s="262">
        <v>11520</v>
      </c>
      <c r="F658" s="264">
        <f t="shared" si="33"/>
        <v>2620</v>
      </c>
      <c r="G658" s="263">
        <f t="shared" si="32"/>
        <v>1920</v>
      </c>
      <c r="H658" s="262"/>
    </row>
    <row r="659" spans="1:8" ht="12.75">
      <c r="A659" s="267">
        <v>798</v>
      </c>
      <c r="B659" s="88"/>
      <c r="C659" s="95">
        <v>72</v>
      </c>
      <c r="D659" s="261"/>
      <c r="E659" s="262">
        <v>11520</v>
      </c>
      <c r="F659" s="264">
        <f t="shared" si="33"/>
        <v>2620</v>
      </c>
      <c r="G659" s="263">
        <f t="shared" si="32"/>
        <v>1920</v>
      </c>
      <c r="H659" s="262"/>
    </row>
    <row r="660" spans="1:8" ht="12.75">
      <c r="A660" s="267">
        <v>799</v>
      </c>
      <c r="B660" s="88"/>
      <c r="C660" s="95">
        <v>72</v>
      </c>
      <c r="D660" s="261"/>
      <c r="E660" s="262">
        <v>11520</v>
      </c>
      <c r="F660" s="264">
        <f t="shared" si="33"/>
        <v>2620</v>
      </c>
      <c r="G660" s="263">
        <f t="shared" si="32"/>
        <v>1920</v>
      </c>
      <c r="H660" s="262"/>
    </row>
    <row r="661" spans="1:8" ht="12.75">
      <c r="A661" s="267">
        <v>800</v>
      </c>
      <c r="B661" s="88"/>
      <c r="C661" s="95">
        <v>72</v>
      </c>
      <c r="D661" s="261"/>
      <c r="E661" s="262">
        <v>11520</v>
      </c>
      <c r="F661" s="264">
        <f t="shared" si="33"/>
        <v>2620</v>
      </c>
      <c r="G661" s="263">
        <f t="shared" si="32"/>
        <v>1920</v>
      </c>
      <c r="H661" s="262"/>
    </row>
    <row r="662" spans="1:8" ht="12.75">
      <c r="A662" s="267">
        <v>801</v>
      </c>
      <c r="B662" s="88"/>
      <c r="C662" s="95">
        <v>72</v>
      </c>
      <c r="D662" s="261"/>
      <c r="E662" s="262">
        <v>11520</v>
      </c>
      <c r="F662" s="264">
        <f t="shared" si="33"/>
        <v>2620</v>
      </c>
      <c r="G662" s="263">
        <f t="shared" si="32"/>
        <v>1920</v>
      </c>
      <c r="H662" s="262"/>
    </row>
    <row r="663" spans="1:8" ht="12.75">
      <c r="A663" s="267">
        <v>802</v>
      </c>
      <c r="B663" s="88"/>
      <c r="C663" s="95">
        <v>72</v>
      </c>
      <c r="D663" s="261"/>
      <c r="E663" s="262">
        <v>11520</v>
      </c>
      <c r="F663" s="264">
        <f t="shared" si="33"/>
        <v>2620</v>
      </c>
      <c r="G663" s="263">
        <f t="shared" si="32"/>
        <v>1920</v>
      </c>
      <c r="H663" s="262"/>
    </row>
    <row r="664" spans="1:8" ht="12.75">
      <c r="A664" s="267">
        <v>803</v>
      </c>
      <c r="B664" s="88"/>
      <c r="C664" s="95">
        <v>72</v>
      </c>
      <c r="D664" s="261"/>
      <c r="E664" s="262">
        <v>11520</v>
      </c>
      <c r="F664" s="264">
        <f t="shared" si="33"/>
        <v>2620</v>
      </c>
      <c r="G664" s="263">
        <f t="shared" si="32"/>
        <v>1920</v>
      </c>
      <c r="H664" s="262"/>
    </row>
    <row r="665" spans="1:8" ht="12.75">
      <c r="A665" s="267">
        <v>804</v>
      </c>
      <c r="B665" s="88"/>
      <c r="C665" s="95">
        <v>72</v>
      </c>
      <c r="D665" s="261"/>
      <c r="E665" s="262">
        <v>11520</v>
      </c>
      <c r="F665" s="264">
        <f t="shared" si="33"/>
        <v>2620</v>
      </c>
      <c r="G665" s="263">
        <f t="shared" si="32"/>
        <v>1920</v>
      </c>
      <c r="H665" s="262"/>
    </row>
    <row r="666" spans="1:8" ht="12.75">
      <c r="A666" s="267">
        <v>805</v>
      </c>
      <c r="B666" s="88"/>
      <c r="C666" s="95">
        <v>72</v>
      </c>
      <c r="D666" s="261"/>
      <c r="E666" s="262">
        <v>11520</v>
      </c>
      <c r="F666" s="264">
        <f t="shared" si="33"/>
        <v>2620</v>
      </c>
      <c r="G666" s="263">
        <f t="shared" si="32"/>
        <v>1920</v>
      </c>
      <c r="H666" s="262"/>
    </row>
    <row r="667" spans="1:8" ht="12.75">
      <c r="A667" s="267">
        <v>806</v>
      </c>
      <c r="B667" s="88"/>
      <c r="C667" s="95">
        <v>72</v>
      </c>
      <c r="D667" s="261"/>
      <c r="E667" s="262">
        <v>11520</v>
      </c>
      <c r="F667" s="264">
        <f t="shared" si="33"/>
        <v>2620</v>
      </c>
      <c r="G667" s="263">
        <f t="shared" si="32"/>
        <v>1920</v>
      </c>
      <c r="H667" s="262"/>
    </row>
    <row r="668" spans="1:8" ht="12.75">
      <c r="A668" s="267">
        <v>807</v>
      </c>
      <c r="B668" s="88"/>
      <c r="C668" s="95">
        <v>72</v>
      </c>
      <c r="D668" s="261"/>
      <c r="E668" s="262">
        <v>11520</v>
      </c>
      <c r="F668" s="264">
        <f t="shared" si="33"/>
        <v>2620</v>
      </c>
      <c r="G668" s="263">
        <f t="shared" si="32"/>
        <v>1920</v>
      </c>
      <c r="H668" s="262"/>
    </row>
    <row r="669" spans="1:8" ht="12.75">
      <c r="A669" s="267">
        <v>808</v>
      </c>
      <c r="B669" s="88"/>
      <c r="C669" s="95">
        <v>72</v>
      </c>
      <c r="D669" s="261"/>
      <c r="E669" s="262">
        <v>11520</v>
      </c>
      <c r="F669" s="264">
        <f t="shared" si="33"/>
        <v>2620</v>
      </c>
      <c r="G669" s="263">
        <f t="shared" si="32"/>
        <v>1920</v>
      </c>
      <c r="H669" s="262"/>
    </row>
    <row r="670" spans="1:8" ht="12.75">
      <c r="A670" s="267">
        <v>809</v>
      </c>
      <c r="B670" s="88"/>
      <c r="C670" s="95">
        <v>72</v>
      </c>
      <c r="D670" s="261"/>
      <c r="E670" s="262">
        <v>11520</v>
      </c>
      <c r="F670" s="264">
        <f t="shared" si="33"/>
        <v>2620</v>
      </c>
      <c r="G670" s="263">
        <f t="shared" si="32"/>
        <v>1920</v>
      </c>
      <c r="H670" s="262"/>
    </row>
    <row r="671" spans="1:8" ht="12.75">
      <c r="A671" s="267">
        <v>810</v>
      </c>
      <c r="B671" s="88"/>
      <c r="C671" s="95">
        <v>72</v>
      </c>
      <c r="D671" s="261"/>
      <c r="E671" s="262">
        <v>11520</v>
      </c>
      <c r="F671" s="264">
        <f t="shared" si="33"/>
        <v>2620</v>
      </c>
      <c r="G671" s="263">
        <f t="shared" si="32"/>
        <v>1920</v>
      </c>
      <c r="H671" s="262"/>
    </row>
    <row r="672" spans="1:8" ht="12.75">
      <c r="A672" s="267">
        <v>811</v>
      </c>
      <c r="B672" s="88"/>
      <c r="C672" s="95">
        <v>72</v>
      </c>
      <c r="D672" s="261"/>
      <c r="E672" s="262">
        <v>11520</v>
      </c>
      <c r="F672" s="264">
        <f t="shared" si="33"/>
        <v>2620</v>
      </c>
      <c r="G672" s="263">
        <f t="shared" si="32"/>
        <v>1920</v>
      </c>
      <c r="H672" s="262"/>
    </row>
    <row r="673" spans="1:8" ht="12.75">
      <c r="A673" s="267">
        <v>812</v>
      </c>
      <c r="B673" s="88"/>
      <c r="C673" s="95">
        <v>72</v>
      </c>
      <c r="D673" s="261"/>
      <c r="E673" s="262">
        <v>11520</v>
      </c>
      <c r="F673" s="264">
        <f t="shared" si="33"/>
        <v>2620</v>
      </c>
      <c r="G673" s="263">
        <f t="shared" si="32"/>
        <v>1920</v>
      </c>
      <c r="H673" s="262"/>
    </row>
    <row r="674" spans="1:8" ht="12.75">
      <c r="A674" s="267">
        <v>813</v>
      </c>
      <c r="B674" s="88"/>
      <c r="C674" s="95">
        <v>72</v>
      </c>
      <c r="D674" s="261"/>
      <c r="E674" s="262">
        <v>11520</v>
      </c>
      <c r="F674" s="264">
        <f t="shared" si="33"/>
        <v>2620</v>
      </c>
      <c r="G674" s="263">
        <f t="shared" si="32"/>
        <v>1920</v>
      </c>
      <c r="H674" s="262"/>
    </row>
    <row r="675" spans="1:8" ht="12.75">
      <c r="A675" s="267">
        <v>814</v>
      </c>
      <c r="B675" s="88"/>
      <c r="C675" s="95">
        <v>72</v>
      </c>
      <c r="D675" s="261"/>
      <c r="E675" s="262">
        <v>11520</v>
      </c>
      <c r="F675" s="264">
        <f t="shared" si="33"/>
        <v>2620</v>
      </c>
      <c r="G675" s="263">
        <f t="shared" si="32"/>
        <v>1920</v>
      </c>
      <c r="H675" s="262"/>
    </row>
    <row r="676" spans="1:8" ht="12.75">
      <c r="A676" s="267">
        <v>815</v>
      </c>
      <c r="B676" s="88"/>
      <c r="C676" s="95">
        <v>72</v>
      </c>
      <c r="D676" s="261"/>
      <c r="E676" s="262">
        <v>11520</v>
      </c>
      <c r="F676" s="264">
        <f t="shared" si="33"/>
        <v>2620</v>
      </c>
      <c r="G676" s="263">
        <f t="shared" si="32"/>
        <v>1920</v>
      </c>
      <c r="H676" s="262"/>
    </row>
    <row r="677" spans="1:8" ht="12.75">
      <c r="A677" s="267">
        <v>816</v>
      </c>
      <c r="B677" s="88"/>
      <c r="C677" s="95">
        <v>72</v>
      </c>
      <c r="D677" s="261"/>
      <c r="E677" s="262">
        <v>11520</v>
      </c>
      <c r="F677" s="264">
        <f t="shared" si="33"/>
        <v>2620</v>
      </c>
      <c r="G677" s="263">
        <f t="shared" si="32"/>
        <v>1920</v>
      </c>
      <c r="H677" s="262"/>
    </row>
    <row r="678" spans="1:8" ht="12.75">
      <c r="A678" s="267">
        <v>817</v>
      </c>
      <c r="B678" s="88"/>
      <c r="C678" s="95">
        <v>72</v>
      </c>
      <c r="D678" s="261"/>
      <c r="E678" s="262">
        <v>11520</v>
      </c>
      <c r="F678" s="264">
        <f t="shared" si="33"/>
        <v>2620</v>
      </c>
      <c r="G678" s="263">
        <f t="shared" si="32"/>
        <v>1920</v>
      </c>
      <c r="H678" s="262"/>
    </row>
    <row r="679" spans="1:8" ht="12.75">
      <c r="A679" s="267">
        <v>818</v>
      </c>
      <c r="B679" s="88"/>
      <c r="C679" s="95">
        <v>72</v>
      </c>
      <c r="D679" s="261"/>
      <c r="E679" s="262">
        <v>11520</v>
      </c>
      <c r="F679" s="264">
        <f t="shared" si="33"/>
        <v>2620</v>
      </c>
      <c r="G679" s="263">
        <f t="shared" si="32"/>
        <v>1920</v>
      </c>
      <c r="H679" s="262"/>
    </row>
    <row r="680" spans="1:8" ht="12.75">
      <c r="A680" s="267">
        <v>819</v>
      </c>
      <c r="B680" s="88"/>
      <c r="C680" s="95">
        <v>72</v>
      </c>
      <c r="D680" s="261"/>
      <c r="E680" s="262">
        <v>11520</v>
      </c>
      <c r="F680" s="264">
        <f t="shared" si="33"/>
        <v>2620</v>
      </c>
      <c r="G680" s="263">
        <f t="shared" si="32"/>
        <v>1920</v>
      </c>
      <c r="H680" s="262"/>
    </row>
    <row r="681" spans="1:8" ht="12.75">
      <c r="A681" s="267">
        <v>820</v>
      </c>
      <c r="B681" s="88"/>
      <c r="C681" s="95">
        <v>72</v>
      </c>
      <c r="D681" s="261"/>
      <c r="E681" s="262">
        <v>11520</v>
      </c>
      <c r="F681" s="264">
        <f t="shared" si="33"/>
        <v>2620</v>
      </c>
      <c r="G681" s="263">
        <f t="shared" si="32"/>
        <v>1920</v>
      </c>
      <c r="H681" s="262"/>
    </row>
    <row r="682" spans="1:8" ht="12.75">
      <c r="A682" s="267">
        <v>821</v>
      </c>
      <c r="B682" s="88"/>
      <c r="C682" s="95">
        <v>72</v>
      </c>
      <c r="D682" s="261"/>
      <c r="E682" s="262">
        <v>11520</v>
      </c>
      <c r="F682" s="264">
        <f t="shared" si="33"/>
        <v>2620</v>
      </c>
      <c r="G682" s="263">
        <f t="shared" si="32"/>
        <v>1920</v>
      </c>
      <c r="H682" s="262"/>
    </row>
    <row r="683" spans="1:8" ht="12.75">
      <c r="A683" s="267">
        <v>822</v>
      </c>
      <c r="B683" s="88"/>
      <c r="C683" s="95">
        <v>72</v>
      </c>
      <c r="D683" s="261"/>
      <c r="E683" s="262">
        <v>11520</v>
      </c>
      <c r="F683" s="264">
        <f t="shared" si="33"/>
        <v>2620</v>
      </c>
      <c r="G683" s="263">
        <f t="shared" si="32"/>
        <v>1920</v>
      </c>
      <c r="H683" s="262"/>
    </row>
    <row r="684" spans="1:8" ht="12.75">
      <c r="A684" s="267">
        <v>823</v>
      </c>
      <c r="B684" s="88"/>
      <c r="C684" s="95">
        <v>72</v>
      </c>
      <c r="D684" s="261"/>
      <c r="E684" s="262">
        <v>11520</v>
      </c>
      <c r="F684" s="264">
        <f t="shared" si="33"/>
        <v>2620</v>
      </c>
      <c r="G684" s="263">
        <f t="shared" si="32"/>
        <v>1920</v>
      </c>
      <c r="H684" s="262"/>
    </row>
    <row r="685" spans="1:8" ht="12.75">
      <c r="A685" s="267">
        <v>824</v>
      </c>
      <c r="B685" s="88"/>
      <c r="C685" s="95">
        <v>72</v>
      </c>
      <c r="D685" s="261"/>
      <c r="E685" s="262">
        <v>11520</v>
      </c>
      <c r="F685" s="264">
        <f t="shared" si="33"/>
        <v>2620</v>
      </c>
      <c r="G685" s="263">
        <f t="shared" si="32"/>
        <v>1920</v>
      </c>
      <c r="H685" s="262"/>
    </row>
    <row r="686" spans="1:8" ht="12.75">
      <c r="A686" s="267">
        <v>825</v>
      </c>
      <c r="B686" s="88"/>
      <c r="C686" s="95">
        <v>72</v>
      </c>
      <c r="D686" s="261"/>
      <c r="E686" s="262">
        <v>11520</v>
      </c>
      <c r="F686" s="264">
        <f t="shared" si="33"/>
        <v>2620</v>
      </c>
      <c r="G686" s="263">
        <f t="shared" si="32"/>
        <v>1920</v>
      </c>
      <c r="H686" s="262"/>
    </row>
    <row r="687" spans="1:8" ht="12.75">
      <c r="A687" s="267">
        <v>826</v>
      </c>
      <c r="B687" s="88"/>
      <c r="C687" s="95">
        <v>72</v>
      </c>
      <c r="D687" s="261"/>
      <c r="E687" s="262">
        <v>11520</v>
      </c>
      <c r="F687" s="264">
        <f t="shared" si="33"/>
        <v>2620</v>
      </c>
      <c r="G687" s="263">
        <f t="shared" si="32"/>
        <v>1920</v>
      </c>
      <c r="H687" s="262"/>
    </row>
    <row r="688" spans="1:8" ht="12.75">
      <c r="A688" s="267">
        <v>827</v>
      </c>
      <c r="B688" s="88"/>
      <c r="C688" s="95">
        <v>72</v>
      </c>
      <c r="D688" s="261"/>
      <c r="E688" s="262">
        <v>11520</v>
      </c>
      <c r="F688" s="264">
        <f t="shared" si="33"/>
        <v>2620</v>
      </c>
      <c r="G688" s="263">
        <f t="shared" si="32"/>
        <v>1920</v>
      </c>
      <c r="H688" s="262"/>
    </row>
    <row r="689" spans="1:8" ht="12.75">
      <c r="A689" s="267">
        <v>828</v>
      </c>
      <c r="B689" s="88"/>
      <c r="C689" s="95">
        <v>72</v>
      </c>
      <c r="D689" s="261"/>
      <c r="E689" s="262">
        <v>11520</v>
      </c>
      <c r="F689" s="264">
        <f t="shared" si="33"/>
        <v>2620</v>
      </c>
      <c r="G689" s="263">
        <f t="shared" si="32"/>
        <v>1920</v>
      </c>
      <c r="H689" s="262"/>
    </row>
    <row r="690" spans="1:8" ht="12.75">
      <c r="A690" s="267">
        <v>829</v>
      </c>
      <c r="B690" s="88"/>
      <c r="C690" s="95">
        <v>72</v>
      </c>
      <c r="D690" s="261"/>
      <c r="E690" s="262">
        <v>11520</v>
      </c>
      <c r="F690" s="264">
        <f t="shared" si="33"/>
        <v>2620</v>
      </c>
      <c r="G690" s="263">
        <f t="shared" si="32"/>
        <v>1920</v>
      </c>
      <c r="H690" s="262"/>
    </row>
    <row r="691" spans="1:8" ht="12.75">
      <c r="A691" s="267">
        <v>830</v>
      </c>
      <c r="B691" s="88"/>
      <c r="C691" s="95">
        <v>72</v>
      </c>
      <c r="D691" s="261"/>
      <c r="E691" s="262">
        <v>11520</v>
      </c>
      <c r="F691" s="264">
        <f t="shared" si="33"/>
        <v>2620</v>
      </c>
      <c r="G691" s="263">
        <f t="shared" si="32"/>
        <v>1920</v>
      </c>
      <c r="H691" s="262"/>
    </row>
    <row r="692" spans="1:8" ht="12.75">
      <c r="A692" s="267">
        <v>831</v>
      </c>
      <c r="B692" s="88"/>
      <c r="C692" s="95">
        <v>72</v>
      </c>
      <c r="D692" s="261"/>
      <c r="E692" s="262">
        <v>11520</v>
      </c>
      <c r="F692" s="264">
        <f t="shared" si="33"/>
        <v>2620</v>
      </c>
      <c r="G692" s="263">
        <f t="shared" si="32"/>
        <v>1920</v>
      </c>
      <c r="H692" s="262"/>
    </row>
    <row r="693" spans="1:8" ht="12.75">
      <c r="A693" s="267">
        <v>832</v>
      </c>
      <c r="B693" s="88"/>
      <c r="C693" s="95">
        <v>72</v>
      </c>
      <c r="D693" s="261"/>
      <c r="E693" s="262">
        <v>11520</v>
      </c>
      <c r="F693" s="264">
        <f t="shared" si="33"/>
        <v>2620</v>
      </c>
      <c r="G693" s="263">
        <f t="shared" si="32"/>
        <v>1920</v>
      </c>
      <c r="H693" s="262"/>
    </row>
    <row r="694" spans="1:8" ht="12.75">
      <c r="A694" s="267">
        <v>833</v>
      </c>
      <c r="B694" s="88"/>
      <c r="C694" s="95">
        <v>72</v>
      </c>
      <c r="D694" s="261"/>
      <c r="E694" s="262">
        <v>11520</v>
      </c>
      <c r="F694" s="264">
        <f t="shared" si="33"/>
        <v>2620</v>
      </c>
      <c r="G694" s="263">
        <f aca="true" t="shared" si="34" ref="G694:G757">ROUND(12*(1/C694*E694),0)</f>
        <v>1920</v>
      </c>
      <c r="H694" s="262"/>
    </row>
    <row r="695" spans="1:8" ht="12.75">
      <c r="A695" s="267">
        <v>834</v>
      </c>
      <c r="B695" s="88"/>
      <c r="C695" s="95">
        <v>72</v>
      </c>
      <c r="D695" s="261"/>
      <c r="E695" s="262">
        <v>11520</v>
      </c>
      <c r="F695" s="264">
        <f t="shared" si="33"/>
        <v>2620</v>
      </c>
      <c r="G695" s="263">
        <f t="shared" si="34"/>
        <v>1920</v>
      </c>
      <c r="H695" s="262"/>
    </row>
    <row r="696" spans="1:8" ht="12.75">
      <c r="A696" s="267">
        <v>835</v>
      </c>
      <c r="B696" s="88"/>
      <c r="C696" s="95">
        <v>72</v>
      </c>
      <c r="D696" s="261"/>
      <c r="E696" s="262">
        <v>11520</v>
      </c>
      <c r="F696" s="264">
        <f t="shared" si="33"/>
        <v>2620</v>
      </c>
      <c r="G696" s="263">
        <f t="shared" si="34"/>
        <v>1920</v>
      </c>
      <c r="H696" s="262"/>
    </row>
    <row r="697" spans="1:8" ht="12.75">
      <c r="A697" s="267">
        <v>836</v>
      </c>
      <c r="B697" s="88"/>
      <c r="C697" s="95">
        <v>72</v>
      </c>
      <c r="D697" s="261"/>
      <c r="E697" s="262">
        <v>11520</v>
      </c>
      <c r="F697" s="264">
        <f t="shared" si="33"/>
        <v>2620</v>
      </c>
      <c r="G697" s="263">
        <f t="shared" si="34"/>
        <v>1920</v>
      </c>
      <c r="H697" s="262"/>
    </row>
    <row r="698" spans="1:8" ht="12.75">
      <c r="A698" s="267">
        <v>837</v>
      </c>
      <c r="B698" s="88"/>
      <c r="C698" s="95">
        <v>72</v>
      </c>
      <c r="D698" s="261"/>
      <c r="E698" s="262">
        <v>11520</v>
      </c>
      <c r="F698" s="264">
        <f t="shared" si="33"/>
        <v>2620</v>
      </c>
      <c r="G698" s="263">
        <f t="shared" si="34"/>
        <v>1920</v>
      </c>
      <c r="H698" s="262"/>
    </row>
    <row r="699" spans="1:8" ht="12.75">
      <c r="A699" s="267">
        <v>838</v>
      </c>
      <c r="B699" s="88"/>
      <c r="C699" s="95">
        <v>72</v>
      </c>
      <c r="D699" s="261"/>
      <c r="E699" s="262">
        <v>11520</v>
      </c>
      <c r="F699" s="264">
        <f t="shared" si="33"/>
        <v>2620</v>
      </c>
      <c r="G699" s="263">
        <f t="shared" si="34"/>
        <v>1920</v>
      </c>
      <c r="H699" s="262"/>
    </row>
    <row r="700" spans="1:8" ht="12.75">
      <c r="A700" s="267">
        <v>839</v>
      </c>
      <c r="B700" s="88"/>
      <c r="C700" s="95">
        <v>72</v>
      </c>
      <c r="D700" s="261"/>
      <c r="E700" s="262">
        <v>11520</v>
      </c>
      <c r="F700" s="264">
        <f t="shared" si="33"/>
        <v>2620</v>
      </c>
      <c r="G700" s="263">
        <f t="shared" si="34"/>
        <v>1920</v>
      </c>
      <c r="H700" s="262"/>
    </row>
    <row r="701" spans="1:8" ht="12.75">
      <c r="A701" s="267">
        <v>840</v>
      </c>
      <c r="B701" s="88"/>
      <c r="C701" s="95">
        <v>72</v>
      </c>
      <c r="D701" s="261"/>
      <c r="E701" s="262">
        <v>11520</v>
      </c>
      <c r="F701" s="264">
        <f t="shared" si="33"/>
        <v>2620</v>
      </c>
      <c r="G701" s="263">
        <f t="shared" si="34"/>
        <v>1920</v>
      </c>
      <c r="H701" s="262"/>
    </row>
    <row r="702" spans="1:8" ht="12.75">
      <c r="A702" s="267">
        <v>841</v>
      </c>
      <c r="B702" s="88"/>
      <c r="C702" s="95">
        <v>72</v>
      </c>
      <c r="D702" s="261"/>
      <c r="E702" s="262">
        <v>11520</v>
      </c>
      <c r="F702" s="264">
        <f t="shared" si="33"/>
        <v>2620</v>
      </c>
      <c r="G702" s="263">
        <f t="shared" si="34"/>
        <v>1920</v>
      </c>
      <c r="H702" s="262"/>
    </row>
    <row r="703" spans="1:8" ht="12.75">
      <c r="A703" s="267">
        <v>842</v>
      </c>
      <c r="B703" s="88"/>
      <c r="C703" s="95">
        <v>72</v>
      </c>
      <c r="D703" s="261"/>
      <c r="E703" s="262">
        <v>11520</v>
      </c>
      <c r="F703" s="264">
        <f t="shared" si="33"/>
        <v>2620</v>
      </c>
      <c r="G703" s="263">
        <f t="shared" si="34"/>
        <v>1920</v>
      </c>
      <c r="H703" s="262"/>
    </row>
    <row r="704" spans="1:8" ht="12.75">
      <c r="A704" s="267">
        <v>843</v>
      </c>
      <c r="B704" s="88"/>
      <c r="C704" s="95">
        <v>72</v>
      </c>
      <c r="D704" s="261"/>
      <c r="E704" s="262">
        <v>11520</v>
      </c>
      <c r="F704" s="264">
        <f t="shared" si="33"/>
        <v>2620</v>
      </c>
      <c r="G704" s="263">
        <f t="shared" si="34"/>
        <v>1920</v>
      </c>
      <c r="H704" s="262"/>
    </row>
    <row r="705" spans="1:8" ht="12.75">
      <c r="A705" s="267">
        <v>844</v>
      </c>
      <c r="B705" s="88"/>
      <c r="C705" s="95">
        <v>72</v>
      </c>
      <c r="D705" s="261"/>
      <c r="E705" s="262">
        <v>11520</v>
      </c>
      <c r="F705" s="264">
        <f t="shared" si="33"/>
        <v>2620</v>
      </c>
      <c r="G705" s="263">
        <f t="shared" si="34"/>
        <v>1920</v>
      </c>
      <c r="H705" s="262"/>
    </row>
    <row r="706" spans="1:8" ht="12.75">
      <c r="A706" s="267">
        <v>845</v>
      </c>
      <c r="B706" s="88"/>
      <c r="C706" s="95">
        <v>72</v>
      </c>
      <c r="D706" s="261"/>
      <c r="E706" s="262">
        <v>11520</v>
      </c>
      <c r="F706" s="264">
        <f t="shared" si="33"/>
        <v>2620</v>
      </c>
      <c r="G706" s="263">
        <f t="shared" si="34"/>
        <v>1920</v>
      </c>
      <c r="H706" s="262"/>
    </row>
    <row r="707" spans="1:8" ht="12.75">
      <c r="A707" s="267">
        <v>846</v>
      </c>
      <c r="B707" s="88"/>
      <c r="C707" s="95">
        <v>72</v>
      </c>
      <c r="D707" s="261"/>
      <c r="E707" s="262">
        <v>11520</v>
      </c>
      <c r="F707" s="264">
        <f t="shared" si="33"/>
        <v>2620</v>
      </c>
      <c r="G707" s="263">
        <f t="shared" si="34"/>
        <v>1920</v>
      </c>
      <c r="H707" s="262"/>
    </row>
    <row r="708" spans="1:8" ht="12.75">
      <c r="A708" s="267">
        <v>847</v>
      </c>
      <c r="B708" s="88"/>
      <c r="C708" s="95">
        <v>72</v>
      </c>
      <c r="D708" s="261"/>
      <c r="E708" s="262">
        <v>11520</v>
      </c>
      <c r="F708" s="264">
        <f t="shared" si="33"/>
        <v>2620</v>
      </c>
      <c r="G708" s="263">
        <f t="shared" si="34"/>
        <v>1920</v>
      </c>
      <c r="H708" s="262"/>
    </row>
    <row r="709" spans="1:8" ht="12.75">
      <c r="A709" s="267">
        <v>848</v>
      </c>
      <c r="B709" s="88"/>
      <c r="C709" s="95">
        <v>72</v>
      </c>
      <c r="D709" s="261"/>
      <c r="E709" s="262">
        <v>11520</v>
      </c>
      <c r="F709" s="264">
        <f t="shared" si="33"/>
        <v>2620</v>
      </c>
      <c r="G709" s="263">
        <f t="shared" si="34"/>
        <v>1920</v>
      </c>
      <c r="H709" s="262"/>
    </row>
    <row r="710" spans="1:8" ht="12.75">
      <c r="A710" s="267">
        <v>849</v>
      </c>
      <c r="B710" s="88"/>
      <c r="C710" s="95">
        <v>72</v>
      </c>
      <c r="D710" s="261"/>
      <c r="E710" s="262">
        <v>11520</v>
      </c>
      <c r="F710" s="264">
        <f t="shared" si="33"/>
        <v>2620</v>
      </c>
      <c r="G710" s="263">
        <f t="shared" si="34"/>
        <v>1920</v>
      </c>
      <c r="H710" s="262"/>
    </row>
    <row r="711" spans="1:8" ht="12.75">
      <c r="A711" s="267">
        <v>850</v>
      </c>
      <c r="B711" s="88"/>
      <c r="C711" s="95">
        <v>72</v>
      </c>
      <c r="D711" s="261"/>
      <c r="E711" s="262">
        <v>11520</v>
      </c>
      <c r="F711" s="264">
        <f t="shared" si="33"/>
        <v>2620</v>
      </c>
      <c r="G711" s="263">
        <f t="shared" si="34"/>
        <v>1920</v>
      </c>
      <c r="H711" s="262"/>
    </row>
    <row r="712" spans="1:8" ht="12.75">
      <c r="A712" s="267">
        <v>851</v>
      </c>
      <c r="B712" s="88"/>
      <c r="C712" s="95">
        <v>72</v>
      </c>
      <c r="D712" s="261"/>
      <c r="E712" s="262">
        <v>11520</v>
      </c>
      <c r="F712" s="264">
        <f t="shared" si="33"/>
        <v>2620</v>
      </c>
      <c r="G712" s="263">
        <f t="shared" si="34"/>
        <v>1920</v>
      </c>
      <c r="H712" s="262"/>
    </row>
    <row r="713" spans="1:8" ht="12.75">
      <c r="A713" s="267">
        <v>852</v>
      </c>
      <c r="B713" s="88"/>
      <c r="C713" s="95">
        <v>72</v>
      </c>
      <c r="D713" s="261"/>
      <c r="E713" s="262">
        <v>11520</v>
      </c>
      <c r="F713" s="264">
        <f t="shared" si="33"/>
        <v>2620</v>
      </c>
      <c r="G713" s="263">
        <f t="shared" si="34"/>
        <v>1920</v>
      </c>
      <c r="H713" s="262"/>
    </row>
    <row r="714" spans="1:8" ht="12.75">
      <c r="A714" s="267">
        <v>853</v>
      </c>
      <c r="B714" s="88"/>
      <c r="C714" s="95">
        <v>72</v>
      </c>
      <c r="D714" s="261"/>
      <c r="E714" s="262">
        <v>11520</v>
      </c>
      <c r="F714" s="264">
        <f t="shared" si="33"/>
        <v>2620</v>
      </c>
      <c r="G714" s="263">
        <f t="shared" si="34"/>
        <v>1920</v>
      </c>
      <c r="H714" s="262"/>
    </row>
    <row r="715" spans="1:8" ht="12.75">
      <c r="A715" s="267">
        <v>854</v>
      </c>
      <c r="B715" s="88"/>
      <c r="C715" s="95">
        <v>72</v>
      </c>
      <c r="D715" s="261"/>
      <c r="E715" s="262">
        <v>11520</v>
      </c>
      <c r="F715" s="264">
        <f t="shared" si="33"/>
        <v>2620</v>
      </c>
      <c r="G715" s="263">
        <f t="shared" si="34"/>
        <v>1920</v>
      </c>
      <c r="H715" s="262"/>
    </row>
    <row r="716" spans="1:8" ht="12.75">
      <c r="A716" s="267">
        <v>855</v>
      </c>
      <c r="B716" s="88"/>
      <c r="C716" s="95">
        <v>72</v>
      </c>
      <c r="D716" s="261"/>
      <c r="E716" s="262">
        <v>11520</v>
      </c>
      <c r="F716" s="264">
        <f t="shared" si="33"/>
        <v>2620</v>
      </c>
      <c r="G716" s="263">
        <f t="shared" si="34"/>
        <v>1920</v>
      </c>
      <c r="H716" s="262"/>
    </row>
    <row r="717" spans="1:8" ht="12.75">
      <c r="A717" s="267">
        <v>856</v>
      </c>
      <c r="B717" s="88"/>
      <c r="C717" s="95">
        <v>72</v>
      </c>
      <c r="D717" s="261"/>
      <c r="E717" s="262">
        <v>11520</v>
      </c>
      <c r="F717" s="264">
        <f t="shared" si="33"/>
        <v>2620</v>
      </c>
      <c r="G717" s="263">
        <f t="shared" si="34"/>
        <v>1920</v>
      </c>
      <c r="H717" s="262"/>
    </row>
    <row r="718" spans="1:8" ht="12.75">
      <c r="A718" s="267">
        <v>857</v>
      </c>
      <c r="B718" s="88"/>
      <c r="C718" s="95">
        <v>72</v>
      </c>
      <c r="D718" s="261"/>
      <c r="E718" s="262">
        <v>11520</v>
      </c>
      <c r="F718" s="264">
        <f aca="true" t="shared" si="35" ref="F718:F771">ROUND(12*1.3644*(1/C718*E718)+H718,0)</f>
        <v>2620</v>
      </c>
      <c r="G718" s="263">
        <f t="shared" si="34"/>
        <v>1920</v>
      </c>
      <c r="H718" s="262"/>
    </row>
    <row r="719" spans="1:8" ht="12.75">
      <c r="A719" s="267">
        <v>858</v>
      </c>
      <c r="B719" s="88"/>
      <c r="C719" s="95">
        <v>72</v>
      </c>
      <c r="D719" s="261"/>
      <c r="E719" s="262">
        <v>11520</v>
      </c>
      <c r="F719" s="264">
        <f t="shared" si="35"/>
        <v>2620</v>
      </c>
      <c r="G719" s="263">
        <f t="shared" si="34"/>
        <v>1920</v>
      </c>
      <c r="H719" s="262"/>
    </row>
    <row r="720" spans="1:8" ht="12.75">
      <c r="A720" s="267">
        <v>859</v>
      </c>
      <c r="B720" s="88"/>
      <c r="C720" s="95">
        <v>72</v>
      </c>
      <c r="D720" s="261"/>
      <c r="E720" s="262">
        <v>11520</v>
      </c>
      <c r="F720" s="264">
        <f t="shared" si="35"/>
        <v>2620</v>
      </c>
      <c r="G720" s="263">
        <f t="shared" si="34"/>
        <v>1920</v>
      </c>
      <c r="H720" s="262"/>
    </row>
    <row r="721" spans="1:8" ht="12.75">
      <c r="A721" s="267">
        <v>860</v>
      </c>
      <c r="B721" s="88"/>
      <c r="C721" s="95">
        <v>72</v>
      </c>
      <c r="D721" s="261"/>
      <c r="E721" s="262">
        <v>11520</v>
      </c>
      <c r="F721" s="264">
        <f t="shared" si="35"/>
        <v>2620</v>
      </c>
      <c r="G721" s="263">
        <f t="shared" si="34"/>
        <v>1920</v>
      </c>
      <c r="H721" s="262"/>
    </row>
    <row r="722" spans="1:8" ht="12.75">
      <c r="A722" s="267">
        <v>861</v>
      </c>
      <c r="B722" s="88"/>
      <c r="C722" s="95">
        <v>72</v>
      </c>
      <c r="D722" s="261"/>
      <c r="E722" s="262">
        <v>11520</v>
      </c>
      <c r="F722" s="264">
        <f t="shared" si="35"/>
        <v>2620</v>
      </c>
      <c r="G722" s="263">
        <f t="shared" si="34"/>
        <v>1920</v>
      </c>
      <c r="H722" s="262"/>
    </row>
    <row r="723" spans="1:8" ht="12.75">
      <c r="A723" s="267">
        <v>862</v>
      </c>
      <c r="B723" s="88"/>
      <c r="C723" s="95">
        <v>72</v>
      </c>
      <c r="D723" s="261"/>
      <c r="E723" s="262">
        <v>11520</v>
      </c>
      <c r="F723" s="264">
        <f t="shared" si="35"/>
        <v>2620</v>
      </c>
      <c r="G723" s="263">
        <f t="shared" si="34"/>
        <v>1920</v>
      </c>
      <c r="H723" s="262"/>
    </row>
    <row r="724" spans="1:8" ht="12.75">
      <c r="A724" s="267">
        <v>863</v>
      </c>
      <c r="B724" s="88"/>
      <c r="C724" s="95">
        <v>72</v>
      </c>
      <c r="D724" s="261"/>
      <c r="E724" s="262">
        <v>11520</v>
      </c>
      <c r="F724" s="264">
        <f t="shared" si="35"/>
        <v>2620</v>
      </c>
      <c r="G724" s="263">
        <f t="shared" si="34"/>
        <v>1920</v>
      </c>
      <c r="H724" s="262"/>
    </row>
    <row r="725" spans="1:8" ht="12.75">
      <c r="A725" s="267">
        <v>864</v>
      </c>
      <c r="B725" s="88"/>
      <c r="C725" s="95">
        <v>72</v>
      </c>
      <c r="D725" s="261"/>
      <c r="E725" s="262">
        <v>11520</v>
      </c>
      <c r="F725" s="264">
        <f t="shared" si="35"/>
        <v>2620</v>
      </c>
      <c r="G725" s="263">
        <f t="shared" si="34"/>
        <v>1920</v>
      </c>
      <c r="H725" s="262"/>
    </row>
    <row r="726" spans="1:8" ht="12.75">
      <c r="A726" s="267">
        <v>865</v>
      </c>
      <c r="B726" s="88"/>
      <c r="C726" s="95">
        <v>72</v>
      </c>
      <c r="D726" s="261"/>
      <c r="E726" s="262">
        <v>11520</v>
      </c>
      <c r="F726" s="264">
        <f t="shared" si="35"/>
        <v>2620</v>
      </c>
      <c r="G726" s="263">
        <f t="shared" si="34"/>
        <v>1920</v>
      </c>
      <c r="H726" s="262"/>
    </row>
    <row r="727" spans="1:8" ht="12.75">
      <c r="A727" s="267">
        <v>866</v>
      </c>
      <c r="B727" s="88"/>
      <c r="C727" s="95">
        <v>72</v>
      </c>
      <c r="D727" s="261"/>
      <c r="E727" s="262">
        <v>11520</v>
      </c>
      <c r="F727" s="264">
        <f t="shared" si="35"/>
        <v>2620</v>
      </c>
      <c r="G727" s="263">
        <f t="shared" si="34"/>
        <v>1920</v>
      </c>
      <c r="H727" s="262"/>
    </row>
    <row r="728" spans="1:8" ht="12.75">
      <c r="A728" s="267">
        <v>867</v>
      </c>
      <c r="B728" s="88"/>
      <c r="C728" s="95">
        <v>72</v>
      </c>
      <c r="D728" s="261"/>
      <c r="E728" s="262">
        <v>11520</v>
      </c>
      <c r="F728" s="264">
        <f t="shared" si="35"/>
        <v>2620</v>
      </c>
      <c r="G728" s="263">
        <f t="shared" si="34"/>
        <v>1920</v>
      </c>
      <c r="H728" s="262"/>
    </row>
    <row r="729" spans="1:8" ht="12.75">
      <c r="A729" s="267">
        <v>868</v>
      </c>
      <c r="B729" s="88"/>
      <c r="C729" s="95">
        <v>72</v>
      </c>
      <c r="D729" s="261"/>
      <c r="E729" s="262">
        <v>11520</v>
      </c>
      <c r="F729" s="264">
        <f t="shared" si="35"/>
        <v>2620</v>
      </c>
      <c r="G729" s="263">
        <f t="shared" si="34"/>
        <v>1920</v>
      </c>
      <c r="H729" s="262"/>
    </row>
    <row r="730" spans="1:8" ht="12.75">
      <c r="A730" s="267">
        <v>869</v>
      </c>
      <c r="B730" s="88"/>
      <c r="C730" s="95">
        <v>72</v>
      </c>
      <c r="D730" s="261"/>
      <c r="E730" s="262">
        <v>11520</v>
      </c>
      <c r="F730" s="264">
        <f t="shared" si="35"/>
        <v>2620</v>
      </c>
      <c r="G730" s="263">
        <f t="shared" si="34"/>
        <v>1920</v>
      </c>
      <c r="H730" s="262"/>
    </row>
    <row r="731" spans="1:8" ht="12.75">
      <c r="A731" s="267">
        <v>870</v>
      </c>
      <c r="B731" s="88"/>
      <c r="C731" s="95">
        <v>72</v>
      </c>
      <c r="D731" s="261"/>
      <c r="E731" s="262">
        <v>11520</v>
      </c>
      <c r="F731" s="264">
        <f t="shared" si="35"/>
        <v>2620</v>
      </c>
      <c r="G731" s="263">
        <f t="shared" si="34"/>
        <v>1920</v>
      </c>
      <c r="H731" s="262"/>
    </row>
    <row r="732" spans="1:8" ht="12.75">
      <c r="A732" s="267">
        <v>871</v>
      </c>
      <c r="B732" s="88"/>
      <c r="C732" s="95">
        <v>72</v>
      </c>
      <c r="D732" s="261"/>
      <c r="E732" s="262">
        <v>11520</v>
      </c>
      <c r="F732" s="264">
        <f t="shared" si="35"/>
        <v>2620</v>
      </c>
      <c r="G732" s="263">
        <f t="shared" si="34"/>
        <v>1920</v>
      </c>
      <c r="H732" s="262"/>
    </row>
    <row r="733" spans="1:8" ht="12.75">
      <c r="A733" s="267">
        <v>872</v>
      </c>
      <c r="B733" s="88"/>
      <c r="C733" s="95">
        <v>72</v>
      </c>
      <c r="D733" s="261"/>
      <c r="E733" s="262">
        <v>11520</v>
      </c>
      <c r="F733" s="264">
        <f t="shared" si="35"/>
        <v>2620</v>
      </c>
      <c r="G733" s="263">
        <f t="shared" si="34"/>
        <v>1920</v>
      </c>
      <c r="H733" s="262"/>
    </row>
    <row r="734" spans="1:8" ht="12.75">
      <c r="A734" s="267">
        <v>873</v>
      </c>
      <c r="B734" s="88"/>
      <c r="C734" s="95">
        <v>72</v>
      </c>
      <c r="D734" s="261"/>
      <c r="E734" s="262">
        <v>11520</v>
      </c>
      <c r="F734" s="264">
        <f t="shared" si="35"/>
        <v>2620</v>
      </c>
      <c r="G734" s="263">
        <f t="shared" si="34"/>
        <v>1920</v>
      </c>
      <c r="H734" s="262"/>
    </row>
    <row r="735" spans="1:8" ht="12.75">
      <c r="A735" s="267">
        <v>874</v>
      </c>
      <c r="B735" s="88"/>
      <c r="C735" s="95">
        <v>72</v>
      </c>
      <c r="D735" s="261"/>
      <c r="E735" s="262">
        <v>11520</v>
      </c>
      <c r="F735" s="264">
        <f t="shared" si="35"/>
        <v>2620</v>
      </c>
      <c r="G735" s="263">
        <f t="shared" si="34"/>
        <v>1920</v>
      </c>
      <c r="H735" s="262"/>
    </row>
    <row r="736" spans="1:8" ht="12.75">
      <c r="A736" s="267">
        <v>875</v>
      </c>
      <c r="B736" s="88"/>
      <c r="C736" s="95">
        <v>72</v>
      </c>
      <c r="D736" s="261"/>
      <c r="E736" s="262">
        <v>11520</v>
      </c>
      <c r="F736" s="264">
        <f t="shared" si="35"/>
        <v>2620</v>
      </c>
      <c r="G736" s="263">
        <f t="shared" si="34"/>
        <v>1920</v>
      </c>
      <c r="H736" s="262"/>
    </row>
    <row r="737" spans="1:8" ht="12.75">
      <c r="A737" s="267">
        <v>876</v>
      </c>
      <c r="B737" s="88"/>
      <c r="C737" s="95">
        <v>72</v>
      </c>
      <c r="D737" s="261"/>
      <c r="E737" s="262">
        <v>11520</v>
      </c>
      <c r="F737" s="264">
        <f t="shared" si="35"/>
        <v>2620</v>
      </c>
      <c r="G737" s="263">
        <f t="shared" si="34"/>
        <v>1920</v>
      </c>
      <c r="H737" s="262"/>
    </row>
    <row r="738" spans="1:8" ht="12.75">
      <c r="A738" s="267">
        <v>877</v>
      </c>
      <c r="B738" s="88"/>
      <c r="C738" s="95">
        <v>72</v>
      </c>
      <c r="D738" s="261"/>
      <c r="E738" s="262">
        <v>11520</v>
      </c>
      <c r="F738" s="264">
        <f t="shared" si="35"/>
        <v>2620</v>
      </c>
      <c r="G738" s="263">
        <f t="shared" si="34"/>
        <v>1920</v>
      </c>
      <c r="H738" s="262"/>
    </row>
    <row r="739" spans="1:8" ht="12.75">
      <c r="A739" s="267">
        <v>878</v>
      </c>
      <c r="B739" s="88"/>
      <c r="C739" s="95">
        <v>72</v>
      </c>
      <c r="D739" s="261"/>
      <c r="E739" s="262">
        <v>11520</v>
      </c>
      <c r="F739" s="264">
        <f t="shared" si="35"/>
        <v>2620</v>
      </c>
      <c r="G739" s="263">
        <f t="shared" si="34"/>
        <v>1920</v>
      </c>
      <c r="H739" s="262"/>
    </row>
    <row r="740" spans="1:8" ht="12.75">
      <c r="A740" s="267">
        <v>879</v>
      </c>
      <c r="B740" s="88"/>
      <c r="C740" s="95">
        <v>72</v>
      </c>
      <c r="D740" s="261"/>
      <c r="E740" s="262">
        <v>11520</v>
      </c>
      <c r="F740" s="264">
        <f t="shared" si="35"/>
        <v>2620</v>
      </c>
      <c r="G740" s="263">
        <f t="shared" si="34"/>
        <v>1920</v>
      </c>
      <c r="H740" s="262"/>
    </row>
    <row r="741" spans="1:8" ht="12.75">
      <c r="A741" s="267">
        <v>880</v>
      </c>
      <c r="B741" s="88"/>
      <c r="C741" s="95">
        <v>72</v>
      </c>
      <c r="D741" s="261"/>
      <c r="E741" s="262">
        <v>11520</v>
      </c>
      <c r="F741" s="264">
        <f t="shared" si="35"/>
        <v>2620</v>
      </c>
      <c r="G741" s="263">
        <f t="shared" si="34"/>
        <v>1920</v>
      </c>
      <c r="H741" s="262"/>
    </row>
    <row r="742" spans="1:8" ht="12.75">
      <c r="A742" s="267">
        <v>881</v>
      </c>
      <c r="B742" s="88"/>
      <c r="C742" s="95">
        <v>72</v>
      </c>
      <c r="D742" s="261"/>
      <c r="E742" s="262">
        <v>11520</v>
      </c>
      <c r="F742" s="264">
        <f t="shared" si="35"/>
        <v>2620</v>
      </c>
      <c r="G742" s="263">
        <f t="shared" si="34"/>
        <v>1920</v>
      </c>
      <c r="H742" s="262"/>
    </row>
    <row r="743" spans="1:8" ht="12.75">
      <c r="A743" s="267">
        <v>882</v>
      </c>
      <c r="B743" s="88"/>
      <c r="C743" s="95">
        <v>72</v>
      </c>
      <c r="D743" s="261"/>
      <c r="E743" s="262">
        <v>11520</v>
      </c>
      <c r="F743" s="264">
        <f t="shared" si="35"/>
        <v>2620</v>
      </c>
      <c r="G743" s="263">
        <f t="shared" si="34"/>
        <v>1920</v>
      </c>
      <c r="H743" s="262"/>
    </row>
    <row r="744" spans="1:8" ht="12.75">
      <c r="A744" s="267">
        <v>883</v>
      </c>
      <c r="B744" s="88"/>
      <c r="C744" s="95">
        <v>72</v>
      </c>
      <c r="D744" s="261"/>
      <c r="E744" s="262">
        <v>11520</v>
      </c>
      <c r="F744" s="264">
        <f t="shared" si="35"/>
        <v>2620</v>
      </c>
      <c r="G744" s="263">
        <f t="shared" si="34"/>
        <v>1920</v>
      </c>
      <c r="H744" s="262"/>
    </row>
    <row r="745" spans="1:8" ht="12.75">
      <c r="A745" s="267">
        <v>884</v>
      </c>
      <c r="B745" s="88"/>
      <c r="C745" s="95">
        <v>72</v>
      </c>
      <c r="D745" s="261"/>
      <c r="E745" s="262">
        <v>11520</v>
      </c>
      <c r="F745" s="264">
        <f t="shared" si="35"/>
        <v>2620</v>
      </c>
      <c r="G745" s="263">
        <f t="shared" si="34"/>
        <v>1920</v>
      </c>
      <c r="H745" s="262"/>
    </row>
    <row r="746" spans="1:8" ht="12.75">
      <c r="A746" s="267">
        <v>885</v>
      </c>
      <c r="B746" s="88"/>
      <c r="C746" s="95">
        <v>72</v>
      </c>
      <c r="D746" s="261"/>
      <c r="E746" s="262">
        <v>11520</v>
      </c>
      <c r="F746" s="264">
        <f t="shared" si="35"/>
        <v>2620</v>
      </c>
      <c r="G746" s="263">
        <f t="shared" si="34"/>
        <v>1920</v>
      </c>
      <c r="H746" s="262"/>
    </row>
    <row r="747" spans="1:8" ht="12.75">
      <c r="A747" s="267">
        <v>886</v>
      </c>
      <c r="B747" s="88"/>
      <c r="C747" s="95">
        <v>72</v>
      </c>
      <c r="D747" s="261"/>
      <c r="E747" s="262">
        <v>11520</v>
      </c>
      <c r="F747" s="264">
        <f t="shared" si="35"/>
        <v>2620</v>
      </c>
      <c r="G747" s="263">
        <f t="shared" si="34"/>
        <v>1920</v>
      </c>
      <c r="H747" s="262"/>
    </row>
    <row r="748" spans="1:8" ht="12.75">
      <c r="A748" s="267">
        <v>887</v>
      </c>
      <c r="B748" s="88"/>
      <c r="C748" s="95">
        <v>72</v>
      </c>
      <c r="D748" s="261"/>
      <c r="E748" s="262">
        <v>11520</v>
      </c>
      <c r="F748" s="264">
        <f t="shared" si="35"/>
        <v>2620</v>
      </c>
      <c r="G748" s="263">
        <f t="shared" si="34"/>
        <v>1920</v>
      </c>
      <c r="H748" s="262"/>
    </row>
    <row r="749" spans="1:8" ht="12.75">
      <c r="A749" s="267">
        <v>888</v>
      </c>
      <c r="B749" s="88"/>
      <c r="C749" s="95">
        <v>72</v>
      </c>
      <c r="D749" s="261"/>
      <c r="E749" s="262">
        <v>11520</v>
      </c>
      <c r="F749" s="264">
        <f t="shared" si="35"/>
        <v>2620</v>
      </c>
      <c r="G749" s="263">
        <f t="shared" si="34"/>
        <v>1920</v>
      </c>
      <c r="H749" s="262"/>
    </row>
    <row r="750" spans="1:8" ht="12.75">
      <c r="A750" s="267">
        <v>889</v>
      </c>
      <c r="B750" s="88"/>
      <c r="C750" s="95">
        <v>72</v>
      </c>
      <c r="D750" s="261"/>
      <c r="E750" s="262">
        <v>11520</v>
      </c>
      <c r="F750" s="264">
        <f t="shared" si="35"/>
        <v>2620</v>
      </c>
      <c r="G750" s="263">
        <f t="shared" si="34"/>
        <v>1920</v>
      </c>
      <c r="H750" s="262"/>
    </row>
    <row r="751" spans="1:8" ht="12.75">
      <c r="A751" s="267">
        <v>890</v>
      </c>
      <c r="B751" s="88"/>
      <c r="C751" s="95">
        <v>72</v>
      </c>
      <c r="D751" s="261"/>
      <c r="E751" s="262">
        <v>11520</v>
      </c>
      <c r="F751" s="264">
        <f t="shared" si="35"/>
        <v>2620</v>
      </c>
      <c r="G751" s="263">
        <f t="shared" si="34"/>
        <v>1920</v>
      </c>
      <c r="H751" s="262"/>
    </row>
    <row r="752" spans="1:8" ht="12.75">
      <c r="A752" s="267">
        <v>891</v>
      </c>
      <c r="B752" s="88"/>
      <c r="C752" s="95">
        <v>72</v>
      </c>
      <c r="D752" s="261"/>
      <c r="E752" s="262">
        <v>11520</v>
      </c>
      <c r="F752" s="264">
        <f t="shared" si="35"/>
        <v>2620</v>
      </c>
      <c r="G752" s="263">
        <f t="shared" si="34"/>
        <v>1920</v>
      </c>
      <c r="H752" s="262"/>
    </row>
    <row r="753" spans="1:8" ht="12.75">
      <c r="A753" s="267">
        <v>892</v>
      </c>
      <c r="B753" s="88"/>
      <c r="C753" s="95">
        <v>72</v>
      </c>
      <c r="D753" s="261"/>
      <c r="E753" s="262">
        <v>11520</v>
      </c>
      <c r="F753" s="264">
        <f t="shared" si="35"/>
        <v>2620</v>
      </c>
      <c r="G753" s="263">
        <f t="shared" si="34"/>
        <v>1920</v>
      </c>
      <c r="H753" s="262"/>
    </row>
    <row r="754" spans="1:8" ht="12.75">
      <c r="A754" s="267">
        <v>893</v>
      </c>
      <c r="B754" s="88"/>
      <c r="C754" s="95">
        <v>72</v>
      </c>
      <c r="D754" s="261"/>
      <c r="E754" s="262">
        <v>11520</v>
      </c>
      <c r="F754" s="264">
        <f t="shared" si="35"/>
        <v>2620</v>
      </c>
      <c r="G754" s="263">
        <f t="shared" si="34"/>
        <v>1920</v>
      </c>
      <c r="H754" s="262"/>
    </row>
    <row r="755" spans="1:8" ht="12.75">
      <c r="A755" s="267">
        <v>894</v>
      </c>
      <c r="B755" s="88"/>
      <c r="C755" s="95">
        <v>72</v>
      </c>
      <c r="D755" s="261"/>
      <c r="E755" s="262">
        <v>11520</v>
      </c>
      <c r="F755" s="264">
        <f t="shared" si="35"/>
        <v>2620</v>
      </c>
      <c r="G755" s="263">
        <f t="shared" si="34"/>
        <v>1920</v>
      </c>
      <c r="H755" s="262"/>
    </row>
    <row r="756" spans="1:8" ht="12.75">
      <c r="A756" s="267">
        <v>895</v>
      </c>
      <c r="B756" s="88"/>
      <c r="C756" s="95">
        <v>72</v>
      </c>
      <c r="D756" s="261"/>
      <c r="E756" s="262">
        <v>11520</v>
      </c>
      <c r="F756" s="264">
        <f t="shared" si="35"/>
        <v>2620</v>
      </c>
      <c r="G756" s="263">
        <f t="shared" si="34"/>
        <v>1920</v>
      </c>
      <c r="H756" s="262"/>
    </row>
    <row r="757" spans="1:8" ht="12.75">
      <c r="A757" s="267">
        <v>896</v>
      </c>
      <c r="B757" s="88"/>
      <c r="C757" s="95">
        <v>72</v>
      </c>
      <c r="D757" s="261"/>
      <c r="E757" s="262">
        <v>11520</v>
      </c>
      <c r="F757" s="264">
        <f t="shared" si="35"/>
        <v>2620</v>
      </c>
      <c r="G757" s="263">
        <f t="shared" si="34"/>
        <v>1920</v>
      </c>
      <c r="H757" s="262"/>
    </row>
    <row r="758" spans="1:8" ht="12.75">
      <c r="A758" s="267">
        <v>897</v>
      </c>
      <c r="B758" s="88"/>
      <c r="C758" s="95">
        <v>72</v>
      </c>
      <c r="D758" s="261"/>
      <c r="E758" s="262">
        <v>11520</v>
      </c>
      <c r="F758" s="264">
        <f t="shared" si="35"/>
        <v>2620</v>
      </c>
      <c r="G758" s="263">
        <f aca="true" t="shared" si="36" ref="G758:G771">ROUND(12*(1/C758*E758),0)</f>
        <v>1920</v>
      </c>
      <c r="H758" s="262"/>
    </row>
    <row r="759" spans="1:8" ht="12.75">
      <c r="A759" s="267">
        <v>898</v>
      </c>
      <c r="B759" s="88"/>
      <c r="C759" s="95">
        <v>72</v>
      </c>
      <c r="D759" s="261"/>
      <c r="E759" s="262">
        <v>11520</v>
      </c>
      <c r="F759" s="264">
        <f t="shared" si="35"/>
        <v>2620</v>
      </c>
      <c r="G759" s="263">
        <f t="shared" si="36"/>
        <v>1920</v>
      </c>
      <c r="H759" s="262"/>
    </row>
    <row r="760" spans="1:8" ht="12.75">
      <c r="A760" s="267">
        <v>899</v>
      </c>
      <c r="B760" s="88"/>
      <c r="C760" s="95">
        <v>72</v>
      </c>
      <c r="D760" s="261"/>
      <c r="E760" s="262">
        <v>11520</v>
      </c>
      <c r="F760" s="264">
        <f t="shared" si="35"/>
        <v>2620</v>
      </c>
      <c r="G760" s="263">
        <f t="shared" si="36"/>
        <v>1920</v>
      </c>
      <c r="H760" s="262"/>
    </row>
    <row r="761" spans="1:8" ht="12.75">
      <c r="A761" s="267">
        <v>900</v>
      </c>
      <c r="B761" s="88"/>
      <c r="C761" s="95">
        <v>72</v>
      </c>
      <c r="D761" s="261"/>
      <c r="E761" s="262">
        <v>11520</v>
      </c>
      <c r="F761" s="264">
        <f t="shared" si="35"/>
        <v>2620</v>
      </c>
      <c r="G761" s="263">
        <f t="shared" si="36"/>
        <v>1920</v>
      </c>
      <c r="H761" s="262"/>
    </row>
    <row r="762" spans="1:8" ht="12.75">
      <c r="A762" s="267">
        <v>901</v>
      </c>
      <c r="B762" s="88"/>
      <c r="C762" s="95">
        <v>72</v>
      </c>
      <c r="D762" s="261"/>
      <c r="E762" s="262">
        <v>11520</v>
      </c>
      <c r="F762" s="264">
        <f t="shared" si="35"/>
        <v>2620</v>
      </c>
      <c r="G762" s="263">
        <f t="shared" si="36"/>
        <v>1920</v>
      </c>
      <c r="H762" s="262"/>
    </row>
    <row r="763" spans="1:8" ht="12.75">
      <c r="A763" s="267">
        <v>902</v>
      </c>
      <c r="B763" s="88"/>
      <c r="C763" s="95">
        <v>72</v>
      </c>
      <c r="D763" s="261"/>
      <c r="E763" s="262">
        <v>11520</v>
      </c>
      <c r="F763" s="264">
        <f t="shared" si="35"/>
        <v>2620</v>
      </c>
      <c r="G763" s="263">
        <f t="shared" si="36"/>
        <v>1920</v>
      </c>
      <c r="H763" s="262"/>
    </row>
    <row r="764" spans="1:8" ht="12.75">
      <c r="A764" s="267">
        <v>903</v>
      </c>
      <c r="B764" s="88"/>
      <c r="C764" s="95">
        <v>72</v>
      </c>
      <c r="D764" s="261"/>
      <c r="E764" s="262">
        <v>11520</v>
      </c>
      <c r="F764" s="264">
        <f t="shared" si="35"/>
        <v>2620</v>
      </c>
      <c r="G764" s="263">
        <f t="shared" si="36"/>
        <v>1920</v>
      </c>
      <c r="H764" s="262"/>
    </row>
    <row r="765" spans="1:8" ht="12.75">
      <c r="A765" s="267">
        <v>904</v>
      </c>
      <c r="B765" s="88"/>
      <c r="C765" s="95">
        <v>72</v>
      </c>
      <c r="D765" s="261"/>
      <c r="E765" s="262">
        <v>11520</v>
      </c>
      <c r="F765" s="264">
        <f t="shared" si="35"/>
        <v>2620</v>
      </c>
      <c r="G765" s="263">
        <f t="shared" si="36"/>
        <v>1920</v>
      </c>
      <c r="H765" s="262"/>
    </row>
    <row r="766" spans="1:8" ht="12.75">
      <c r="A766" s="267">
        <v>905</v>
      </c>
      <c r="B766" s="88"/>
      <c r="C766" s="95">
        <v>72</v>
      </c>
      <c r="D766" s="261"/>
      <c r="E766" s="262">
        <v>11520</v>
      </c>
      <c r="F766" s="264">
        <f t="shared" si="35"/>
        <v>2620</v>
      </c>
      <c r="G766" s="263">
        <f t="shared" si="36"/>
        <v>1920</v>
      </c>
      <c r="H766" s="262"/>
    </row>
    <row r="767" spans="1:8" ht="12.75">
      <c r="A767" s="267">
        <v>906</v>
      </c>
      <c r="B767" s="88"/>
      <c r="C767" s="95">
        <v>72</v>
      </c>
      <c r="D767" s="261"/>
      <c r="E767" s="262">
        <v>11520</v>
      </c>
      <c r="F767" s="264">
        <f t="shared" si="35"/>
        <v>2620</v>
      </c>
      <c r="G767" s="263">
        <f t="shared" si="36"/>
        <v>1920</v>
      </c>
      <c r="H767" s="262"/>
    </row>
    <row r="768" spans="1:8" ht="12.75">
      <c r="A768" s="267">
        <v>907</v>
      </c>
      <c r="B768" s="88"/>
      <c r="C768" s="95">
        <v>72</v>
      </c>
      <c r="D768" s="261"/>
      <c r="E768" s="262">
        <v>11520</v>
      </c>
      <c r="F768" s="264">
        <f t="shared" si="35"/>
        <v>2620</v>
      </c>
      <c r="G768" s="263">
        <f t="shared" si="36"/>
        <v>1920</v>
      </c>
      <c r="H768" s="262"/>
    </row>
    <row r="769" spans="1:8" ht="12.75">
      <c r="A769" s="267">
        <v>908</v>
      </c>
      <c r="B769" s="88"/>
      <c r="C769" s="95">
        <v>72</v>
      </c>
      <c r="D769" s="261"/>
      <c r="E769" s="262">
        <v>11520</v>
      </c>
      <c r="F769" s="264">
        <f t="shared" si="35"/>
        <v>2620</v>
      </c>
      <c r="G769" s="263">
        <f t="shared" si="36"/>
        <v>1920</v>
      </c>
      <c r="H769" s="262"/>
    </row>
    <row r="770" spans="1:8" ht="12.75">
      <c r="A770" s="267">
        <v>909</v>
      </c>
      <c r="B770" s="88"/>
      <c r="C770" s="95">
        <v>72</v>
      </c>
      <c r="D770" s="261"/>
      <c r="E770" s="262">
        <v>11520</v>
      </c>
      <c r="F770" s="264">
        <f t="shared" si="35"/>
        <v>2620</v>
      </c>
      <c r="G770" s="263">
        <f t="shared" si="36"/>
        <v>1920</v>
      </c>
      <c r="H770" s="262"/>
    </row>
    <row r="771" spans="1:8" ht="12.75">
      <c r="A771" s="267">
        <v>910</v>
      </c>
      <c r="B771" s="88"/>
      <c r="C771" s="95">
        <v>72</v>
      </c>
      <c r="D771" s="261"/>
      <c r="E771" s="262">
        <v>11520</v>
      </c>
      <c r="F771" s="264">
        <f t="shared" si="35"/>
        <v>2620</v>
      </c>
      <c r="G771" s="263">
        <f t="shared" si="36"/>
        <v>1920</v>
      </c>
      <c r="H771" s="262"/>
    </row>
  </sheetData>
  <mergeCells count="1">
    <mergeCell ref="A10:B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kraje&amp;R1.2.2009</oddHeader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0"/>
  <sheetViews>
    <sheetView workbookViewId="0" topLeftCell="A1">
      <selection activeCell="D11" sqref="D11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41</v>
      </c>
    </row>
    <row r="2" ht="4.5" customHeight="1"/>
    <row r="3" spans="1:9" ht="20.25">
      <c r="A3" s="56" t="s">
        <v>607</v>
      </c>
      <c r="C3" s="52"/>
      <c r="D3" s="52"/>
      <c r="E3" s="52"/>
      <c r="F3" s="53"/>
      <c r="G3" s="53"/>
      <c r="H3" s="54"/>
      <c r="I3" s="54"/>
    </row>
    <row r="4" spans="1:9" ht="15">
      <c r="A4" s="89" t="s">
        <v>65</v>
      </c>
      <c r="B4" s="58"/>
      <c r="C4" s="58"/>
      <c r="D4" s="58"/>
      <c r="E4" s="58"/>
      <c r="F4" s="58"/>
      <c r="G4" s="58"/>
      <c r="I4" s="54"/>
    </row>
    <row r="5" spans="1:9" ht="5.25" customHeight="1">
      <c r="A5" s="89"/>
      <c r="B5" s="58"/>
      <c r="C5" s="58"/>
      <c r="D5" s="58"/>
      <c r="E5" s="58"/>
      <c r="F5" s="58"/>
      <c r="G5" s="58"/>
      <c r="I5" s="54"/>
    </row>
    <row r="6" spans="1:9" ht="15.75">
      <c r="A6" s="59"/>
      <c r="B6" s="60"/>
      <c r="C6" s="61" t="s">
        <v>197</v>
      </c>
      <c r="E6" s="62" t="s">
        <v>198</v>
      </c>
      <c r="I6" s="54"/>
    </row>
    <row r="7" spans="1:9" ht="15.75">
      <c r="A7" s="63"/>
      <c r="B7" s="60"/>
      <c r="C7" s="90" t="s">
        <v>102</v>
      </c>
      <c r="D7" s="91"/>
      <c r="E7" s="90"/>
      <c r="I7" s="54"/>
    </row>
    <row r="8" spans="1:9" ht="6" customHeight="1" thickBot="1">
      <c r="A8" s="432"/>
      <c r="B8" s="432"/>
      <c r="C8" s="72"/>
      <c r="D8" s="73"/>
      <c r="E8" s="74"/>
      <c r="F8" s="74"/>
      <c r="G8" s="74"/>
      <c r="I8" s="54"/>
    </row>
    <row r="9" spans="1:8" ht="15.75">
      <c r="A9" s="55"/>
      <c r="B9" s="75" t="s">
        <v>241</v>
      </c>
      <c r="C9" s="76"/>
      <c r="D9" s="75" t="s">
        <v>242</v>
      </c>
      <c r="E9" s="76"/>
      <c r="F9" s="77" t="s">
        <v>243</v>
      </c>
      <c r="G9" s="78" t="s">
        <v>244</v>
      </c>
      <c r="H9" s="76"/>
    </row>
    <row r="10" spans="1:8" ht="45.75" thickBot="1">
      <c r="A10" s="79" t="s">
        <v>32</v>
      </c>
      <c r="B10" s="80" t="s">
        <v>197</v>
      </c>
      <c r="C10" s="81" t="s">
        <v>198</v>
      </c>
      <c r="D10" s="82" t="s">
        <v>245</v>
      </c>
      <c r="E10" s="83" t="s">
        <v>246</v>
      </c>
      <c r="F10" s="82" t="s">
        <v>243</v>
      </c>
      <c r="G10" s="84" t="s">
        <v>248</v>
      </c>
      <c r="H10" s="83" t="s">
        <v>249</v>
      </c>
    </row>
    <row r="11" spans="1:8" ht="12.75">
      <c r="A11" s="267">
        <v>1</v>
      </c>
      <c r="B11" s="99">
        <f aca="true" t="shared" si="0" ref="B11:B74">ROUND(1.12233*LN(A11)+26.078,2)</f>
        <v>26.08</v>
      </c>
      <c r="C11" s="85"/>
      <c r="D11" s="261">
        <v>18250</v>
      </c>
      <c r="E11" s="262"/>
      <c r="F11" s="264">
        <f>ROUND(12*1.3644*(1/B11*D11)+H11,0)</f>
        <v>11534</v>
      </c>
      <c r="G11" s="263">
        <f aca="true" t="shared" si="1" ref="G11:G74">ROUND(12*(1/B11*D11),0)</f>
        <v>8397</v>
      </c>
      <c r="H11" s="262">
        <v>77</v>
      </c>
    </row>
    <row r="12" spans="1:8" ht="12.75">
      <c r="A12" s="267">
        <v>2</v>
      </c>
      <c r="B12" s="99">
        <f t="shared" si="0"/>
        <v>26.86</v>
      </c>
      <c r="C12" s="95"/>
      <c r="D12" s="261">
        <v>18250</v>
      </c>
      <c r="E12" s="262"/>
      <c r="F12" s="264">
        <f aca="true" t="shared" si="2" ref="F12:F75">ROUND(12*1.3644*(1/B12*D12)+H12,0)</f>
        <v>11201</v>
      </c>
      <c r="G12" s="263">
        <f t="shared" si="1"/>
        <v>8153</v>
      </c>
      <c r="H12" s="262">
        <v>77</v>
      </c>
    </row>
    <row r="13" spans="1:8" ht="12.75">
      <c r="A13" s="267">
        <v>3</v>
      </c>
      <c r="B13" s="99">
        <f t="shared" si="0"/>
        <v>27.31</v>
      </c>
      <c r="C13" s="95"/>
      <c r="D13" s="261">
        <v>18250</v>
      </c>
      <c r="E13" s="262"/>
      <c r="F13" s="264">
        <f t="shared" si="2"/>
        <v>11018</v>
      </c>
      <c r="G13" s="263">
        <f t="shared" si="1"/>
        <v>8019</v>
      </c>
      <c r="H13" s="262">
        <v>77</v>
      </c>
    </row>
    <row r="14" spans="1:8" ht="12.75">
      <c r="A14" s="267">
        <v>4</v>
      </c>
      <c r="B14" s="99">
        <f t="shared" si="0"/>
        <v>27.63</v>
      </c>
      <c r="C14" s="95"/>
      <c r="D14" s="261">
        <v>18250</v>
      </c>
      <c r="E14" s="262"/>
      <c r="F14" s="264">
        <f t="shared" si="2"/>
        <v>10891</v>
      </c>
      <c r="G14" s="263">
        <f t="shared" si="1"/>
        <v>7926</v>
      </c>
      <c r="H14" s="262">
        <v>77</v>
      </c>
    </row>
    <row r="15" spans="1:8" ht="12.75">
      <c r="A15" s="267">
        <v>5</v>
      </c>
      <c r="B15" s="99">
        <f t="shared" si="0"/>
        <v>27.88</v>
      </c>
      <c r="C15" s="95"/>
      <c r="D15" s="261">
        <v>18250</v>
      </c>
      <c r="E15" s="262"/>
      <c r="F15" s="264">
        <f t="shared" si="2"/>
        <v>10794</v>
      </c>
      <c r="G15" s="263">
        <f t="shared" si="1"/>
        <v>7855</v>
      </c>
      <c r="H15" s="262">
        <v>77</v>
      </c>
    </row>
    <row r="16" spans="1:8" ht="12.75">
      <c r="A16" s="267">
        <v>6</v>
      </c>
      <c r="B16" s="99">
        <f t="shared" si="0"/>
        <v>28.09</v>
      </c>
      <c r="C16" s="95"/>
      <c r="D16" s="261">
        <v>18250</v>
      </c>
      <c r="E16" s="262"/>
      <c r="F16" s="264">
        <f t="shared" si="2"/>
        <v>10714</v>
      </c>
      <c r="G16" s="263">
        <f t="shared" si="1"/>
        <v>7796</v>
      </c>
      <c r="H16" s="262">
        <v>77</v>
      </c>
    </row>
    <row r="17" spans="1:8" ht="12.75">
      <c r="A17" s="267">
        <v>7</v>
      </c>
      <c r="B17" s="99">
        <f t="shared" si="0"/>
        <v>28.26</v>
      </c>
      <c r="C17" s="95"/>
      <c r="D17" s="261">
        <v>18250</v>
      </c>
      <c r="E17" s="262"/>
      <c r="F17" s="264">
        <f t="shared" si="2"/>
        <v>10650</v>
      </c>
      <c r="G17" s="263">
        <f t="shared" si="1"/>
        <v>7749</v>
      </c>
      <c r="H17" s="262">
        <v>77</v>
      </c>
    </row>
    <row r="18" spans="1:8" ht="12.75">
      <c r="A18" s="267">
        <v>8</v>
      </c>
      <c r="B18" s="99">
        <f t="shared" si="0"/>
        <v>28.41</v>
      </c>
      <c r="C18" s="95"/>
      <c r="D18" s="261">
        <v>18250</v>
      </c>
      <c r="E18" s="262"/>
      <c r="F18" s="264">
        <f t="shared" si="2"/>
        <v>10595</v>
      </c>
      <c r="G18" s="263">
        <f t="shared" si="1"/>
        <v>7709</v>
      </c>
      <c r="H18" s="262">
        <v>77</v>
      </c>
    </row>
    <row r="19" spans="1:8" ht="12.75">
      <c r="A19" s="267">
        <v>9</v>
      </c>
      <c r="B19" s="99">
        <f t="shared" si="0"/>
        <v>28.54</v>
      </c>
      <c r="C19" s="95"/>
      <c r="D19" s="261">
        <v>18250</v>
      </c>
      <c r="E19" s="262"/>
      <c r="F19" s="264">
        <f t="shared" si="2"/>
        <v>10547</v>
      </c>
      <c r="G19" s="263">
        <f t="shared" si="1"/>
        <v>7673</v>
      </c>
      <c r="H19" s="262">
        <v>77</v>
      </c>
    </row>
    <row r="20" spans="1:8" ht="12.75">
      <c r="A20" s="267">
        <v>10</v>
      </c>
      <c r="B20" s="99">
        <f t="shared" si="0"/>
        <v>28.66</v>
      </c>
      <c r="C20" s="95"/>
      <c r="D20" s="261">
        <v>18250</v>
      </c>
      <c r="E20" s="262"/>
      <c r="F20" s="264">
        <f t="shared" si="2"/>
        <v>10503</v>
      </c>
      <c r="G20" s="263">
        <f t="shared" si="1"/>
        <v>7641</v>
      </c>
      <c r="H20" s="262">
        <v>77</v>
      </c>
    </row>
    <row r="21" spans="1:8" ht="12.75">
      <c r="A21" s="267">
        <v>11</v>
      </c>
      <c r="B21" s="99">
        <f t="shared" si="0"/>
        <v>28.77</v>
      </c>
      <c r="C21" s="95"/>
      <c r="D21" s="261">
        <v>18250</v>
      </c>
      <c r="E21" s="262"/>
      <c r="F21" s="264">
        <f t="shared" si="2"/>
        <v>10463</v>
      </c>
      <c r="G21" s="263">
        <f t="shared" si="1"/>
        <v>7612</v>
      </c>
      <c r="H21" s="262">
        <v>77</v>
      </c>
    </row>
    <row r="22" spans="1:8" ht="12.75">
      <c r="A22" s="267">
        <v>12</v>
      </c>
      <c r="B22" s="99">
        <f t="shared" si="0"/>
        <v>28.87</v>
      </c>
      <c r="C22" s="95"/>
      <c r="D22" s="261">
        <v>18250</v>
      </c>
      <c r="E22" s="262"/>
      <c r="F22" s="264">
        <f t="shared" si="2"/>
        <v>10427</v>
      </c>
      <c r="G22" s="263">
        <f t="shared" si="1"/>
        <v>7586</v>
      </c>
      <c r="H22" s="262">
        <v>77</v>
      </c>
    </row>
    <row r="23" spans="1:8" ht="12.75">
      <c r="A23" s="267">
        <v>13</v>
      </c>
      <c r="B23" s="99">
        <f t="shared" si="0"/>
        <v>28.96</v>
      </c>
      <c r="C23" s="95"/>
      <c r="D23" s="261">
        <v>18250</v>
      </c>
      <c r="E23" s="262"/>
      <c r="F23" s="264">
        <f t="shared" si="2"/>
        <v>10395</v>
      </c>
      <c r="G23" s="263">
        <f t="shared" si="1"/>
        <v>7562</v>
      </c>
      <c r="H23" s="262">
        <v>77</v>
      </c>
    </row>
    <row r="24" spans="1:8" ht="12.75">
      <c r="A24" s="267">
        <v>14</v>
      </c>
      <c r="B24" s="99">
        <f t="shared" si="0"/>
        <v>29.04</v>
      </c>
      <c r="C24" s="95"/>
      <c r="D24" s="261">
        <v>18250</v>
      </c>
      <c r="E24" s="262"/>
      <c r="F24" s="264">
        <f t="shared" si="2"/>
        <v>10366</v>
      </c>
      <c r="G24" s="263">
        <f t="shared" si="1"/>
        <v>7541</v>
      </c>
      <c r="H24" s="262">
        <v>77</v>
      </c>
    </row>
    <row r="25" spans="1:8" ht="12.75">
      <c r="A25" s="267">
        <v>15</v>
      </c>
      <c r="B25" s="99">
        <f t="shared" si="0"/>
        <v>29.12</v>
      </c>
      <c r="C25" s="95"/>
      <c r="D25" s="261">
        <v>18250</v>
      </c>
      <c r="E25" s="262"/>
      <c r="F25" s="264">
        <f t="shared" si="2"/>
        <v>10338</v>
      </c>
      <c r="G25" s="263">
        <f t="shared" si="1"/>
        <v>7521</v>
      </c>
      <c r="H25" s="262">
        <v>77</v>
      </c>
    </row>
    <row r="26" spans="1:8" ht="12.75">
      <c r="A26" s="267">
        <v>16</v>
      </c>
      <c r="B26" s="99">
        <f t="shared" si="0"/>
        <v>29.19</v>
      </c>
      <c r="C26" s="95"/>
      <c r="D26" s="261">
        <v>18250</v>
      </c>
      <c r="E26" s="262"/>
      <c r="F26" s="264">
        <f t="shared" si="2"/>
        <v>10314</v>
      </c>
      <c r="G26" s="263">
        <f t="shared" si="1"/>
        <v>7503</v>
      </c>
      <c r="H26" s="262">
        <v>77</v>
      </c>
    </row>
    <row r="27" spans="1:8" ht="12.75">
      <c r="A27" s="267">
        <v>17</v>
      </c>
      <c r="B27" s="99">
        <f t="shared" si="0"/>
        <v>29.26</v>
      </c>
      <c r="C27" s="95"/>
      <c r="D27" s="261">
        <v>18250</v>
      </c>
      <c r="E27" s="262"/>
      <c r="F27" s="264">
        <f t="shared" si="2"/>
        <v>10289</v>
      </c>
      <c r="G27" s="263">
        <f t="shared" si="1"/>
        <v>7485</v>
      </c>
      <c r="H27" s="262">
        <v>77</v>
      </c>
    </row>
    <row r="28" spans="1:8" ht="12.75">
      <c r="A28" s="267">
        <v>18</v>
      </c>
      <c r="B28" s="99">
        <f t="shared" si="0"/>
        <v>29.32</v>
      </c>
      <c r="C28" s="95"/>
      <c r="D28" s="261">
        <v>18250</v>
      </c>
      <c r="E28" s="262"/>
      <c r="F28" s="264">
        <f t="shared" si="2"/>
        <v>10268</v>
      </c>
      <c r="G28" s="263">
        <f t="shared" si="1"/>
        <v>7469</v>
      </c>
      <c r="H28" s="262">
        <v>77</v>
      </c>
    </row>
    <row r="29" spans="1:8" ht="12.75">
      <c r="A29" s="267">
        <v>19</v>
      </c>
      <c r="B29" s="99">
        <f t="shared" si="0"/>
        <v>29.38</v>
      </c>
      <c r="C29" s="95"/>
      <c r="D29" s="261">
        <v>18250</v>
      </c>
      <c r="E29" s="262"/>
      <c r="F29" s="264">
        <f t="shared" si="2"/>
        <v>10247</v>
      </c>
      <c r="G29" s="263">
        <f t="shared" si="1"/>
        <v>7454</v>
      </c>
      <c r="H29" s="262">
        <v>77</v>
      </c>
    </row>
    <row r="30" spans="1:8" ht="12.75">
      <c r="A30" s="267">
        <v>20</v>
      </c>
      <c r="B30" s="99">
        <f t="shared" si="0"/>
        <v>29.44</v>
      </c>
      <c r="C30" s="95"/>
      <c r="D30" s="261">
        <v>18250</v>
      </c>
      <c r="E30" s="262"/>
      <c r="F30" s="264">
        <f t="shared" si="2"/>
        <v>10227</v>
      </c>
      <c r="G30" s="263">
        <f t="shared" si="1"/>
        <v>7439</v>
      </c>
      <c r="H30" s="262">
        <v>77</v>
      </c>
    </row>
    <row r="31" spans="1:8" ht="12.75">
      <c r="A31" s="267">
        <v>21</v>
      </c>
      <c r="B31" s="99">
        <f t="shared" si="0"/>
        <v>29.49</v>
      </c>
      <c r="C31" s="95"/>
      <c r="D31" s="261">
        <v>18250</v>
      </c>
      <c r="E31" s="262"/>
      <c r="F31" s="264">
        <f t="shared" si="2"/>
        <v>10209</v>
      </c>
      <c r="G31" s="263">
        <f t="shared" si="1"/>
        <v>7426</v>
      </c>
      <c r="H31" s="262">
        <v>77</v>
      </c>
    </row>
    <row r="32" spans="1:8" ht="12.75">
      <c r="A32" s="267">
        <v>22</v>
      </c>
      <c r="B32" s="99">
        <f t="shared" si="0"/>
        <v>29.55</v>
      </c>
      <c r="C32" s="95"/>
      <c r="D32" s="261">
        <v>18250</v>
      </c>
      <c r="E32" s="262"/>
      <c r="F32" s="264">
        <f t="shared" si="2"/>
        <v>10189</v>
      </c>
      <c r="G32" s="263">
        <f t="shared" si="1"/>
        <v>7411</v>
      </c>
      <c r="H32" s="262">
        <v>77</v>
      </c>
    </row>
    <row r="33" spans="1:8" ht="12.75">
      <c r="A33" s="267">
        <v>23</v>
      </c>
      <c r="B33" s="99">
        <f t="shared" si="0"/>
        <v>29.6</v>
      </c>
      <c r="C33" s="95"/>
      <c r="D33" s="261">
        <v>18250</v>
      </c>
      <c r="E33" s="262"/>
      <c r="F33" s="264">
        <f t="shared" si="2"/>
        <v>10172</v>
      </c>
      <c r="G33" s="263">
        <f t="shared" si="1"/>
        <v>7399</v>
      </c>
      <c r="H33" s="262">
        <v>77</v>
      </c>
    </row>
    <row r="34" spans="1:8" ht="12.75">
      <c r="A34" s="267">
        <v>24</v>
      </c>
      <c r="B34" s="99">
        <f t="shared" si="0"/>
        <v>29.64</v>
      </c>
      <c r="C34" s="95"/>
      <c r="D34" s="261">
        <v>18250</v>
      </c>
      <c r="E34" s="262"/>
      <c r="F34" s="264">
        <f t="shared" si="2"/>
        <v>10158</v>
      </c>
      <c r="G34" s="263">
        <f t="shared" si="1"/>
        <v>7389</v>
      </c>
      <c r="H34" s="262">
        <v>77</v>
      </c>
    </row>
    <row r="35" spans="1:8" ht="12.75">
      <c r="A35" s="267">
        <v>25</v>
      </c>
      <c r="B35" s="99">
        <f t="shared" si="0"/>
        <v>29.69</v>
      </c>
      <c r="C35" s="95"/>
      <c r="D35" s="261">
        <v>18250</v>
      </c>
      <c r="E35" s="262"/>
      <c r="F35" s="264">
        <f t="shared" si="2"/>
        <v>10141</v>
      </c>
      <c r="G35" s="263">
        <f t="shared" si="1"/>
        <v>7376</v>
      </c>
      <c r="H35" s="262">
        <v>77</v>
      </c>
    </row>
    <row r="36" spans="1:8" ht="12.75">
      <c r="A36" s="267">
        <v>26</v>
      </c>
      <c r="B36" s="99">
        <f t="shared" si="0"/>
        <v>29.73</v>
      </c>
      <c r="C36" s="95"/>
      <c r="D36" s="261">
        <v>18250</v>
      </c>
      <c r="E36" s="262"/>
      <c r="F36" s="264">
        <f t="shared" si="2"/>
        <v>10128</v>
      </c>
      <c r="G36" s="263">
        <f t="shared" si="1"/>
        <v>7366</v>
      </c>
      <c r="H36" s="262">
        <v>77</v>
      </c>
    </row>
    <row r="37" spans="1:8" ht="12.75">
      <c r="A37" s="267">
        <v>27</v>
      </c>
      <c r="B37" s="99">
        <f t="shared" si="0"/>
        <v>29.78</v>
      </c>
      <c r="C37" s="95"/>
      <c r="D37" s="261">
        <v>18250</v>
      </c>
      <c r="E37" s="262"/>
      <c r="F37" s="264">
        <f t="shared" si="2"/>
        <v>10111</v>
      </c>
      <c r="G37" s="263">
        <f t="shared" si="1"/>
        <v>7354</v>
      </c>
      <c r="H37" s="262">
        <v>77</v>
      </c>
    </row>
    <row r="38" spans="1:8" ht="12.75">
      <c r="A38" s="267">
        <v>28</v>
      </c>
      <c r="B38" s="99">
        <f t="shared" si="0"/>
        <v>29.82</v>
      </c>
      <c r="C38" s="95"/>
      <c r="D38" s="261">
        <v>18250</v>
      </c>
      <c r="E38" s="262"/>
      <c r="F38" s="264">
        <f t="shared" si="2"/>
        <v>10097</v>
      </c>
      <c r="G38" s="263">
        <f t="shared" si="1"/>
        <v>7344</v>
      </c>
      <c r="H38" s="262">
        <v>77</v>
      </c>
    </row>
    <row r="39" spans="1:8" ht="12.75">
      <c r="A39" s="267">
        <v>29</v>
      </c>
      <c r="B39" s="99">
        <f t="shared" si="0"/>
        <v>29.86</v>
      </c>
      <c r="C39" s="95"/>
      <c r="D39" s="261">
        <v>18250</v>
      </c>
      <c r="E39" s="262"/>
      <c r="F39" s="264">
        <f t="shared" si="2"/>
        <v>10084</v>
      </c>
      <c r="G39" s="263">
        <f t="shared" si="1"/>
        <v>7334</v>
      </c>
      <c r="H39" s="262">
        <v>77</v>
      </c>
    </row>
    <row r="40" spans="1:8" ht="12.75">
      <c r="A40" s="267">
        <v>30</v>
      </c>
      <c r="B40" s="99">
        <f t="shared" si="0"/>
        <v>29.9</v>
      </c>
      <c r="C40" s="95"/>
      <c r="D40" s="261">
        <v>18250</v>
      </c>
      <c r="E40" s="262"/>
      <c r="F40" s="264">
        <f t="shared" si="2"/>
        <v>10070</v>
      </c>
      <c r="G40" s="263">
        <f t="shared" si="1"/>
        <v>7324</v>
      </c>
      <c r="H40" s="262">
        <v>77</v>
      </c>
    </row>
    <row r="41" spans="1:8" ht="12.75">
      <c r="A41" s="267">
        <v>31</v>
      </c>
      <c r="B41" s="99">
        <f t="shared" si="0"/>
        <v>29.93</v>
      </c>
      <c r="C41" s="95"/>
      <c r="D41" s="261">
        <v>18250</v>
      </c>
      <c r="E41" s="262"/>
      <c r="F41" s="264">
        <f t="shared" si="2"/>
        <v>10060</v>
      </c>
      <c r="G41" s="263">
        <f t="shared" si="1"/>
        <v>7317</v>
      </c>
      <c r="H41" s="262">
        <v>77</v>
      </c>
    </row>
    <row r="42" spans="1:8" ht="12.75">
      <c r="A42" s="267">
        <v>32</v>
      </c>
      <c r="B42" s="99">
        <f t="shared" si="0"/>
        <v>29.97</v>
      </c>
      <c r="C42" s="95"/>
      <c r="D42" s="261">
        <v>18250</v>
      </c>
      <c r="E42" s="262"/>
      <c r="F42" s="264">
        <f t="shared" si="2"/>
        <v>10047</v>
      </c>
      <c r="G42" s="263">
        <f t="shared" si="1"/>
        <v>7307</v>
      </c>
      <c r="H42" s="262">
        <v>77</v>
      </c>
    </row>
    <row r="43" spans="1:8" ht="12.75">
      <c r="A43" s="267">
        <v>33</v>
      </c>
      <c r="B43" s="99">
        <f t="shared" si="0"/>
        <v>30</v>
      </c>
      <c r="C43" s="95"/>
      <c r="D43" s="261">
        <v>18250</v>
      </c>
      <c r="E43" s="262"/>
      <c r="F43" s="264">
        <f t="shared" si="2"/>
        <v>10037</v>
      </c>
      <c r="G43" s="263">
        <f t="shared" si="1"/>
        <v>7300</v>
      </c>
      <c r="H43" s="262">
        <v>77</v>
      </c>
    </row>
    <row r="44" spans="1:8" ht="12.75">
      <c r="A44" s="267">
        <v>34</v>
      </c>
      <c r="B44" s="99">
        <f t="shared" si="0"/>
        <v>30.04</v>
      </c>
      <c r="C44" s="95"/>
      <c r="D44" s="261">
        <v>18250</v>
      </c>
      <c r="E44" s="262"/>
      <c r="F44" s="264">
        <f t="shared" si="2"/>
        <v>10024</v>
      </c>
      <c r="G44" s="263">
        <f t="shared" si="1"/>
        <v>7290</v>
      </c>
      <c r="H44" s="262">
        <v>77</v>
      </c>
    </row>
    <row r="45" spans="1:8" ht="12.75">
      <c r="A45" s="267">
        <v>35</v>
      </c>
      <c r="B45" s="99">
        <f t="shared" si="0"/>
        <v>30.07</v>
      </c>
      <c r="C45" s="95"/>
      <c r="D45" s="261">
        <v>18250</v>
      </c>
      <c r="E45" s="262"/>
      <c r="F45" s="264">
        <f t="shared" si="2"/>
        <v>10014</v>
      </c>
      <c r="G45" s="263">
        <f t="shared" si="1"/>
        <v>7283</v>
      </c>
      <c r="H45" s="262">
        <v>77</v>
      </c>
    </row>
    <row r="46" spans="1:8" ht="12.75">
      <c r="A46" s="267">
        <v>36</v>
      </c>
      <c r="B46" s="99">
        <f t="shared" si="0"/>
        <v>30.1</v>
      </c>
      <c r="C46" s="95"/>
      <c r="D46" s="261">
        <v>18250</v>
      </c>
      <c r="E46" s="262"/>
      <c r="F46" s="264">
        <f t="shared" si="2"/>
        <v>10004</v>
      </c>
      <c r="G46" s="263">
        <f t="shared" si="1"/>
        <v>7276</v>
      </c>
      <c r="H46" s="262">
        <v>77</v>
      </c>
    </row>
    <row r="47" spans="1:8" ht="12.75">
      <c r="A47" s="267">
        <v>37</v>
      </c>
      <c r="B47" s="99">
        <f t="shared" si="0"/>
        <v>30.13</v>
      </c>
      <c r="C47" s="95"/>
      <c r="D47" s="261">
        <v>18250</v>
      </c>
      <c r="E47" s="262"/>
      <c r="F47" s="264">
        <f t="shared" si="2"/>
        <v>9994</v>
      </c>
      <c r="G47" s="263">
        <f t="shared" si="1"/>
        <v>7269</v>
      </c>
      <c r="H47" s="262">
        <v>77</v>
      </c>
    </row>
    <row r="48" spans="1:8" ht="12.75">
      <c r="A48" s="267">
        <v>38</v>
      </c>
      <c r="B48" s="99">
        <f t="shared" si="0"/>
        <v>30.16</v>
      </c>
      <c r="C48" s="95"/>
      <c r="D48" s="261">
        <v>18250</v>
      </c>
      <c r="E48" s="262"/>
      <c r="F48" s="264">
        <f t="shared" si="2"/>
        <v>9984</v>
      </c>
      <c r="G48" s="263">
        <f t="shared" si="1"/>
        <v>7261</v>
      </c>
      <c r="H48" s="262">
        <v>77</v>
      </c>
    </row>
    <row r="49" spans="1:8" ht="12.75">
      <c r="A49" s="267">
        <v>39</v>
      </c>
      <c r="B49" s="99">
        <f t="shared" si="0"/>
        <v>30.19</v>
      </c>
      <c r="C49" s="95"/>
      <c r="D49" s="261">
        <v>18250</v>
      </c>
      <c r="E49" s="262"/>
      <c r="F49" s="264">
        <f t="shared" si="2"/>
        <v>9974</v>
      </c>
      <c r="G49" s="263">
        <f t="shared" si="1"/>
        <v>7254</v>
      </c>
      <c r="H49" s="262">
        <v>77</v>
      </c>
    </row>
    <row r="50" spans="1:8" ht="12.75">
      <c r="A50" s="267">
        <v>40</v>
      </c>
      <c r="B50" s="99">
        <f t="shared" si="0"/>
        <v>30.22</v>
      </c>
      <c r="C50" s="95"/>
      <c r="D50" s="261">
        <v>18250</v>
      </c>
      <c r="E50" s="262"/>
      <c r="F50" s="264">
        <f t="shared" si="2"/>
        <v>9965</v>
      </c>
      <c r="G50" s="263">
        <f t="shared" si="1"/>
        <v>7247</v>
      </c>
      <c r="H50" s="262">
        <v>77</v>
      </c>
    </row>
    <row r="51" spans="1:8" ht="12.75">
      <c r="A51" s="267">
        <v>41</v>
      </c>
      <c r="B51" s="99">
        <f t="shared" si="0"/>
        <v>30.25</v>
      </c>
      <c r="C51" s="95"/>
      <c r="D51" s="261">
        <v>18250</v>
      </c>
      <c r="E51" s="262"/>
      <c r="F51" s="264">
        <f t="shared" si="2"/>
        <v>9955</v>
      </c>
      <c r="G51" s="263">
        <f t="shared" si="1"/>
        <v>7240</v>
      </c>
      <c r="H51" s="262">
        <v>77</v>
      </c>
    </row>
    <row r="52" spans="1:8" ht="12.75">
      <c r="A52" s="267">
        <v>42</v>
      </c>
      <c r="B52" s="99">
        <f t="shared" si="0"/>
        <v>30.27</v>
      </c>
      <c r="C52" s="95"/>
      <c r="D52" s="261">
        <v>18250</v>
      </c>
      <c r="E52" s="262"/>
      <c r="F52" s="264">
        <f t="shared" si="2"/>
        <v>9948</v>
      </c>
      <c r="G52" s="263">
        <f t="shared" si="1"/>
        <v>7235</v>
      </c>
      <c r="H52" s="262">
        <v>77</v>
      </c>
    </row>
    <row r="53" spans="1:8" ht="12.75">
      <c r="A53" s="267">
        <v>43</v>
      </c>
      <c r="B53" s="99">
        <f t="shared" si="0"/>
        <v>30.3</v>
      </c>
      <c r="C53" s="95"/>
      <c r="D53" s="261">
        <v>18250</v>
      </c>
      <c r="E53" s="262"/>
      <c r="F53" s="264">
        <f t="shared" si="2"/>
        <v>9939</v>
      </c>
      <c r="G53" s="263">
        <f t="shared" si="1"/>
        <v>7228</v>
      </c>
      <c r="H53" s="262">
        <v>77</v>
      </c>
    </row>
    <row r="54" spans="1:8" ht="12.75">
      <c r="A54" s="267">
        <v>44</v>
      </c>
      <c r="B54" s="99">
        <f t="shared" si="0"/>
        <v>30.33</v>
      </c>
      <c r="C54" s="95"/>
      <c r="D54" s="261">
        <v>18250</v>
      </c>
      <c r="E54" s="262"/>
      <c r="F54" s="264">
        <f t="shared" si="2"/>
        <v>9929</v>
      </c>
      <c r="G54" s="263">
        <f t="shared" si="1"/>
        <v>7221</v>
      </c>
      <c r="H54" s="262">
        <v>77</v>
      </c>
    </row>
    <row r="55" spans="1:8" ht="12.75">
      <c r="A55" s="267">
        <v>45</v>
      </c>
      <c r="B55" s="99">
        <f t="shared" si="0"/>
        <v>30.35</v>
      </c>
      <c r="C55" s="95"/>
      <c r="D55" s="261">
        <v>18250</v>
      </c>
      <c r="E55" s="262"/>
      <c r="F55" s="264">
        <f t="shared" si="2"/>
        <v>9922</v>
      </c>
      <c r="G55" s="263">
        <f t="shared" si="1"/>
        <v>7216</v>
      </c>
      <c r="H55" s="262">
        <v>77</v>
      </c>
    </row>
    <row r="56" spans="1:8" ht="12.75">
      <c r="A56" s="267">
        <v>46</v>
      </c>
      <c r="B56" s="99">
        <f t="shared" si="0"/>
        <v>30.37</v>
      </c>
      <c r="C56" s="95"/>
      <c r="D56" s="261">
        <v>18250</v>
      </c>
      <c r="E56" s="262"/>
      <c r="F56" s="264">
        <f t="shared" si="2"/>
        <v>9916</v>
      </c>
      <c r="G56" s="263">
        <f t="shared" si="1"/>
        <v>7211</v>
      </c>
      <c r="H56" s="262">
        <v>77</v>
      </c>
    </row>
    <row r="57" spans="1:8" ht="12.75">
      <c r="A57" s="267">
        <v>47</v>
      </c>
      <c r="B57" s="99">
        <f t="shared" si="0"/>
        <v>30.4</v>
      </c>
      <c r="C57" s="95"/>
      <c r="D57" s="261">
        <v>18250</v>
      </c>
      <c r="E57" s="262"/>
      <c r="F57" s="264">
        <f t="shared" si="2"/>
        <v>9906</v>
      </c>
      <c r="G57" s="263">
        <f t="shared" si="1"/>
        <v>7204</v>
      </c>
      <c r="H57" s="262">
        <v>77</v>
      </c>
    </row>
    <row r="58" spans="1:8" ht="12.75">
      <c r="A58" s="267">
        <v>48</v>
      </c>
      <c r="B58" s="99">
        <f t="shared" si="0"/>
        <v>30.42</v>
      </c>
      <c r="C58" s="95"/>
      <c r="D58" s="261">
        <v>18250</v>
      </c>
      <c r="E58" s="262"/>
      <c r="F58" s="264">
        <f t="shared" si="2"/>
        <v>9900</v>
      </c>
      <c r="G58" s="263">
        <f t="shared" si="1"/>
        <v>7199</v>
      </c>
      <c r="H58" s="262">
        <v>77</v>
      </c>
    </row>
    <row r="59" spans="1:8" ht="12.75">
      <c r="A59" s="267">
        <v>49</v>
      </c>
      <c r="B59" s="99">
        <f t="shared" si="0"/>
        <v>30.45</v>
      </c>
      <c r="C59" s="95"/>
      <c r="D59" s="261">
        <v>18250</v>
      </c>
      <c r="E59" s="262"/>
      <c r="F59" s="264">
        <f t="shared" si="2"/>
        <v>9890</v>
      </c>
      <c r="G59" s="263">
        <f t="shared" si="1"/>
        <v>7192</v>
      </c>
      <c r="H59" s="262">
        <v>77</v>
      </c>
    </row>
    <row r="60" spans="1:8" ht="12.75">
      <c r="A60" s="267">
        <v>50</v>
      </c>
      <c r="B60" s="99">
        <f t="shared" si="0"/>
        <v>30.47</v>
      </c>
      <c r="C60" s="95"/>
      <c r="D60" s="261">
        <v>18250</v>
      </c>
      <c r="E60" s="262"/>
      <c r="F60" s="264">
        <f t="shared" si="2"/>
        <v>9883</v>
      </c>
      <c r="G60" s="263">
        <f t="shared" si="1"/>
        <v>7187</v>
      </c>
      <c r="H60" s="262">
        <v>77</v>
      </c>
    </row>
    <row r="61" spans="1:8" ht="12.75">
      <c r="A61" s="267">
        <v>51</v>
      </c>
      <c r="B61" s="99">
        <f t="shared" si="0"/>
        <v>30.49</v>
      </c>
      <c r="C61" s="95"/>
      <c r="D61" s="261">
        <v>18250</v>
      </c>
      <c r="E61" s="262"/>
      <c r="F61" s="264">
        <f t="shared" si="2"/>
        <v>9877</v>
      </c>
      <c r="G61" s="263">
        <f t="shared" si="1"/>
        <v>7183</v>
      </c>
      <c r="H61" s="262">
        <v>77</v>
      </c>
    </row>
    <row r="62" spans="1:8" ht="12.75">
      <c r="A62" s="267">
        <v>52</v>
      </c>
      <c r="B62" s="99">
        <f t="shared" si="0"/>
        <v>30.51</v>
      </c>
      <c r="C62" s="95"/>
      <c r="D62" s="261">
        <v>18250</v>
      </c>
      <c r="E62" s="262"/>
      <c r="F62" s="264">
        <f t="shared" si="2"/>
        <v>9871</v>
      </c>
      <c r="G62" s="263">
        <f t="shared" si="1"/>
        <v>7178</v>
      </c>
      <c r="H62" s="262">
        <v>77</v>
      </c>
    </row>
    <row r="63" spans="1:8" ht="12.75">
      <c r="A63" s="267">
        <v>53</v>
      </c>
      <c r="B63" s="99">
        <f t="shared" si="0"/>
        <v>30.53</v>
      </c>
      <c r="C63" s="95"/>
      <c r="D63" s="261">
        <v>18250</v>
      </c>
      <c r="E63" s="262"/>
      <c r="F63" s="264">
        <f t="shared" si="2"/>
        <v>9864</v>
      </c>
      <c r="G63" s="263">
        <f t="shared" si="1"/>
        <v>7173</v>
      </c>
      <c r="H63" s="262">
        <v>77</v>
      </c>
    </row>
    <row r="64" spans="1:8" ht="12.75">
      <c r="A64" s="267">
        <v>54</v>
      </c>
      <c r="B64" s="99">
        <f t="shared" si="0"/>
        <v>30.55</v>
      </c>
      <c r="C64" s="95"/>
      <c r="D64" s="261">
        <v>18250</v>
      </c>
      <c r="E64" s="262"/>
      <c r="F64" s="264">
        <f t="shared" si="2"/>
        <v>9858</v>
      </c>
      <c r="G64" s="263">
        <f t="shared" si="1"/>
        <v>7169</v>
      </c>
      <c r="H64" s="262">
        <v>77</v>
      </c>
    </row>
    <row r="65" spans="1:8" ht="12.75">
      <c r="A65" s="267">
        <v>55</v>
      </c>
      <c r="B65" s="99">
        <f t="shared" si="0"/>
        <v>30.58</v>
      </c>
      <c r="C65" s="95"/>
      <c r="D65" s="261">
        <v>18250</v>
      </c>
      <c r="E65" s="262"/>
      <c r="F65" s="264">
        <f t="shared" si="2"/>
        <v>9848</v>
      </c>
      <c r="G65" s="263">
        <f t="shared" si="1"/>
        <v>7162</v>
      </c>
      <c r="H65" s="262">
        <v>77</v>
      </c>
    </row>
    <row r="66" spans="1:8" ht="12.75">
      <c r="A66" s="267">
        <v>56</v>
      </c>
      <c r="B66" s="99">
        <f t="shared" si="0"/>
        <v>30.6</v>
      </c>
      <c r="C66" s="95"/>
      <c r="D66" s="261">
        <v>18250</v>
      </c>
      <c r="E66" s="262"/>
      <c r="F66" s="264">
        <f t="shared" si="2"/>
        <v>9842</v>
      </c>
      <c r="G66" s="263">
        <f t="shared" si="1"/>
        <v>7157</v>
      </c>
      <c r="H66" s="262">
        <v>77</v>
      </c>
    </row>
    <row r="67" spans="1:8" ht="12.75">
      <c r="A67" s="267">
        <v>57</v>
      </c>
      <c r="B67" s="99">
        <f t="shared" si="0"/>
        <v>30.62</v>
      </c>
      <c r="C67" s="95"/>
      <c r="D67" s="261">
        <v>18250</v>
      </c>
      <c r="E67" s="262"/>
      <c r="F67" s="264">
        <f t="shared" si="2"/>
        <v>9835</v>
      </c>
      <c r="G67" s="263">
        <f t="shared" si="1"/>
        <v>7152</v>
      </c>
      <c r="H67" s="262">
        <v>77</v>
      </c>
    </row>
    <row r="68" spans="1:8" ht="12.75">
      <c r="A68" s="267">
        <v>58</v>
      </c>
      <c r="B68" s="99">
        <f t="shared" si="0"/>
        <v>30.64</v>
      </c>
      <c r="C68" s="95"/>
      <c r="D68" s="261">
        <v>18250</v>
      </c>
      <c r="E68" s="262"/>
      <c r="F68" s="264">
        <f t="shared" si="2"/>
        <v>9829</v>
      </c>
      <c r="G68" s="263">
        <f t="shared" si="1"/>
        <v>7148</v>
      </c>
      <c r="H68" s="262">
        <v>77</v>
      </c>
    </row>
    <row r="69" spans="1:8" ht="12.75">
      <c r="A69" s="267">
        <v>59</v>
      </c>
      <c r="B69" s="99">
        <f t="shared" si="0"/>
        <v>30.65</v>
      </c>
      <c r="C69" s="95"/>
      <c r="D69" s="261">
        <v>18250</v>
      </c>
      <c r="E69" s="262"/>
      <c r="F69" s="264">
        <f t="shared" si="2"/>
        <v>9826</v>
      </c>
      <c r="G69" s="263">
        <f t="shared" si="1"/>
        <v>7145</v>
      </c>
      <c r="H69" s="262">
        <v>77</v>
      </c>
    </row>
    <row r="70" spans="1:8" ht="12.75">
      <c r="A70" s="267">
        <v>60</v>
      </c>
      <c r="B70" s="99">
        <f t="shared" si="0"/>
        <v>30.67</v>
      </c>
      <c r="C70" s="95"/>
      <c r="D70" s="261">
        <v>18250</v>
      </c>
      <c r="E70" s="262"/>
      <c r="F70" s="264">
        <f t="shared" si="2"/>
        <v>9820</v>
      </c>
      <c r="G70" s="263">
        <f t="shared" si="1"/>
        <v>7141</v>
      </c>
      <c r="H70" s="262">
        <v>77</v>
      </c>
    </row>
    <row r="71" spans="1:8" ht="12.75">
      <c r="A71" s="267">
        <v>61</v>
      </c>
      <c r="B71" s="99">
        <f t="shared" si="0"/>
        <v>30.69</v>
      </c>
      <c r="C71" s="95"/>
      <c r="D71" s="261">
        <v>18250</v>
      </c>
      <c r="E71" s="262"/>
      <c r="F71" s="264">
        <f t="shared" si="2"/>
        <v>9813</v>
      </c>
      <c r="G71" s="263">
        <f t="shared" si="1"/>
        <v>7136</v>
      </c>
      <c r="H71" s="262">
        <v>77</v>
      </c>
    </row>
    <row r="72" spans="1:8" ht="12.75">
      <c r="A72" s="267">
        <v>62</v>
      </c>
      <c r="B72" s="99">
        <f t="shared" si="0"/>
        <v>30.71</v>
      </c>
      <c r="C72" s="95"/>
      <c r="D72" s="261">
        <v>18250</v>
      </c>
      <c r="E72" s="262"/>
      <c r="F72" s="264">
        <f t="shared" si="2"/>
        <v>9807</v>
      </c>
      <c r="G72" s="263">
        <f t="shared" si="1"/>
        <v>7131</v>
      </c>
      <c r="H72" s="262">
        <v>77</v>
      </c>
    </row>
    <row r="73" spans="1:8" ht="12.75">
      <c r="A73" s="267">
        <v>63</v>
      </c>
      <c r="B73" s="99">
        <f t="shared" si="0"/>
        <v>30.73</v>
      </c>
      <c r="C73" s="95"/>
      <c r="D73" s="261">
        <v>18250</v>
      </c>
      <c r="E73" s="262"/>
      <c r="F73" s="264">
        <f t="shared" si="2"/>
        <v>9801</v>
      </c>
      <c r="G73" s="263">
        <f t="shared" si="1"/>
        <v>7127</v>
      </c>
      <c r="H73" s="262">
        <v>77</v>
      </c>
    </row>
    <row r="74" spans="1:8" ht="12.75">
      <c r="A74" s="267">
        <v>64</v>
      </c>
      <c r="B74" s="99">
        <f t="shared" si="0"/>
        <v>30.75</v>
      </c>
      <c r="C74" s="95"/>
      <c r="D74" s="261">
        <v>18250</v>
      </c>
      <c r="E74" s="262"/>
      <c r="F74" s="264">
        <f t="shared" si="2"/>
        <v>9794</v>
      </c>
      <c r="G74" s="263">
        <f t="shared" si="1"/>
        <v>7122</v>
      </c>
      <c r="H74" s="262">
        <v>77</v>
      </c>
    </row>
    <row r="75" spans="1:8" ht="12.75">
      <c r="A75" s="267">
        <v>65</v>
      </c>
      <c r="B75" s="99">
        <f aca="true" t="shared" si="3" ref="B75:B138">ROUND(1.12233*LN(A75)+26.078,2)</f>
        <v>30.76</v>
      </c>
      <c r="C75" s="95"/>
      <c r="D75" s="261">
        <v>18250</v>
      </c>
      <c r="E75" s="262"/>
      <c r="F75" s="264">
        <f t="shared" si="2"/>
        <v>9791</v>
      </c>
      <c r="G75" s="263">
        <f aca="true" t="shared" si="4" ref="G75:G138">ROUND(12*(1/B75*D75),0)</f>
        <v>7120</v>
      </c>
      <c r="H75" s="262">
        <v>77</v>
      </c>
    </row>
    <row r="76" spans="1:8" ht="12.75">
      <c r="A76" s="267">
        <v>66</v>
      </c>
      <c r="B76" s="99">
        <f t="shared" si="3"/>
        <v>30.78</v>
      </c>
      <c r="C76" s="95"/>
      <c r="D76" s="261">
        <v>18250</v>
      </c>
      <c r="E76" s="262"/>
      <c r="F76" s="264">
        <f aca="true" t="shared" si="5" ref="F76:F139">ROUND(12*1.3644*(1/B76*D76)+H76,0)</f>
        <v>9785</v>
      </c>
      <c r="G76" s="263">
        <f t="shared" si="4"/>
        <v>7115</v>
      </c>
      <c r="H76" s="262">
        <v>77</v>
      </c>
    </row>
    <row r="77" spans="1:8" ht="12.75">
      <c r="A77" s="267">
        <v>67</v>
      </c>
      <c r="B77" s="99">
        <f t="shared" si="3"/>
        <v>30.8</v>
      </c>
      <c r="C77" s="95"/>
      <c r="D77" s="261">
        <v>18250</v>
      </c>
      <c r="E77" s="262"/>
      <c r="F77" s="264">
        <f t="shared" si="5"/>
        <v>9778</v>
      </c>
      <c r="G77" s="263">
        <f t="shared" si="4"/>
        <v>7110</v>
      </c>
      <c r="H77" s="262">
        <v>77</v>
      </c>
    </row>
    <row r="78" spans="1:8" ht="12.75">
      <c r="A78" s="267">
        <v>68</v>
      </c>
      <c r="B78" s="99">
        <f t="shared" si="3"/>
        <v>30.81</v>
      </c>
      <c r="C78" s="95"/>
      <c r="D78" s="261">
        <v>18250</v>
      </c>
      <c r="E78" s="262"/>
      <c r="F78" s="264">
        <f t="shared" si="5"/>
        <v>9775</v>
      </c>
      <c r="G78" s="263">
        <f t="shared" si="4"/>
        <v>7108</v>
      </c>
      <c r="H78" s="262">
        <v>77</v>
      </c>
    </row>
    <row r="79" spans="1:8" ht="12.75">
      <c r="A79" s="267">
        <v>69</v>
      </c>
      <c r="B79" s="99">
        <f t="shared" si="3"/>
        <v>30.83</v>
      </c>
      <c r="C79" s="95"/>
      <c r="D79" s="261">
        <v>18250</v>
      </c>
      <c r="E79" s="262"/>
      <c r="F79" s="264">
        <f t="shared" si="5"/>
        <v>9769</v>
      </c>
      <c r="G79" s="263">
        <f t="shared" si="4"/>
        <v>7103</v>
      </c>
      <c r="H79" s="262">
        <v>77</v>
      </c>
    </row>
    <row r="80" spans="1:8" ht="12.75">
      <c r="A80" s="267">
        <v>70</v>
      </c>
      <c r="B80" s="99">
        <f t="shared" si="3"/>
        <v>30.85</v>
      </c>
      <c r="C80" s="95"/>
      <c r="D80" s="261">
        <v>18250</v>
      </c>
      <c r="E80" s="262"/>
      <c r="F80" s="264">
        <f t="shared" si="5"/>
        <v>9763</v>
      </c>
      <c r="G80" s="263">
        <f t="shared" si="4"/>
        <v>7099</v>
      </c>
      <c r="H80" s="262">
        <v>77</v>
      </c>
    </row>
    <row r="81" spans="1:8" ht="12.75">
      <c r="A81" s="267">
        <v>71</v>
      </c>
      <c r="B81" s="99">
        <f t="shared" si="3"/>
        <v>30.86</v>
      </c>
      <c r="C81" s="95"/>
      <c r="D81" s="261">
        <v>18250</v>
      </c>
      <c r="E81" s="262"/>
      <c r="F81" s="264">
        <f t="shared" si="5"/>
        <v>9760</v>
      </c>
      <c r="G81" s="263">
        <f t="shared" si="4"/>
        <v>7097</v>
      </c>
      <c r="H81" s="262">
        <v>77</v>
      </c>
    </row>
    <row r="82" spans="1:8" ht="12.75">
      <c r="A82" s="267">
        <v>72</v>
      </c>
      <c r="B82" s="99">
        <f t="shared" si="3"/>
        <v>30.88</v>
      </c>
      <c r="C82" s="95"/>
      <c r="D82" s="261">
        <v>18250</v>
      </c>
      <c r="E82" s="262"/>
      <c r="F82" s="264">
        <f t="shared" si="5"/>
        <v>9753</v>
      </c>
      <c r="G82" s="263">
        <f t="shared" si="4"/>
        <v>7092</v>
      </c>
      <c r="H82" s="262">
        <v>77</v>
      </c>
    </row>
    <row r="83" spans="1:8" ht="12.75">
      <c r="A83" s="267">
        <v>73</v>
      </c>
      <c r="B83" s="99">
        <f t="shared" si="3"/>
        <v>30.89</v>
      </c>
      <c r="C83" s="95"/>
      <c r="D83" s="261">
        <v>18250</v>
      </c>
      <c r="E83" s="262"/>
      <c r="F83" s="264">
        <f t="shared" si="5"/>
        <v>9750</v>
      </c>
      <c r="G83" s="263">
        <f t="shared" si="4"/>
        <v>7090</v>
      </c>
      <c r="H83" s="262">
        <v>77</v>
      </c>
    </row>
    <row r="84" spans="1:8" ht="12.75">
      <c r="A84" s="267">
        <v>74</v>
      </c>
      <c r="B84" s="99">
        <f t="shared" si="3"/>
        <v>30.91</v>
      </c>
      <c r="C84" s="95"/>
      <c r="D84" s="261">
        <v>18250</v>
      </c>
      <c r="E84" s="262"/>
      <c r="F84" s="264">
        <f t="shared" si="5"/>
        <v>9744</v>
      </c>
      <c r="G84" s="263">
        <f t="shared" si="4"/>
        <v>7085</v>
      </c>
      <c r="H84" s="262">
        <v>77</v>
      </c>
    </row>
    <row r="85" spans="1:8" ht="12.75">
      <c r="A85" s="267">
        <v>75</v>
      </c>
      <c r="B85" s="99">
        <f t="shared" si="3"/>
        <v>30.92</v>
      </c>
      <c r="C85" s="95"/>
      <c r="D85" s="261">
        <v>18250</v>
      </c>
      <c r="E85" s="262"/>
      <c r="F85" s="264">
        <f t="shared" si="5"/>
        <v>9741</v>
      </c>
      <c r="G85" s="263">
        <f t="shared" si="4"/>
        <v>7083</v>
      </c>
      <c r="H85" s="262">
        <v>77</v>
      </c>
    </row>
    <row r="86" spans="1:8" ht="12.75">
      <c r="A86" s="267">
        <v>76</v>
      </c>
      <c r="B86" s="99">
        <f t="shared" si="3"/>
        <v>30.94</v>
      </c>
      <c r="C86" s="95"/>
      <c r="D86" s="261">
        <v>18250</v>
      </c>
      <c r="E86" s="262"/>
      <c r="F86" s="264">
        <f t="shared" si="5"/>
        <v>9735</v>
      </c>
      <c r="G86" s="263">
        <f t="shared" si="4"/>
        <v>7078</v>
      </c>
      <c r="H86" s="262">
        <v>77</v>
      </c>
    </row>
    <row r="87" spans="1:8" ht="12.75">
      <c r="A87" s="267">
        <v>77</v>
      </c>
      <c r="B87" s="99">
        <f t="shared" si="3"/>
        <v>30.95</v>
      </c>
      <c r="C87" s="95"/>
      <c r="D87" s="261">
        <v>18250</v>
      </c>
      <c r="E87" s="262"/>
      <c r="F87" s="264">
        <f t="shared" si="5"/>
        <v>9731</v>
      </c>
      <c r="G87" s="263">
        <f t="shared" si="4"/>
        <v>7076</v>
      </c>
      <c r="H87" s="262">
        <v>77</v>
      </c>
    </row>
    <row r="88" spans="1:8" ht="12.75">
      <c r="A88" s="267">
        <v>78</v>
      </c>
      <c r="B88" s="99">
        <f t="shared" si="3"/>
        <v>30.97</v>
      </c>
      <c r="C88" s="95"/>
      <c r="D88" s="261">
        <v>18250</v>
      </c>
      <c r="E88" s="262"/>
      <c r="F88" s="264">
        <f t="shared" si="5"/>
        <v>9725</v>
      </c>
      <c r="G88" s="263">
        <f t="shared" si="4"/>
        <v>7071</v>
      </c>
      <c r="H88" s="262">
        <v>77</v>
      </c>
    </row>
    <row r="89" spans="1:8" ht="12.75">
      <c r="A89" s="267">
        <v>79</v>
      </c>
      <c r="B89" s="99">
        <f t="shared" si="3"/>
        <v>30.98</v>
      </c>
      <c r="C89" s="95"/>
      <c r="D89" s="261">
        <v>18250</v>
      </c>
      <c r="E89" s="262"/>
      <c r="F89" s="264">
        <f t="shared" si="5"/>
        <v>9722</v>
      </c>
      <c r="G89" s="263">
        <f t="shared" si="4"/>
        <v>7069</v>
      </c>
      <c r="H89" s="262">
        <v>77</v>
      </c>
    </row>
    <row r="90" spans="1:8" ht="12.75">
      <c r="A90" s="267">
        <v>80</v>
      </c>
      <c r="B90" s="99">
        <f t="shared" si="3"/>
        <v>31</v>
      </c>
      <c r="C90" s="95"/>
      <c r="D90" s="261">
        <v>18250</v>
      </c>
      <c r="E90" s="262"/>
      <c r="F90" s="264">
        <f t="shared" si="5"/>
        <v>9716</v>
      </c>
      <c r="G90" s="263">
        <f t="shared" si="4"/>
        <v>7065</v>
      </c>
      <c r="H90" s="262">
        <v>77</v>
      </c>
    </row>
    <row r="91" spans="1:8" ht="12.75">
      <c r="A91" s="267">
        <v>81</v>
      </c>
      <c r="B91" s="99">
        <f t="shared" si="3"/>
        <v>31.01</v>
      </c>
      <c r="C91" s="95"/>
      <c r="D91" s="261">
        <v>18250</v>
      </c>
      <c r="E91" s="262"/>
      <c r="F91" s="264">
        <f t="shared" si="5"/>
        <v>9713</v>
      </c>
      <c r="G91" s="263">
        <f t="shared" si="4"/>
        <v>7062</v>
      </c>
      <c r="H91" s="262">
        <v>77</v>
      </c>
    </row>
    <row r="92" spans="1:8" ht="12.75">
      <c r="A92" s="267">
        <v>82</v>
      </c>
      <c r="B92" s="99">
        <f t="shared" si="3"/>
        <v>31.02</v>
      </c>
      <c r="C92" s="95"/>
      <c r="D92" s="261">
        <v>18250</v>
      </c>
      <c r="E92" s="262"/>
      <c r="F92" s="264">
        <f t="shared" si="5"/>
        <v>9710</v>
      </c>
      <c r="G92" s="263">
        <f t="shared" si="4"/>
        <v>7060</v>
      </c>
      <c r="H92" s="262">
        <v>77</v>
      </c>
    </row>
    <row r="93" spans="1:8" ht="12.75">
      <c r="A93" s="267">
        <v>83</v>
      </c>
      <c r="B93" s="99">
        <f t="shared" si="3"/>
        <v>31.04</v>
      </c>
      <c r="C93" s="95"/>
      <c r="D93" s="261">
        <v>18250</v>
      </c>
      <c r="E93" s="262"/>
      <c r="F93" s="264">
        <f t="shared" si="5"/>
        <v>9703</v>
      </c>
      <c r="G93" s="263">
        <f t="shared" si="4"/>
        <v>7055</v>
      </c>
      <c r="H93" s="262">
        <v>77</v>
      </c>
    </row>
    <row r="94" spans="1:8" ht="12.75">
      <c r="A94" s="267">
        <v>84</v>
      </c>
      <c r="B94" s="99">
        <f t="shared" si="3"/>
        <v>31.05</v>
      </c>
      <c r="C94" s="95"/>
      <c r="D94" s="261">
        <v>18250</v>
      </c>
      <c r="E94" s="262"/>
      <c r="F94" s="264">
        <f t="shared" si="5"/>
        <v>9700</v>
      </c>
      <c r="G94" s="263">
        <f t="shared" si="4"/>
        <v>7053</v>
      </c>
      <c r="H94" s="262">
        <v>77</v>
      </c>
    </row>
    <row r="95" spans="1:8" ht="12.75">
      <c r="A95" s="267">
        <v>85</v>
      </c>
      <c r="B95" s="99">
        <f t="shared" si="3"/>
        <v>31.06</v>
      </c>
      <c r="C95" s="95"/>
      <c r="D95" s="261">
        <v>18250</v>
      </c>
      <c r="E95" s="262"/>
      <c r="F95" s="264">
        <f t="shared" si="5"/>
        <v>9697</v>
      </c>
      <c r="G95" s="263">
        <f t="shared" si="4"/>
        <v>7051</v>
      </c>
      <c r="H95" s="262">
        <v>77</v>
      </c>
    </row>
    <row r="96" spans="1:8" ht="12.75">
      <c r="A96" s="267">
        <v>86</v>
      </c>
      <c r="B96" s="99">
        <f t="shared" si="3"/>
        <v>31.08</v>
      </c>
      <c r="C96" s="95"/>
      <c r="D96" s="261">
        <v>18250</v>
      </c>
      <c r="E96" s="262"/>
      <c r="F96" s="264">
        <f t="shared" si="5"/>
        <v>9691</v>
      </c>
      <c r="G96" s="263">
        <f t="shared" si="4"/>
        <v>7046</v>
      </c>
      <c r="H96" s="262">
        <v>77</v>
      </c>
    </row>
    <row r="97" spans="1:8" ht="12.75">
      <c r="A97" s="267">
        <v>87</v>
      </c>
      <c r="B97" s="99">
        <f t="shared" si="3"/>
        <v>31.09</v>
      </c>
      <c r="C97" s="95"/>
      <c r="D97" s="261">
        <v>18250</v>
      </c>
      <c r="E97" s="262"/>
      <c r="F97" s="264">
        <f t="shared" si="5"/>
        <v>9688</v>
      </c>
      <c r="G97" s="263">
        <f t="shared" si="4"/>
        <v>7044</v>
      </c>
      <c r="H97" s="262">
        <v>77</v>
      </c>
    </row>
    <row r="98" spans="1:8" ht="12.75">
      <c r="A98" s="267">
        <v>88</v>
      </c>
      <c r="B98" s="99">
        <f t="shared" si="3"/>
        <v>31.1</v>
      </c>
      <c r="C98" s="95"/>
      <c r="D98" s="261">
        <v>18250</v>
      </c>
      <c r="E98" s="262"/>
      <c r="F98" s="264">
        <f t="shared" si="5"/>
        <v>9685</v>
      </c>
      <c r="G98" s="263">
        <f t="shared" si="4"/>
        <v>7042</v>
      </c>
      <c r="H98" s="262">
        <v>77</v>
      </c>
    </row>
    <row r="99" spans="1:8" ht="12.75">
      <c r="A99" s="267">
        <v>89</v>
      </c>
      <c r="B99" s="99">
        <f t="shared" si="3"/>
        <v>31.12</v>
      </c>
      <c r="C99" s="95"/>
      <c r="D99" s="261">
        <v>18250</v>
      </c>
      <c r="E99" s="262"/>
      <c r="F99" s="264">
        <f t="shared" si="5"/>
        <v>9679</v>
      </c>
      <c r="G99" s="263">
        <f t="shared" si="4"/>
        <v>7037</v>
      </c>
      <c r="H99" s="262">
        <v>77</v>
      </c>
    </row>
    <row r="100" spans="1:8" ht="12.75">
      <c r="A100" s="267">
        <v>90</v>
      </c>
      <c r="B100" s="99">
        <f t="shared" si="3"/>
        <v>31.13</v>
      </c>
      <c r="C100" s="95"/>
      <c r="D100" s="261">
        <v>18250</v>
      </c>
      <c r="E100" s="262"/>
      <c r="F100" s="264">
        <f t="shared" si="5"/>
        <v>9676</v>
      </c>
      <c r="G100" s="263">
        <f t="shared" si="4"/>
        <v>7035</v>
      </c>
      <c r="H100" s="262">
        <v>77</v>
      </c>
    </row>
    <row r="101" spans="1:8" ht="12.75">
      <c r="A101" s="267">
        <v>91</v>
      </c>
      <c r="B101" s="99">
        <f t="shared" si="3"/>
        <v>31.14</v>
      </c>
      <c r="C101" s="95"/>
      <c r="D101" s="261">
        <v>18250</v>
      </c>
      <c r="E101" s="262"/>
      <c r="F101" s="264">
        <f t="shared" si="5"/>
        <v>9672</v>
      </c>
      <c r="G101" s="263">
        <f t="shared" si="4"/>
        <v>7033</v>
      </c>
      <c r="H101" s="262">
        <v>77</v>
      </c>
    </row>
    <row r="102" spans="1:8" ht="12.75">
      <c r="A102" s="267">
        <v>92</v>
      </c>
      <c r="B102" s="99">
        <f t="shared" si="3"/>
        <v>31.15</v>
      </c>
      <c r="C102" s="95"/>
      <c r="D102" s="261">
        <v>18250</v>
      </c>
      <c r="E102" s="262"/>
      <c r="F102" s="264">
        <f t="shared" si="5"/>
        <v>9669</v>
      </c>
      <c r="G102" s="263">
        <f t="shared" si="4"/>
        <v>7030</v>
      </c>
      <c r="H102" s="262">
        <v>77</v>
      </c>
    </row>
    <row r="103" spans="1:8" ht="12.75">
      <c r="A103" s="267">
        <v>93</v>
      </c>
      <c r="B103" s="99">
        <f t="shared" si="3"/>
        <v>31.17</v>
      </c>
      <c r="C103" s="95"/>
      <c r="D103" s="261">
        <v>18250</v>
      </c>
      <c r="E103" s="262"/>
      <c r="F103" s="264">
        <f t="shared" si="5"/>
        <v>9663</v>
      </c>
      <c r="G103" s="263">
        <f t="shared" si="4"/>
        <v>7026</v>
      </c>
      <c r="H103" s="262">
        <v>77</v>
      </c>
    </row>
    <row r="104" spans="1:8" ht="12.75">
      <c r="A104" s="267">
        <v>94</v>
      </c>
      <c r="B104" s="99">
        <f t="shared" si="3"/>
        <v>31.18</v>
      </c>
      <c r="C104" s="95"/>
      <c r="D104" s="261">
        <v>18250</v>
      </c>
      <c r="E104" s="262"/>
      <c r="F104" s="264">
        <f t="shared" si="5"/>
        <v>9660</v>
      </c>
      <c r="G104" s="263">
        <f t="shared" si="4"/>
        <v>7024</v>
      </c>
      <c r="H104" s="262">
        <v>77</v>
      </c>
    </row>
    <row r="105" spans="1:8" ht="12.75">
      <c r="A105" s="267">
        <v>95</v>
      </c>
      <c r="B105" s="99">
        <f t="shared" si="3"/>
        <v>31.19</v>
      </c>
      <c r="C105" s="95"/>
      <c r="D105" s="261">
        <v>18250</v>
      </c>
      <c r="E105" s="262"/>
      <c r="F105" s="264">
        <f t="shared" si="5"/>
        <v>9657</v>
      </c>
      <c r="G105" s="263">
        <f t="shared" si="4"/>
        <v>7021</v>
      </c>
      <c r="H105" s="262">
        <v>77</v>
      </c>
    </row>
    <row r="106" spans="1:8" ht="12.75">
      <c r="A106" s="267">
        <v>96</v>
      </c>
      <c r="B106" s="99">
        <f t="shared" si="3"/>
        <v>31.2</v>
      </c>
      <c r="C106" s="95"/>
      <c r="D106" s="261">
        <v>18250</v>
      </c>
      <c r="E106" s="262"/>
      <c r="F106" s="264">
        <f t="shared" si="5"/>
        <v>9654</v>
      </c>
      <c r="G106" s="263">
        <f t="shared" si="4"/>
        <v>7019</v>
      </c>
      <c r="H106" s="262">
        <v>77</v>
      </c>
    </row>
    <row r="107" spans="1:8" ht="12.75">
      <c r="A107" s="267">
        <v>97</v>
      </c>
      <c r="B107" s="99">
        <f t="shared" si="3"/>
        <v>31.21</v>
      </c>
      <c r="C107" s="95"/>
      <c r="D107" s="261">
        <v>18250</v>
      </c>
      <c r="E107" s="262"/>
      <c r="F107" s="264">
        <f t="shared" si="5"/>
        <v>9651</v>
      </c>
      <c r="G107" s="263">
        <f t="shared" si="4"/>
        <v>7017</v>
      </c>
      <c r="H107" s="262">
        <v>77</v>
      </c>
    </row>
    <row r="108" spans="1:8" ht="12.75">
      <c r="A108" s="267">
        <v>98</v>
      </c>
      <c r="B108" s="99">
        <f t="shared" si="3"/>
        <v>31.22</v>
      </c>
      <c r="C108" s="95"/>
      <c r="D108" s="261">
        <v>18250</v>
      </c>
      <c r="E108" s="262"/>
      <c r="F108" s="264">
        <f t="shared" si="5"/>
        <v>9648</v>
      </c>
      <c r="G108" s="263">
        <f t="shared" si="4"/>
        <v>7015</v>
      </c>
      <c r="H108" s="262">
        <v>77</v>
      </c>
    </row>
    <row r="109" spans="1:8" ht="12.75">
      <c r="A109" s="267">
        <v>99</v>
      </c>
      <c r="B109" s="99">
        <f t="shared" si="3"/>
        <v>31.24</v>
      </c>
      <c r="C109" s="95"/>
      <c r="D109" s="261">
        <v>18250</v>
      </c>
      <c r="E109" s="262"/>
      <c r="F109" s="264">
        <f t="shared" si="5"/>
        <v>9642</v>
      </c>
      <c r="G109" s="263">
        <f t="shared" si="4"/>
        <v>7010</v>
      </c>
      <c r="H109" s="262">
        <v>77</v>
      </c>
    </row>
    <row r="110" spans="1:8" ht="12.75">
      <c r="A110" s="267">
        <v>100</v>
      </c>
      <c r="B110" s="99">
        <f t="shared" si="3"/>
        <v>31.25</v>
      </c>
      <c r="C110" s="95"/>
      <c r="D110" s="261">
        <v>18250</v>
      </c>
      <c r="E110" s="262"/>
      <c r="F110" s="264">
        <f t="shared" si="5"/>
        <v>9639</v>
      </c>
      <c r="G110" s="263">
        <f t="shared" si="4"/>
        <v>7008</v>
      </c>
      <c r="H110" s="262">
        <v>77</v>
      </c>
    </row>
    <row r="111" spans="1:8" ht="12.75">
      <c r="A111" s="267">
        <v>101</v>
      </c>
      <c r="B111" s="99">
        <f t="shared" si="3"/>
        <v>31.26</v>
      </c>
      <c r="C111" s="95"/>
      <c r="D111" s="261">
        <v>18250</v>
      </c>
      <c r="E111" s="262"/>
      <c r="F111" s="264">
        <f t="shared" si="5"/>
        <v>9636</v>
      </c>
      <c r="G111" s="263">
        <f t="shared" si="4"/>
        <v>7006</v>
      </c>
      <c r="H111" s="262">
        <v>77</v>
      </c>
    </row>
    <row r="112" spans="1:8" ht="12.75">
      <c r="A112" s="267">
        <v>102</v>
      </c>
      <c r="B112" s="99">
        <f t="shared" si="3"/>
        <v>31.27</v>
      </c>
      <c r="C112" s="95"/>
      <c r="D112" s="261">
        <v>18250</v>
      </c>
      <c r="E112" s="262"/>
      <c r="F112" s="264">
        <f t="shared" si="5"/>
        <v>9633</v>
      </c>
      <c r="G112" s="263">
        <f t="shared" si="4"/>
        <v>7004</v>
      </c>
      <c r="H112" s="262">
        <v>77</v>
      </c>
    </row>
    <row r="113" spans="1:8" ht="12.75">
      <c r="A113" s="267">
        <v>103</v>
      </c>
      <c r="B113" s="99">
        <f t="shared" si="3"/>
        <v>31.28</v>
      </c>
      <c r="C113" s="95"/>
      <c r="D113" s="261">
        <v>18250</v>
      </c>
      <c r="E113" s="262"/>
      <c r="F113" s="264">
        <f t="shared" si="5"/>
        <v>9630</v>
      </c>
      <c r="G113" s="263">
        <f t="shared" si="4"/>
        <v>7001</v>
      </c>
      <c r="H113" s="262">
        <v>77</v>
      </c>
    </row>
    <row r="114" spans="1:8" ht="12.75">
      <c r="A114" s="267">
        <v>104</v>
      </c>
      <c r="B114" s="99">
        <f t="shared" si="3"/>
        <v>31.29</v>
      </c>
      <c r="C114" s="95"/>
      <c r="D114" s="261">
        <v>18250</v>
      </c>
      <c r="E114" s="262"/>
      <c r="F114" s="264">
        <f t="shared" si="5"/>
        <v>9626</v>
      </c>
      <c r="G114" s="263">
        <f t="shared" si="4"/>
        <v>6999</v>
      </c>
      <c r="H114" s="262">
        <v>77</v>
      </c>
    </row>
    <row r="115" spans="1:8" ht="12.75">
      <c r="A115" s="267">
        <v>105</v>
      </c>
      <c r="B115" s="99">
        <f t="shared" si="3"/>
        <v>31.3</v>
      </c>
      <c r="C115" s="95"/>
      <c r="D115" s="261">
        <v>18250</v>
      </c>
      <c r="E115" s="262"/>
      <c r="F115" s="264">
        <f t="shared" si="5"/>
        <v>9623</v>
      </c>
      <c r="G115" s="263">
        <f t="shared" si="4"/>
        <v>6997</v>
      </c>
      <c r="H115" s="262">
        <v>77</v>
      </c>
    </row>
    <row r="116" spans="1:8" ht="12.75">
      <c r="A116" s="267">
        <v>106</v>
      </c>
      <c r="B116" s="99">
        <f t="shared" si="3"/>
        <v>31.31</v>
      </c>
      <c r="C116" s="95"/>
      <c r="D116" s="261">
        <v>18250</v>
      </c>
      <c r="E116" s="262"/>
      <c r="F116" s="264">
        <f t="shared" si="5"/>
        <v>9620</v>
      </c>
      <c r="G116" s="263">
        <f t="shared" si="4"/>
        <v>6995</v>
      </c>
      <c r="H116" s="262">
        <v>77</v>
      </c>
    </row>
    <row r="117" spans="1:8" ht="12.75">
      <c r="A117" s="267">
        <v>107</v>
      </c>
      <c r="B117" s="99">
        <f t="shared" si="3"/>
        <v>31.32</v>
      </c>
      <c r="C117" s="95"/>
      <c r="D117" s="261">
        <v>18250</v>
      </c>
      <c r="E117" s="262"/>
      <c r="F117" s="264">
        <f t="shared" si="5"/>
        <v>9617</v>
      </c>
      <c r="G117" s="263">
        <f t="shared" si="4"/>
        <v>6992</v>
      </c>
      <c r="H117" s="262">
        <v>77</v>
      </c>
    </row>
    <row r="118" spans="1:8" ht="12.75">
      <c r="A118" s="267">
        <v>108</v>
      </c>
      <c r="B118" s="99">
        <f t="shared" si="3"/>
        <v>31.33</v>
      </c>
      <c r="C118" s="95"/>
      <c r="D118" s="261">
        <v>18250</v>
      </c>
      <c r="E118" s="262"/>
      <c r="F118" s="264">
        <f t="shared" si="5"/>
        <v>9614</v>
      </c>
      <c r="G118" s="263">
        <f t="shared" si="4"/>
        <v>6990</v>
      </c>
      <c r="H118" s="262">
        <v>77</v>
      </c>
    </row>
    <row r="119" spans="1:8" ht="12.75">
      <c r="A119" s="267">
        <v>109</v>
      </c>
      <c r="B119" s="99">
        <f t="shared" si="3"/>
        <v>31.34</v>
      </c>
      <c r="C119" s="95"/>
      <c r="D119" s="261">
        <v>18250</v>
      </c>
      <c r="E119" s="262"/>
      <c r="F119" s="264">
        <f t="shared" si="5"/>
        <v>9611</v>
      </c>
      <c r="G119" s="263">
        <f t="shared" si="4"/>
        <v>6988</v>
      </c>
      <c r="H119" s="262">
        <v>77</v>
      </c>
    </row>
    <row r="120" spans="1:8" ht="12.75">
      <c r="A120" s="267">
        <v>110</v>
      </c>
      <c r="B120" s="99">
        <f t="shared" si="3"/>
        <v>31.35</v>
      </c>
      <c r="C120" s="95"/>
      <c r="D120" s="261">
        <v>18250</v>
      </c>
      <c r="E120" s="262"/>
      <c r="F120" s="264">
        <f t="shared" si="5"/>
        <v>9608</v>
      </c>
      <c r="G120" s="263">
        <f t="shared" si="4"/>
        <v>6986</v>
      </c>
      <c r="H120" s="262">
        <v>77</v>
      </c>
    </row>
    <row r="121" spans="1:8" ht="12.75">
      <c r="A121" s="267">
        <v>111</v>
      </c>
      <c r="B121" s="99">
        <f t="shared" si="3"/>
        <v>31.36</v>
      </c>
      <c r="C121" s="95"/>
      <c r="D121" s="261">
        <v>18250</v>
      </c>
      <c r="E121" s="262"/>
      <c r="F121" s="264">
        <f t="shared" si="5"/>
        <v>9605</v>
      </c>
      <c r="G121" s="263">
        <f t="shared" si="4"/>
        <v>6983</v>
      </c>
      <c r="H121" s="262">
        <v>77</v>
      </c>
    </row>
    <row r="122" spans="1:8" ht="12.75">
      <c r="A122" s="267">
        <v>112</v>
      </c>
      <c r="B122" s="99">
        <f t="shared" si="3"/>
        <v>31.37</v>
      </c>
      <c r="C122" s="95"/>
      <c r="D122" s="261">
        <v>18250</v>
      </c>
      <c r="E122" s="262"/>
      <c r="F122" s="264">
        <f t="shared" si="5"/>
        <v>9602</v>
      </c>
      <c r="G122" s="263">
        <f t="shared" si="4"/>
        <v>6981</v>
      </c>
      <c r="H122" s="262">
        <v>77</v>
      </c>
    </row>
    <row r="123" spans="1:8" ht="12.75">
      <c r="A123" s="267">
        <v>113</v>
      </c>
      <c r="B123" s="99">
        <f t="shared" si="3"/>
        <v>31.38</v>
      </c>
      <c r="C123" s="95"/>
      <c r="D123" s="261">
        <v>18250</v>
      </c>
      <c r="E123" s="262"/>
      <c r="F123" s="264">
        <f t="shared" si="5"/>
        <v>9599</v>
      </c>
      <c r="G123" s="263">
        <f t="shared" si="4"/>
        <v>6979</v>
      </c>
      <c r="H123" s="262">
        <v>77</v>
      </c>
    </row>
    <row r="124" spans="1:8" ht="12.75">
      <c r="A124" s="267">
        <v>114</v>
      </c>
      <c r="B124" s="99">
        <f t="shared" si="3"/>
        <v>31.39</v>
      </c>
      <c r="C124" s="95"/>
      <c r="D124" s="261">
        <v>18250</v>
      </c>
      <c r="E124" s="262"/>
      <c r="F124" s="264">
        <f t="shared" si="5"/>
        <v>9596</v>
      </c>
      <c r="G124" s="263">
        <f t="shared" si="4"/>
        <v>6977</v>
      </c>
      <c r="H124" s="262">
        <v>77</v>
      </c>
    </row>
    <row r="125" spans="1:8" ht="12.75">
      <c r="A125" s="267">
        <v>115</v>
      </c>
      <c r="B125" s="99">
        <f t="shared" si="3"/>
        <v>31.4</v>
      </c>
      <c r="C125" s="95"/>
      <c r="D125" s="261">
        <v>18250</v>
      </c>
      <c r="E125" s="262"/>
      <c r="F125" s="264">
        <f t="shared" si="5"/>
        <v>9593</v>
      </c>
      <c r="G125" s="263">
        <f t="shared" si="4"/>
        <v>6975</v>
      </c>
      <c r="H125" s="262">
        <v>77</v>
      </c>
    </row>
    <row r="126" spans="1:8" ht="12.75">
      <c r="A126" s="267">
        <v>116</v>
      </c>
      <c r="B126" s="99">
        <f t="shared" si="3"/>
        <v>31.41</v>
      </c>
      <c r="C126" s="95"/>
      <c r="D126" s="261">
        <v>18250</v>
      </c>
      <c r="E126" s="262"/>
      <c r="F126" s="264">
        <f t="shared" si="5"/>
        <v>9590</v>
      </c>
      <c r="G126" s="263">
        <f t="shared" si="4"/>
        <v>6972</v>
      </c>
      <c r="H126" s="262">
        <v>77</v>
      </c>
    </row>
    <row r="127" spans="1:8" ht="12.75">
      <c r="A127" s="267">
        <v>117</v>
      </c>
      <c r="B127" s="99">
        <f t="shared" si="3"/>
        <v>31.42</v>
      </c>
      <c r="C127" s="95"/>
      <c r="D127" s="261">
        <v>18250</v>
      </c>
      <c r="E127" s="262"/>
      <c r="F127" s="264">
        <f t="shared" si="5"/>
        <v>9587</v>
      </c>
      <c r="G127" s="263">
        <f t="shared" si="4"/>
        <v>6970</v>
      </c>
      <c r="H127" s="262">
        <v>77</v>
      </c>
    </row>
    <row r="128" spans="1:8" ht="12.75">
      <c r="A128" s="267">
        <v>118</v>
      </c>
      <c r="B128" s="99">
        <f t="shared" si="3"/>
        <v>31.43</v>
      </c>
      <c r="C128" s="95"/>
      <c r="D128" s="261">
        <v>18250</v>
      </c>
      <c r="E128" s="262"/>
      <c r="F128" s="264">
        <f t="shared" si="5"/>
        <v>9584</v>
      </c>
      <c r="G128" s="263">
        <f t="shared" si="4"/>
        <v>6968</v>
      </c>
      <c r="H128" s="262">
        <v>77</v>
      </c>
    </row>
    <row r="129" spans="1:8" ht="12.75">
      <c r="A129" s="267">
        <v>119</v>
      </c>
      <c r="B129" s="99">
        <f t="shared" si="3"/>
        <v>31.44</v>
      </c>
      <c r="C129" s="95"/>
      <c r="D129" s="261">
        <v>18250</v>
      </c>
      <c r="E129" s="262"/>
      <c r="F129" s="264">
        <f t="shared" si="5"/>
        <v>9581</v>
      </c>
      <c r="G129" s="263">
        <f t="shared" si="4"/>
        <v>6966</v>
      </c>
      <c r="H129" s="262">
        <v>77</v>
      </c>
    </row>
    <row r="130" spans="1:8" ht="12.75">
      <c r="A130" s="267">
        <v>120</v>
      </c>
      <c r="B130" s="99">
        <f t="shared" si="3"/>
        <v>31.45</v>
      </c>
      <c r="C130" s="95"/>
      <c r="D130" s="261">
        <v>18250</v>
      </c>
      <c r="E130" s="262"/>
      <c r="F130" s="264">
        <f t="shared" si="5"/>
        <v>9578</v>
      </c>
      <c r="G130" s="263">
        <f t="shared" si="4"/>
        <v>6963</v>
      </c>
      <c r="H130" s="262">
        <v>77</v>
      </c>
    </row>
    <row r="131" spans="1:8" ht="12.75">
      <c r="A131" s="267">
        <v>121</v>
      </c>
      <c r="B131" s="99">
        <f t="shared" si="3"/>
        <v>31.46</v>
      </c>
      <c r="C131" s="95"/>
      <c r="D131" s="261">
        <v>18250</v>
      </c>
      <c r="E131" s="262"/>
      <c r="F131" s="264">
        <f t="shared" si="5"/>
        <v>9575</v>
      </c>
      <c r="G131" s="263">
        <f t="shared" si="4"/>
        <v>6961</v>
      </c>
      <c r="H131" s="262">
        <v>77</v>
      </c>
    </row>
    <row r="132" spans="1:8" ht="12.75">
      <c r="A132" s="267">
        <v>122</v>
      </c>
      <c r="B132" s="99">
        <f t="shared" si="3"/>
        <v>31.47</v>
      </c>
      <c r="C132" s="95"/>
      <c r="D132" s="261">
        <v>18250</v>
      </c>
      <c r="E132" s="262"/>
      <c r="F132" s="264">
        <f t="shared" si="5"/>
        <v>9572</v>
      </c>
      <c r="G132" s="263">
        <f t="shared" si="4"/>
        <v>6959</v>
      </c>
      <c r="H132" s="262">
        <v>77</v>
      </c>
    </row>
    <row r="133" spans="1:8" ht="12.75">
      <c r="A133" s="267">
        <v>123</v>
      </c>
      <c r="B133" s="99">
        <f t="shared" si="3"/>
        <v>31.48</v>
      </c>
      <c r="C133" s="95"/>
      <c r="D133" s="261">
        <v>18250</v>
      </c>
      <c r="E133" s="262"/>
      <c r="F133" s="264">
        <f t="shared" si="5"/>
        <v>9569</v>
      </c>
      <c r="G133" s="263">
        <f t="shared" si="4"/>
        <v>6957</v>
      </c>
      <c r="H133" s="262">
        <v>77</v>
      </c>
    </row>
    <row r="134" spans="1:8" ht="12.75">
      <c r="A134" s="267">
        <v>124</v>
      </c>
      <c r="B134" s="99">
        <f t="shared" si="3"/>
        <v>31.49</v>
      </c>
      <c r="C134" s="95"/>
      <c r="D134" s="261">
        <v>18250</v>
      </c>
      <c r="E134" s="262"/>
      <c r="F134" s="264">
        <f t="shared" si="5"/>
        <v>9566</v>
      </c>
      <c r="G134" s="263">
        <f t="shared" si="4"/>
        <v>6955</v>
      </c>
      <c r="H134" s="262">
        <v>77</v>
      </c>
    </row>
    <row r="135" spans="1:8" ht="12.75">
      <c r="A135" s="267">
        <v>125</v>
      </c>
      <c r="B135" s="99">
        <f t="shared" si="3"/>
        <v>31.5</v>
      </c>
      <c r="C135" s="95"/>
      <c r="D135" s="261">
        <v>18250</v>
      </c>
      <c r="E135" s="262"/>
      <c r="F135" s="264">
        <f t="shared" si="5"/>
        <v>9563</v>
      </c>
      <c r="G135" s="263">
        <f t="shared" si="4"/>
        <v>6952</v>
      </c>
      <c r="H135" s="262">
        <v>77</v>
      </c>
    </row>
    <row r="136" spans="1:8" ht="12.75">
      <c r="A136" s="267">
        <v>126</v>
      </c>
      <c r="B136" s="99">
        <f t="shared" si="3"/>
        <v>31.51</v>
      </c>
      <c r="C136" s="95"/>
      <c r="D136" s="261">
        <v>18250</v>
      </c>
      <c r="E136" s="262"/>
      <c r="F136" s="264">
        <f t="shared" si="5"/>
        <v>9560</v>
      </c>
      <c r="G136" s="263">
        <f t="shared" si="4"/>
        <v>6950</v>
      </c>
      <c r="H136" s="262">
        <v>77</v>
      </c>
    </row>
    <row r="137" spans="1:8" ht="12.75">
      <c r="A137" s="267">
        <v>127</v>
      </c>
      <c r="B137" s="99">
        <f t="shared" si="3"/>
        <v>31.51</v>
      </c>
      <c r="C137" s="95"/>
      <c r="D137" s="261">
        <v>18250</v>
      </c>
      <c r="E137" s="262"/>
      <c r="F137" s="264">
        <f t="shared" si="5"/>
        <v>9560</v>
      </c>
      <c r="G137" s="263">
        <f t="shared" si="4"/>
        <v>6950</v>
      </c>
      <c r="H137" s="262">
        <v>77</v>
      </c>
    </row>
    <row r="138" spans="1:8" ht="12.75">
      <c r="A138" s="267">
        <v>128</v>
      </c>
      <c r="B138" s="99">
        <f t="shared" si="3"/>
        <v>31.52</v>
      </c>
      <c r="C138" s="95"/>
      <c r="D138" s="261">
        <v>18250</v>
      </c>
      <c r="E138" s="262"/>
      <c r="F138" s="264">
        <f t="shared" si="5"/>
        <v>9557</v>
      </c>
      <c r="G138" s="263">
        <f t="shared" si="4"/>
        <v>6948</v>
      </c>
      <c r="H138" s="262">
        <v>77</v>
      </c>
    </row>
    <row r="139" spans="1:8" ht="12.75">
      <c r="A139" s="267">
        <v>129</v>
      </c>
      <c r="B139" s="99">
        <f aca="true" t="shared" si="6" ref="B139:B202">ROUND(1.12233*LN(A139)+26.078,2)</f>
        <v>31.53</v>
      </c>
      <c r="C139" s="95"/>
      <c r="D139" s="261">
        <v>18250</v>
      </c>
      <c r="E139" s="262"/>
      <c r="F139" s="264">
        <f t="shared" si="5"/>
        <v>9554</v>
      </c>
      <c r="G139" s="263">
        <f aca="true" t="shared" si="7" ref="G139:G202">ROUND(12*(1/B139*D139),0)</f>
        <v>6946</v>
      </c>
      <c r="H139" s="262">
        <v>77</v>
      </c>
    </row>
    <row r="140" spans="1:8" ht="12.75">
      <c r="A140" s="267">
        <v>130</v>
      </c>
      <c r="B140" s="99">
        <f t="shared" si="6"/>
        <v>31.54</v>
      </c>
      <c r="C140" s="95"/>
      <c r="D140" s="261">
        <v>18250</v>
      </c>
      <c r="E140" s="262"/>
      <c r="F140" s="264">
        <f aca="true" t="shared" si="8" ref="F140:F203">ROUND(12*1.3644*(1/B140*D140)+H140,0)</f>
        <v>9551</v>
      </c>
      <c r="G140" s="263">
        <f t="shared" si="7"/>
        <v>6944</v>
      </c>
      <c r="H140" s="262">
        <v>77</v>
      </c>
    </row>
    <row r="141" spans="1:8" ht="12.75">
      <c r="A141" s="267">
        <v>131</v>
      </c>
      <c r="B141" s="99">
        <f t="shared" si="6"/>
        <v>31.55</v>
      </c>
      <c r="C141" s="95"/>
      <c r="D141" s="261">
        <v>18250</v>
      </c>
      <c r="E141" s="262"/>
      <c r="F141" s="264">
        <f t="shared" si="8"/>
        <v>9548</v>
      </c>
      <c r="G141" s="263">
        <f t="shared" si="7"/>
        <v>6941</v>
      </c>
      <c r="H141" s="262">
        <v>77</v>
      </c>
    </row>
    <row r="142" spans="1:8" ht="12.75">
      <c r="A142" s="267">
        <v>132</v>
      </c>
      <c r="B142" s="99">
        <f t="shared" si="6"/>
        <v>31.56</v>
      </c>
      <c r="C142" s="95"/>
      <c r="D142" s="261">
        <v>18250</v>
      </c>
      <c r="E142" s="262"/>
      <c r="F142" s="264">
        <f t="shared" si="8"/>
        <v>9545</v>
      </c>
      <c r="G142" s="263">
        <f t="shared" si="7"/>
        <v>6939</v>
      </c>
      <c r="H142" s="262">
        <v>77</v>
      </c>
    </row>
    <row r="143" spans="1:8" ht="12.75">
      <c r="A143" s="267">
        <v>133</v>
      </c>
      <c r="B143" s="99">
        <f t="shared" si="6"/>
        <v>31.57</v>
      </c>
      <c r="C143" s="95"/>
      <c r="D143" s="261">
        <v>18250</v>
      </c>
      <c r="E143" s="262"/>
      <c r="F143" s="264">
        <f t="shared" si="8"/>
        <v>9542</v>
      </c>
      <c r="G143" s="263">
        <f t="shared" si="7"/>
        <v>6937</v>
      </c>
      <c r="H143" s="262">
        <v>77</v>
      </c>
    </row>
    <row r="144" spans="1:8" ht="12.75">
      <c r="A144" s="267">
        <v>134</v>
      </c>
      <c r="B144" s="99">
        <f t="shared" si="6"/>
        <v>31.57</v>
      </c>
      <c r="C144" s="95"/>
      <c r="D144" s="261">
        <v>18250</v>
      </c>
      <c r="E144" s="262"/>
      <c r="F144" s="264">
        <f t="shared" si="8"/>
        <v>9542</v>
      </c>
      <c r="G144" s="263">
        <f t="shared" si="7"/>
        <v>6937</v>
      </c>
      <c r="H144" s="262">
        <v>77</v>
      </c>
    </row>
    <row r="145" spans="1:8" ht="12.75">
      <c r="A145" s="267">
        <v>135</v>
      </c>
      <c r="B145" s="99">
        <f t="shared" si="6"/>
        <v>31.58</v>
      </c>
      <c r="C145" s="95"/>
      <c r="D145" s="261">
        <v>18250</v>
      </c>
      <c r="E145" s="262"/>
      <c r="F145" s="264">
        <f t="shared" si="8"/>
        <v>9539</v>
      </c>
      <c r="G145" s="263">
        <f t="shared" si="7"/>
        <v>6935</v>
      </c>
      <c r="H145" s="262">
        <v>77</v>
      </c>
    </row>
    <row r="146" spans="1:8" ht="12.75">
      <c r="A146" s="267">
        <v>136</v>
      </c>
      <c r="B146" s="99">
        <f t="shared" si="6"/>
        <v>31.59</v>
      </c>
      <c r="C146" s="95"/>
      <c r="D146" s="261">
        <v>18250</v>
      </c>
      <c r="E146" s="262"/>
      <c r="F146" s="264">
        <f t="shared" si="8"/>
        <v>9536</v>
      </c>
      <c r="G146" s="263">
        <f t="shared" si="7"/>
        <v>6933</v>
      </c>
      <c r="H146" s="262">
        <v>77</v>
      </c>
    </row>
    <row r="147" spans="1:8" ht="12.75">
      <c r="A147" s="267">
        <v>137</v>
      </c>
      <c r="B147" s="99">
        <f t="shared" si="6"/>
        <v>31.6</v>
      </c>
      <c r="C147" s="95"/>
      <c r="D147" s="261">
        <v>18250</v>
      </c>
      <c r="E147" s="262"/>
      <c r="F147" s="264">
        <f t="shared" si="8"/>
        <v>9533</v>
      </c>
      <c r="G147" s="263">
        <f t="shared" si="7"/>
        <v>6930</v>
      </c>
      <c r="H147" s="262">
        <v>77</v>
      </c>
    </row>
    <row r="148" spans="1:8" ht="12.75">
      <c r="A148" s="267">
        <v>138</v>
      </c>
      <c r="B148" s="99">
        <f t="shared" si="6"/>
        <v>31.61</v>
      </c>
      <c r="C148" s="95"/>
      <c r="D148" s="261">
        <v>18250</v>
      </c>
      <c r="E148" s="262"/>
      <c r="F148" s="264">
        <f t="shared" si="8"/>
        <v>9530</v>
      </c>
      <c r="G148" s="263">
        <f t="shared" si="7"/>
        <v>6928</v>
      </c>
      <c r="H148" s="262">
        <v>77</v>
      </c>
    </row>
    <row r="149" spans="1:8" ht="12.75">
      <c r="A149" s="267">
        <v>139</v>
      </c>
      <c r="B149" s="99">
        <f t="shared" si="6"/>
        <v>31.62</v>
      </c>
      <c r="C149" s="95"/>
      <c r="D149" s="261">
        <v>18250</v>
      </c>
      <c r="E149" s="262"/>
      <c r="F149" s="264">
        <f t="shared" si="8"/>
        <v>9527</v>
      </c>
      <c r="G149" s="263">
        <f t="shared" si="7"/>
        <v>6926</v>
      </c>
      <c r="H149" s="262">
        <v>77</v>
      </c>
    </row>
    <row r="150" spans="1:8" ht="12.75">
      <c r="A150" s="267">
        <v>140</v>
      </c>
      <c r="B150" s="99">
        <f t="shared" si="6"/>
        <v>31.62</v>
      </c>
      <c r="C150" s="95"/>
      <c r="D150" s="261">
        <v>18250</v>
      </c>
      <c r="E150" s="262"/>
      <c r="F150" s="264">
        <f t="shared" si="8"/>
        <v>9527</v>
      </c>
      <c r="G150" s="263">
        <f t="shared" si="7"/>
        <v>6926</v>
      </c>
      <c r="H150" s="262">
        <v>77</v>
      </c>
    </row>
    <row r="151" spans="1:8" ht="12.75">
      <c r="A151" s="267">
        <v>141</v>
      </c>
      <c r="B151" s="99">
        <f t="shared" si="6"/>
        <v>31.63</v>
      </c>
      <c r="C151" s="95"/>
      <c r="D151" s="261">
        <v>18250</v>
      </c>
      <c r="E151" s="262"/>
      <c r="F151" s="264">
        <f t="shared" si="8"/>
        <v>9524</v>
      </c>
      <c r="G151" s="263">
        <f t="shared" si="7"/>
        <v>6924</v>
      </c>
      <c r="H151" s="262">
        <v>77</v>
      </c>
    </row>
    <row r="152" spans="1:8" ht="12.75">
      <c r="A152" s="267">
        <v>142</v>
      </c>
      <c r="B152" s="99">
        <f t="shared" si="6"/>
        <v>31.64</v>
      </c>
      <c r="C152" s="95"/>
      <c r="D152" s="261">
        <v>18250</v>
      </c>
      <c r="E152" s="262"/>
      <c r="F152" s="264">
        <f t="shared" si="8"/>
        <v>9521</v>
      </c>
      <c r="G152" s="263">
        <f t="shared" si="7"/>
        <v>6922</v>
      </c>
      <c r="H152" s="262">
        <v>77</v>
      </c>
    </row>
    <row r="153" spans="1:8" ht="12.75">
      <c r="A153" s="267">
        <v>143</v>
      </c>
      <c r="B153" s="99">
        <f t="shared" si="6"/>
        <v>31.65</v>
      </c>
      <c r="C153" s="95"/>
      <c r="D153" s="261">
        <v>18250</v>
      </c>
      <c r="E153" s="262"/>
      <c r="F153" s="264">
        <f t="shared" si="8"/>
        <v>9518</v>
      </c>
      <c r="G153" s="263">
        <f t="shared" si="7"/>
        <v>6919</v>
      </c>
      <c r="H153" s="262">
        <v>77</v>
      </c>
    </row>
    <row r="154" spans="1:8" ht="12.75">
      <c r="A154" s="267">
        <v>144</v>
      </c>
      <c r="B154" s="99">
        <f t="shared" si="6"/>
        <v>31.66</v>
      </c>
      <c r="C154" s="95"/>
      <c r="D154" s="261">
        <v>18250</v>
      </c>
      <c r="E154" s="262"/>
      <c r="F154" s="264">
        <f t="shared" si="8"/>
        <v>9515</v>
      </c>
      <c r="G154" s="263">
        <f t="shared" si="7"/>
        <v>6917</v>
      </c>
      <c r="H154" s="262">
        <v>77</v>
      </c>
    </row>
    <row r="155" spans="1:8" ht="12.75">
      <c r="A155" s="267">
        <v>145</v>
      </c>
      <c r="B155" s="99">
        <f t="shared" si="6"/>
        <v>31.66</v>
      </c>
      <c r="C155" s="95"/>
      <c r="D155" s="261">
        <v>18250</v>
      </c>
      <c r="E155" s="262"/>
      <c r="F155" s="264">
        <f t="shared" si="8"/>
        <v>9515</v>
      </c>
      <c r="G155" s="263">
        <f t="shared" si="7"/>
        <v>6917</v>
      </c>
      <c r="H155" s="262">
        <v>77</v>
      </c>
    </row>
    <row r="156" spans="1:8" ht="12.75">
      <c r="A156" s="267">
        <v>146</v>
      </c>
      <c r="B156" s="99">
        <f t="shared" si="6"/>
        <v>31.67</v>
      </c>
      <c r="C156" s="95"/>
      <c r="D156" s="261">
        <v>18250</v>
      </c>
      <c r="E156" s="262"/>
      <c r="F156" s="264">
        <f t="shared" si="8"/>
        <v>9512</v>
      </c>
      <c r="G156" s="263">
        <f t="shared" si="7"/>
        <v>6915</v>
      </c>
      <c r="H156" s="262">
        <v>77</v>
      </c>
    </row>
    <row r="157" spans="1:8" ht="12.75">
      <c r="A157" s="267">
        <v>147</v>
      </c>
      <c r="B157" s="99">
        <f t="shared" si="6"/>
        <v>31.68</v>
      </c>
      <c r="C157" s="95"/>
      <c r="D157" s="261">
        <v>18250</v>
      </c>
      <c r="E157" s="262"/>
      <c r="F157" s="264">
        <f t="shared" si="8"/>
        <v>9509</v>
      </c>
      <c r="G157" s="263">
        <f t="shared" si="7"/>
        <v>6913</v>
      </c>
      <c r="H157" s="262">
        <v>77</v>
      </c>
    </row>
    <row r="158" spans="1:8" ht="12.75">
      <c r="A158" s="267">
        <v>148</v>
      </c>
      <c r="B158" s="99">
        <f t="shared" si="6"/>
        <v>31.69</v>
      </c>
      <c r="C158" s="95"/>
      <c r="D158" s="261">
        <v>18250</v>
      </c>
      <c r="E158" s="262"/>
      <c r="F158" s="264">
        <f t="shared" si="8"/>
        <v>9506</v>
      </c>
      <c r="G158" s="263">
        <f t="shared" si="7"/>
        <v>6911</v>
      </c>
      <c r="H158" s="262">
        <v>77</v>
      </c>
    </row>
    <row r="159" spans="1:8" ht="12.75">
      <c r="A159" s="267">
        <v>149</v>
      </c>
      <c r="B159" s="99">
        <f t="shared" si="6"/>
        <v>31.69</v>
      </c>
      <c r="C159" s="95"/>
      <c r="D159" s="261">
        <v>18250</v>
      </c>
      <c r="E159" s="262"/>
      <c r="F159" s="264">
        <f t="shared" si="8"/>
        <v>9506</v>
      </c>
      <c r="G159" s="263">
        <f t="shared" si="7"/>
        <v>6911</v>
      </c>
      <c r="H159" s="262">
        <v>77</v>
      </c>
    </row>
    <row r="160" spans="1:8" ht="12.75">
      <c r="A160" s="267">
        <v>150</v>
      </c>
      <c r="B160" s="99">
        <f t="shared" si="6"/>
        <v>31.7</v>
      </c>
      <c r="C160" s="95"/>
      <c r="D160" s="261">
        <v>18250</v>
      </c>
      <c r="E160" s="262"/>
      <c r="F160" s="264">
        <f t="shared" si="8"/>
        <v>9503</v>
      </c>
      <c r="G160" s="263">
        <f t="shared" si="7"/>
        <v>6909</v>
      </c>
      <c r="H160" s="262">
        <v>77</v>
      </c>
    </row>
    <row r="161" spans="1:8" ht="12.75">
      <c r="A161" s="267">
        <v>151</v>
      </c>
      <c r="B161" s="99">
        <f t="shared" si="6"/>
        <v>31.71</v>
      </c>
      <c r="C161" s="95"/>
      <c r="D161" s="261">
        <v>18250</v>
      </c>
      <c r="E161" s="262"/>
      <c r="F161" s="264">
        <f t="shared" si="8"/>
        <v>9500</v>
      </c>
      <c r="G161" s="263">
        <f t="shared" si="7"/>
        <v>6906</v>
      </c>
      <c r="H161" s="262">
        <v>77</v>
      </c>
    </row>
    <row r="162" spans="1:8" ht="12.75">
      <c r="A162" s="267">
        <v>152</v>
      </c>
      <c r="B162" s="99">
        <f t="shared" si="6"/>
        <v>31.72</v>
      </c>
      <c r="C162" s="95"/>
      <c r="D162" s="261">
        <v>18250</v>
      </c>
      <c r="E162" s="262"/>
      <c r="F162" s="264">
        <f t="shared" si="8"/>
        <v>9497</v>
      </c>
      <c r="G162" s="263">
        <f t="shared" si="7"/>
        <v>6904</v>
      </c>
      <c r="H162" s="262">
        <v>77</v>
      </c>
    </row>
    <row r="163" spans="1:8" ht="12.75">
      <c r="A163" s="267">
        <v>153</v>
      </c>
      <c r="B163" s="99">
        <f t="shared" si="6"/>
        <v>31.72</v>
      </c>
      <c r="C163" s="95"/>
      <c r="D163" s="261">
        <v>18250</v>
      </c>
      <c r="E163" s="262"/>
      <c r="F163" s="264">
        <f t="shared" si="8"/>
        <v>9497</v>
      </c>
      <c r="G163" s="263">
        <f t="shared" si="7"/>
        <v>6904</v>
      </c>
      <c r="H163" s="262">
        <v>77</v>
      </c>
    </row>
    <row r="164" spans="1:8" ht="12.75">
      <c r="A164" s="267">
        <v>154</v>
      </c>
      <c r="B164" s="99">
        <f t="shared" si="6"/>
        <v>31.73</v>
      </c>
      <c r="C164" s="95"/>
      <c r="D164" s="261">
        <v>18250</v>
      </c>
      <c r="E164" s="262"/>
      <c r="F164" s="264">
        <f t="shared" si="8"/>
        <v>9494</v>
      </c>
      <c r="G164" s="263">
        <f t="shared" si="7"/>
        <v>6902</v>
      </c>
      <c r="H164" s="262">
        <v>77</v>
      </c>
    </row>
    <row r="165" spans="1:8" ht="12.75">
      <c r="A165" s="267">
        <v>155</v>
      </c>
      <c r="B165" s="99">
        <f t="shared" si="6"/>
        <v>31.74</v>
      </c>
      <c r="C165" s="95"/>
      <c r="D165" s="261">
        <v>18250</v>
      </c>
      <c r="E165" s="262"/>
      <c r="F165" s="264">
        <f t="shared" si="8"/>
        <v>9491</v>
      </c>
      <c r="G165" s="263">
        <f t="shared" si="7"/>
        <v>6900</v>
      </c>
      <c r="H165" s="262">
        <v>77</v>
      </c>
    </row>
    <row r="166" spans="1:8" ht="12.75">
      <c r="A166" s="267">
        <v>156</v>
      </c>
      <c r="B166" s="99">
        <f t="shared" si="6"/>
        <v>31.75</v>
      </c>
      <c r="C166" s="95"/>
      <c r="D166" s="261">
        <v>18250</v>
      </c>
      <c r="E166" s="262"/>
      <c r="F166" s="264">
        <f t="shared" si="8"/>
        <v>9488</v>
      </c>
      <c r="G166" s="263">
        <f t="shared" si="7"/>
        <v>6898</v>
      </c>
      <c r="H166" s="262">
        <v>77</v>
      </c>
    </row>
    <row r="167" spans="1:8" ht="12.75">
      <c r="A167" s="267">
        <v>157</v>
      </c>
      <c r="B167" s="99">
        <f t="shared" si="6"/>
        <v>31.75</v>
      </c>
      <c r="C167" s="95"/>
      <c r="D167" s="261">
        <v>18250</v>
      </c>
      <c r="E167" s="262"/>
      <c r="F167" s="264">
        <f t="shared" si="8"/>
        <v>9488</v>
      </c>
      <c r="G167" s="263">
        <f t="shared" si="7"/>
        <v>6898</v>
      </c>
      <c r="H167" s="262">
        <v>77</v>
      </c>
    </row>
    <row r="168" spans="1:8" ht="12.75">
      <c r="A168" s="267">
        <v>158</v>
      </c>
      <c r="B168" s="99">
        <f t="shared" si="6"/>
        <v>31.76</v>
      </c>
      <c r="C168" s="95"/>
      <c r="D168" s="261">
        <v>18250</v>
      </c>
      <c r="E168" s="262"/>
      <c r="F168" s="264">
        <f t="shared" si="8"/>
        <v>9485</v>
      </c>
      <c r="G168" s="263">
        <f t="shared" si="7"/>
        <v>6895</v>
      </c>
      <c r="H168" s="262">
        <v>77</v>
      </c>
    </row>
    <row r="169" spans="1:8" ht="12.75">
      <c r="A169" s="267">
        <v>159</v>
      </c>
      <c r="B169" s="99">
        <f t="shared" si="6"/>
        <v>31.77</v>
      </c>
      <c r="C169" s="95"/>
      <c r="D169" s="261">
        <v>18250</v>
      </c>
      <c r="E169" s="262"/>
      <c r="F169" s="264">
        <f t="shared" si="8"/>
        <v>9482</v>
      </c>
      <c r="G169" s="263">
        <f t="shared" si="7"/>
        <v>6893</v>
      </c>
      <c r="H169" s="262">
        <v>77</v>
      </c>
    </row>
    <row r="170" spans="1:8" ht="12.75">
      <c r="A170" s="267">
        <v>160</v>
      </c>
      <c r="B170" s="99">
        <f t="shared" si="6"/>
        <v>31.77</v>
      </c>
      <c r="C170" s="95"/>
      <c r="D170" s="261">
        <v>18250</v>
      </c>
      <c r="E170" s="262"/>
      <c r="F170" s="264">
        <f t="shared" si="8"/>
        <v>9482</v>
      </c>
      <c r="G170" s="263">
        <f t="shared" si="7"/>
        <v>6893</v>
      </c>
      <c r="H170" s="262">
        <v>77</v>
      </c>
    </row>
    <row r="171" spans="1:8" ht="12.75">
      <c r="A171" s="267">
        <v>161</v>
      </c>
      <c r="B171" s="99">
        <f t="shared" si="6"/>
        <v>31.78</v>
      </c>
      <c r="C171" s="95"/>
      <c r="D171" s="261">
        <v>18250</v>
      </c>
      <c r="E171" s="262"/>
      <c r="F171" s="264">
        <f t="shared" si="8"/>
        <v>9479</v>
      </c>
      <c r="G171" s="263">
        <f t="shared" si="7"/>
        <v>6891</v>
      </c>
      <c r="H171" s="262">
        <v>77</v>
      </c>
    </row>
    <row r="172" spans="1:8" ht="12.75">
      <c r="A172" s="267">
        <v>162</v>
      </c>
      <c r="B172" s="99">
        <f t="shared" si="6"/>
        <v>31.79</v>
      </c>
      <c r="C172" s="95"/>
      <c r="D172" s="261">
        <v>18250</v>
      </c>
      <c r="E172" s="262"/>
      <c r="F172" s="264">
        <f t="shared" si="8"/>
        <v>9476</v>
      </c>
      <c r="G172" s="263">
        <f t="shared" si="7"/>
        <v>6889</v>
      </c>
      <c r="H172" s="262">
        <v>77</v>
      </c>
    </row>
    <row r="173" spans="1:8" ht="12.75">
      <c r="A173" s="267">
        <v>163</v>
      </c>
      <c r="B173" s="99">
        <f t="shared" si="6"/>
        <v>31.79</v>
      </c>
      <c r="C173" s="95"/>
      <c r="D173" s="261">
        <v>18250</v>
      </c>
      <c r="E173" s="262"/>
      <c r="F173" s="264">
        <f t="shared" si="8"/>
        <v>9476</v>
      </c>
      <c r="G173" s="263">
        <f t="shared" si="7"/>
        <v>6889</v>
      </c>
      <c r="H173" s="262">
        <v>77</v>
      </c>
    </row>
    <row r="174" spans="1:8" ht="12.75">
      <c r="A174" s="267">
        <v>164</v>
      </c>
      <c r="B174" s="99">
        <f t="shared" si="6"/>
        <v>31.8</v>
      </c>
      <c r="C174" s="95"/>
      <c r="D174" s="261">
        <v>18250</v>
      </c>
      <c r="E174" s="262"/>
      <c r="F174" s="264">
        <f t="shared" si="8"/>
        <v>9473</v>
      </c>
      <c r="G174" s="263">
        <f t="shared" si="7"/>
        <v>6887</v>
      </c>
      <c r="H174" s="262">
        <v>77</v>
      </c>
    </row>
    <row r="175" spans="1:8" ht="12.75">
      <c r="A175" s="267">
        <v>165</v>
      </c>
      <c r="B175" s="99">
        <f t="shared" si="6"/>
        <v>31.81</v>
      </c>
      <c r="C175" s="95"/>
      <c r="D175" s="261">
        <v>18250</v>
      </c>
      <c r="E175" s="262"/>
      <c r="F175" s="264">
        <f t="shared" si="8"/>
        <v>9470</v>
      </c>
      <c r="G175" s="263">
        <f t="shared" si="7"/>
        <v>6885</v>
      </c>
      <c r="H175" s="262">
        <v>77</v>
      </c>
    </row>
    <row r="176" spans="1:8" ht="12.75">
      <c r="A176" s="267">
        <v>166</v>
      </c>
      <c r="B176" s="99">
        <f t="shared" si="6"/>
        <v>31.82</v>
      </c>
      <c r="C176" s="95"/>
      <c r="D176" s="261">
        <v>18250</v>
      </c>
      <c r="E176" s="262"/>
      <c r="F176" s="264">
        <f t="shared" si="8"/>
        <v>9467</v>
      </c>
      <c r="G176" s="263">
        <f t="shared" si="7"/>
        <v>6882</v>
      </c>
      <c r="H176" s="262">
        <v>77</v>
      </c>
    </row>
    <row r="177" spans="1:8" ht="12.75">
      <c r="A177" s="267">
        <v>167</v>
      </c>
      <c r="B177" s="99">
        <f t="shared" si="6"/>
        <v>31.82</v>
      </c>
      <c r="C177" s="95"/>
      <c r="D177" s="261">
        <v>18250</v>
      </c>
      <c r="E177" s="262"/>
      <c r="F177" s="264">
        <f t="shared" si="8"/>
        <v>9467</v>
      </c>
      <c r="G177" s="263">
        <f t="shared" si="7"/>
        <v>6882</v>
      </c>
      <c r="H177" s="262">
        <v>77</v>
      </c>
    </row>
    <row r="178" spans="1:8" ht="12.75">
      <c r="A178" s="267">
        <v>168</v>
      </c>
      <c r="B178" s="99">
        <f t="shared" si="6"/>
        <v>31.83</v>
      </c>
      <c r="C178" s="95"/>
      <c r="D178" s="261">
        <v>18250</v>
      </c>
      <c r="E178" s="262"/>
      <c r="F178" s="264">
        <f t="shared" si="8"/>
        <v>9464</v>
      </c>
      <c r="G178" s="263">
        <f t="shared" si="7"/>
        <v>6880</v>
      </c>
      <c r="H178" s="262">
        <v>77</v>
      </c>
    </row>
    <row r="179" spans="1:8" ht="12.75">
      <c r="A179" s="267">
        <v>169</v>
      </c>
      <c r="B179" s="99">
        <f t="shared" si="6"/>
        <v>31.84</v>
      </c>
      <c r="C179" s="95"/>
      <c r="D179" s="261">
        <v>18250</v>
      </c>
      <c r="E179" s="262"/>
      <c r="F179" s="264">
        <f t="shared" si="8"/>
        <v>9462</v>
      </c>
      <c r="G179" s="263">
        <f t="shared" si="7"/>
        <v>6878</v>
      </c>
      <c r="H179" s="262">
        <v>77</v>
      </c>
    </row>
    <row r="180" spans="1:8" ht="12.75">
      <c r="A180" s="267">
        <v>170</v>
      </c>
      <c r="B180" s="99">
        <f t="shared" si="6"/>
        <v>31.84</v>
      </c>
      <c r="C180" s="95"/>
      <c r="D180" s="261">
        <v>18250</v>
      </c>
      <c r="E180" s="262"/>
      <c r="F180" s="264">
        <f t="shared" si="8"/>
        <v>9462</v>
      </c>
      <c r="G180" s="263">
        <f t="shared" si="7"/>
        <v>6878</v>
      </c>
      <c r="H180" s="262">
        <v>77</v>
      </c>
    </row>
    <row r="181" spans="1:8" ht="12.75">
      <c r="A181" s="267">
        <v>171</v>
      </c>
      <c r="B181" s="99">
        <f t="shared" si="6"/>
        <v>31.85</v>
      </c>
      <c r="C181" s="95"/>
      <c r="D181" s="261">
        <v>18250</v>
      </c>
      <c r="E181" s="262"/>
      <c r="F181" s="264">
        <f t="shared" si="8"/>
        <v>9459</v>
      </c>
      <c r="G181" s="263">
        <f t="shared" si="7"/>
        <v>6876</v>
      </c>
      <c r="H181" s="262">
        <v>77</v>
      </c>
    </row>
    <row r="182" spans="1:8" ht="12.75">
      <c r="A182" s="267">
        <v>172</v>
      </c>
      <c r="B182" s="99">
        <f t="shared" si="6"/>
        <v>31.86</v>
      </c>
      <c r="C182" s="95"/>
      <c r="D182" s="261">
        <v>18250</v>
      </c>
      <c r="E182" s="262"/>
      <c r="F182" s="264">
        <f t="shared" si="8"/>
        <v>9456</v>
      </c>
      <c r="G182" s="263">
        <f t="shared" si="7"/>
        <v>6874</v>
      </c>
      <c r="H182" s="262">
        <v>77</v>
      </c>
    </row>
    <row r="183" spans="1:8" ht="12.75">
      <c r="A183" s="267">
        <v>173</v>
      </c>
      <c r="B183" s="99">
        <f t="shared" si="6"/>
        <v>31.86</v>
      </c>
      <c r="C183" s="95"/>
      <c r="D183" s="261">
        <v>18250</v>
      </c>
      <c r="E183" s="262"/>
      <c r="F183" s="264">
        <f t="shared" si="8"/>
        <v>9456</v>
      </c>
      <c r="G183" s="263">
        <f t="shared" si="7"/>
        <v>6874</v>
      </c>
      <c r="H183" s="262">
        <v>77</v>
      </c>
    </row>
    <row r="184" spans="1:8" ht="12.75">
      <c r="A184" s="267">
        <v>174</v>
      </c>
      <c r="B184" s="99">
        <f t="shared" si="6"/>
        <v>31.87</v>
      </c>
      <c r="C184" s="95"/>
      <c r="D184" s="261">
        <v>18250</v>
      </c>
      <c r="E184" s="262"/>
      <c r="F184" s="264">
        <f t="shared" si="8"/>
        <v>9453</v>
      </c>
      <c r="G184" s="263">
        <f t="shared" si="7"/>
        <v>6872</v>
      </c>
      <c r="H184" s="262">
        <v>77</v>
      </c>
    </row>
    <row r="185" spans="1:8" ht="12.75">
      <c r="A185" s="267">
        <v>175</v>
      </c>
      <c r="B185" s="99">
        <f t="shared" si="6"/>
        <v>31.87</v>
      </c>
      <c r="C185" s="95"/>
      <c r="D185" s="261">
        <v>18250</v>
      </c>
      <c r="E185" s="262"/>
      <c r="F185" s="264">
        <f t="shared" si="8"/>
        <v>9453</v>
      </c>
      <c r="G185" s="263">
        <f t="shared" si="7"/>
        <v>6872</v>
      </c>
      <c r="H185" s="262">
        <v>77</v>
      </c>
    </row>
    <row r="186" spans="1:8" ht="12.75">
      <c r="A186" s="267">
        <v>176</v>
      </c>
      <c r="B186" s="99">
        <f t="shared" si="6"/>
        <v>31.88</v>
      </c>
      <c r="C186" s="95"/>
      <c r="D186" s="261">
        <v>18250</v>
      </c>
      <c r="E186" s="262"/>
      <c r="F186" s="264">
        <f t="shared" si="8"/>
        <v>9450</v>
      </c>
      <c r="G186" s="263">
        <f t="shared" si="7"/>
        <v>6870</v>
      </c>
      <c r="H186" s="262">
        <v>77</v>
      </c>
    </row>
    <row r="187" spans="1:8" ht="12.75">
      <c r="A187" s="267">
        <v>177</v>
      </c>
      <c r="B187" s="99">
        <f t="shared" si="6"/>
        <v>31.89</v>
      </c>
      <c r="C187" s="95"/>
      <c r="D187" s="261">
        <v>18250</v>
      </c>
      <c r="E187" s="262"/>
      <c r="F187" s="264">
        <f t="shared" si="8"/>
        <v>9447</v>
      </c>
      <c r="G187" s="263">
        <f t="shared" si="7"/>
        <v>6867</v>
      </c>
      <c r="H187" s="262">
        <v>77</v>
      </c>
    </row>
    <row r="188" spans="1:8" ht="12.75">
      <c r="A188" s="267">
        <v>178</v>
      </c>
      <c r="B188" s="99">
        <f t="shared" si="6"/>
        <v>31.89</v>
      </c>
      <c r="C188" s="95"/>
      <c r="D188" s="261">
        <v>18250</v>
      </c>
      <c r="E188" s="262"/>
      <c r="F188" s="264">
        <f t="shared" si="8"/>
        <v>9447</v>
      </c>
      <c r="G188" s="263">
        <f t="shared" si="7"/>
        <v>6867</v>
      </c>
      <c r="H188" s="262">
        <v>77</v>
      </c>
    </row>
    <row r="189" spans="1:8" ht="12.75">
      <c r="A189" s="267">
        <v>179</v>
      </c>
      <c r="B189" s="99">
        <f t="shared" si="6"/>
        <v>31.9</v>
      </c>
      <c r="C189" s="95"/>
      <c r="D189" s="261">
        <v>18250</v>
      </c>
      <c r="E189" s="262"/>
      <c r="F189" s="264">
        <f t="shared" si="8"/>
        <v>9444</v>
      </c>
      <c r="G189" s="263">
        <f t="shared" si="7"/>
        <v>6865</v>
      </c>
      <c r="H189" s="262">
        <v>77</v>
      </c>
    </row>
    <row r="190" spans="1:8" ht="12.75">
      <c r="A190" s="267">
        <v>180</v>
      </c>
      <c r="B190" s="99">
        <f t="shared" si="6"/>
        <v>31.91</v>
      </c>
      <c r="C190" s="95"/>
      <c r="D190" s="261">
        <v>18250</v>
      </c>
      <c r="E190" s="262"/>
      <c r="F190" s="264">
        <f t="shared" si="8"/>
        <v>9441</v>
      </c>
      <c r="G190" s="263">
        <f t="shared" si="7"/>
        <v>6863</v>
      </c>
      <c r="H190" s="262">
        <v>77</v>
      </c>
    </row>
    <row r="191" spans="1:8" ht="12.75">
      <c r="A191" s="267">
        <v>181</v>
      </c>
      <c r="B191" s="99">
        <f t="shared" si="6"/>
        <v>31.91</v>
      </c>
      <c r="C191" s="95"/>
      <c r="D191" s="261">
        <v>18250</v>
      </c>
      <c r="E191" s="262"/>
      <c r="F191" s="264">
        <f t="shared" si="8"/>
        <v>9441</v>
      </c>
      <c r="G191" s="263">
        <f t="shared" si="7"/>
        <v>6863</v>
      </c>
      <c r="H191" s="262">
        <v>77</v>
      </c>
    </row>
    <row r="192" spans="1:8" ht="12.75">
      <c r="A192" s="267">
        <v>182</v>
      </c>
      <c r="B192" s="99">
        <f t="shared" si="6"/>
        <v>31.92</v>
      </c>
      <c r="C192" s="95"/>
      <c r="D192" s="261">
        <v>18250</v>
      </c>
      <c r="E192" s="262"/>
      <c r="F192" s="264">
        <f t="shared" si="8"/>
        <v>9438</v>
      </c>
      <c r="G192" s="263">
        <f t="shared" si="7"/>
        <v>6861</v>
      </c>
      <c r="H192" s="262">
        <v>77</v>
      </c>
    </row>
    <row r="193" spans="1:8" ht="12.75">
      <c r="A193" s="267">
        <v>183</v>
      </c>
      <c r="B193" s="99">
        <f t="shared" si="6"/>
        <v>31.92</v>
      </c>
      <c r="C193" s="95"/>
      <c r="D193" s="261">
        <v>18250</v>
      </c>
      <c r="E193" s="262"/>
      <c r="F193" s="264">
        <f t="shared" si="8"/>
        <v>9438</v>
      </c>
      <c r="G193" s="263">
        <f t="shared" si="7"/>
        <v>6861</v>
      </c>
      <c r="H193" s="262">
        <v>77</v>
      </c>
    </row>
    <row r="194" spans="1:8" ht="12.75">
      <c r="A194" s="267">
        <v>184</v>
      </c>
      <c r="B194" s="99">
        <f t="shared" si="6"/>
        <v>31.93</v>
      </c>
      <c r="C194" s="95"/>
      <c r="D194" s="261">
        <v>18250</v>
      </c>
      <c r="E194" s="262"/>
      <c r="F194" s="264">
        <f t="shared" si="8"/>
        <v>9435</v>
      </c>
      <c r="G194" s="263">
        <f t="shared" si="7"/>
        <v>6859</v>
      </c>
      <c r="H194" s="262">
        <v>77</v>
      </c>
    </row>
    <row r="195" spans="1:8" ht="12.75">
      <c r="A195" s="267">
        <v>185</v>
      </c>
      <c r="B195" s="99">
        <f t="shared" si="6"/>
        <v>31.94</v>
      </c>
      <c r="C195" s="95"/>
      <c r="D195" s="261">
        <v>18250</v>
      </c>
      <c r="E195" s="262"/>
      <c r="F195" s="264">
        <f t="shared" si="8"/>
        <v>9432</v>
      </c>
      <c r="G195" s="263">
        <f t="shared" si="7"/>
        <v>6857</v>
      </c>
      <c r="H195" s="262">
        <v>77</v>
      </c>
    </row>
    <row r="196" spans="1:8" ht="12.75">
      <c r="A196" s="267">
        <v>186</v>
      </c>
      <c r="B196" s="99">
        <f t="shared" si="6"/>
        <v>31.94</v>
      </c>
      <c r="C196" s="95"/>
      <c r="D196" s="261">
        <v>18250</v>
      </c>
      <c r="E196" s="262"/>
      <c r="F196" s="264">
        <f t="shared" si="8"/>
        <v>9432</v>
      </c>
      <c r="G196" s="263">
        <f t="shared" si="7"/>
        <v>6857</v>
      </c>
      <c r="H196" s="262">
        <v>77</v>
      </c>
    </row>
    <row r="197" spans="1:8" ht="12.75">
      <c r="A197" s="267">
        <v>187</v>
      </c>
      <c r="B197" s="99">
        <f t="shared" si="6"/>
        <v>31.95</v>
      </c>
      <c r="C197" s="95"/>
      <c r="D197" s="261">
        <v>18250</v>
      </c>
      <c r="E197" s="262"/>
      <c r="F197" s="264">
        <f t="shared" si="8"/>
        <v>9429</v>
      </c>
      <c r="G197" s="263">
        <f t="shared" si="7"/>
        <v>6854</v>
      </c>
      <c r="H197" s="262">
        <v>77</v>
      </c>
    </row>
    <row r="198" spans="1:8" ht="12.75">
      <c r="A198" s="267">
        <v>188</v>
      </c>
      <c r="B198" s="99">
        <f t="shared" si="6"/>
        <v>31.96</v>
      </c>
      <c r="C198" s="95"/>
      <c r="D198" s="261">
        <v>18250</v>
      </c>
      <c r="E198" s="262"/>
      <c r="F198" s="264">
        <f t="shared" si="8"/>
        <v>9426</v>
      </c>
      <c r="G198" s="263">
        <f t="shared" si="7"/>
        <v>6852</v>
      </c>
      <c r="H198" s="262">
        <v>77</v>
      </c>
    </row>
    <row r="199" spans="1:8" ht="12.75">
      <c r="A199" s="267">
        <v>189</v>
      </c>
      <c r="B199" s="99">
        <f t="shared" si="6"/>
        <v>31.96</v>
      </c>
      <c r="C199" s="95"/>
      <c r="D199" s="261">
        <v>18250</v>
      </c>
      <c r="E199" s="262"/>
      <c r="F199" s="264">
        <f t="shared" si="8"/>
        <v>9426</v>
      </c>
      <c r="G199" s="263">
        <f t="shared" si="7"/>
        <v>6852</v>
      </c>
      <c r="H199" s="262">
        <v>77</v>
      </c>
    </row>
    <row r="200" spans="1:8" ht="12.75">
      <c r="A200" s="267">
        <v>190</v>
      </c>
      <c r="B200" s="99">
        <f t="shared" si="6"/>
        <v>31.97</v>
      </c>
      <c r="C200" s="95"/>
      <c r="D200" s="261">
        <v>18250</v>
      </c>
      <c r="E200" s="262"/>
      <c r="F200" s="264">
        <f t="shared" si="8"/>
        <v>9423</v>
      </c>
      <c r="G200" s="263">
        <f t="shared" si="7"/>
        <v>6850</v>
      </c>
      <c r="H200" s="262">
        <v>77</v>
      </c>
    </row>
    <row r="201" spans="1:8" ht="12.75">
      <c r="A201" s="267">
        <v>191</v>
      </c>
      <c r="B201" s="99">
        <f t="shared" si="6"/>
        <v>31.97</v>
      </c>
      <c r="C201" s="95"/>
      <c r="D201" s="261">
        <v>18250</v>
      </c>
      <c r="E201" s="262"/>
      <c r="F201" s="264">
        <f t="shared" si="8"/>
        <v>9423</v>
      </c>
      <c r="G201" s="263">
        <f t="shared" si="7"/>
        <v>6850</v>
      </c>
      <c r="H201" s="262">
        <v>77</v>
      </c>
    </row>
    <row r="202" spans="1:8" ht="12.75">
      <c r="A202" s="267">
        <v>192</v>
      </c>
      <c r="B202" s="99">
        <f t="shared" si="6"/>
        <v>31.98</v>
      </c>
      <c r="C202" s="95"/>
      <c r="D202" s="261">
        <v>18250</v>
      </c>
      <c r="E202" s="262"/>
      <c r="F202" s="264">
        <f t="shared" si="8"/>
        <v>9420</v>
      </c>
      <c r="G202" s="263">
        <f t="shared" si="7"/>
        <v>6848</v>
      </c>
      <c r="H202" s="262">
        <v>77</v>
      </c>
    </row>
    <row r="203" spans="1:8" ht="12.75">
      <c r="A203" s="267">
        <v>193</v>
      </c>
      <c r="B203" s="99">
        <f aca="true" t="shared" si="9" ref="B203:B266">ROUND(1.12233*LN(A203)+26.078,2)</f>
        <v>31.98</v>
      </c>
      <c r="C203" s="95"/>
      <c r="D203" s="261">
        <v>18250</v>
      </c>
      <c r="E203" s="262"/>
      <c r="F203" s="264">
        <f t="shared" si="8"/>
        <v>9420</v>
      </c>
      <c r="G203" s="263">
        <f aca="true" t="shared" si="10" ref="G203:G266">ROUND(12*(1/B203*D203),0)</f>
        <v>6848</v>
      </c>
      <c r="H203" s="262">
        <v>77</v>
      </c>
    </row>
    <row r="204" spans="1:8" ht="12.75">
      <c r="A204" s="267">
        <v>194</v>
      </c>
      <c r="B204" s="99">
        <f t="shared" si="9"/>
        <v>31.99</v>
      </c>
      <c r="C204" s="95"/>
      <c r="D204" s="261">
        <v>18250</v>
      </c>
      <c r="E204" s="262"/>
      <c r="F204" s="264">
        <f aca="true" t="shared" si="11" ref="F204:F267">ROUND(12*1.3644*(1/B204*D204)+H204,0)</f>
        <v>9418</v>
      </c>
      <c r="G204" s="263">
        <f t="shared" si="10"/>
        <v>6846</v>
      </c>
      <c r="H204" s="262">
        <v>77</v>
      </c>
    </row>
    <row r="205" spans="1:8" ht="12.75">
      <c r="A205" s="267">
        <v>195</v>
      </c>
      <c r="B205" s="99">
        <f t="shared" si="9"/>
        <v>32</v>
      </c>
      <c r="C205" s="95"/>
      <c r="D205" s="261">
        <v>18250</v>
      </c>
      <c r="E205" s="262"/>
      <c r="F205" s="264">
        <f t="shared" si="11"/>
        <v>9415</v>
      </c>
      <c r="G205" s="263">
        <f t="shared" si="10"/>
        <v>6844</v>
      </c>
      <c r="H205" s="262">
        <v>77</v>
      </c>
    </row>
    <row r="206" spans="1:8" ht="12.75">
      <c r="A206" s="267">
        <v>196</v>
      </c>
      <c r="B206" s="99">
        <f t="shared" si="9"/>
        <v>32</v>
      </c>
      <c r="C206" s="95"/>
      <c r="D206" s="261">
        <v>18250</v>
      </c>
      <c r="E206" s="262"/>
      <c r="F206" s="264">
        <f t="shared" si="11"/>
        <v>9415</v>
      </c>
      <c r="G206" s="263">
        <f t="shared" si="10"/>
        <v>6844</v>
      </c>
      <c r="H206" s="262">
        <v>77</v>
      </c>
    </row>
    <row r="207" spans="1:8" ht="12.75">
      <c r="A207" s="267">
        <v>197</v>
      </c>
      <c r="B207" s="99">
        <f t="shared" si="9"/>
        <v>32.01</v>
      </c>
      <c r="C207" s="95"/>
      <c r="D207" s="261">
        <v>18250</v>
      </c>
      <c r="E207" s="262"/>
      <c r="F207" s="264">
        <f t="shared" si="11"/>
        <v>9412</v>
      </c>
      <c r="G207" s="263">
        <f t="shared" si="10"/>
        <v>6842</v>
      </c>
      <c r="H207" s="262">
        <v>77</v>
      </c>
    </row>
    <row r="208" spans="1:8" ht="12.75">
      <c r="A208" s="267">
        <v>198</v>
      </c>
      <c r="B208" s="99">
        <f t="shared" si="9"/>
        <v>32.01</v>
      </c>
      <c r="C208" s="95"/>
      <c r="D208" s="261">
        <v>18250</v>
      </c>
      <c r="E208" s="262"/>
      <c r="F208" s="264">
        <f t="shared" si="11"/>
        <v>9412</v>
      </c>
      <c r="G208" s="263">
        <f t="shared" si="10"/>
        <v>6842</v>
      </c>
      <c r="H208" s="262">
        <v>77</v>
      </c>
    </row>
    <row r="209" spans="1:8" ht="12.75">
      <c r="A209" s="267">
        <v>199</v>
      </c>
      <c r="B209" s="99">
        <f t="shared" si="9"/>
        <v>32.02</v>
      </c>
      <c r="C209" s="95"/>
      <c r="D209" s="261">
        <v>18250</v>
      </c>
      <c r="E209" s="262"/>
      <c r="F209" s="264">
        <f t="shared" si="11"/>
        <v>9409</v>
      </c>
      <c r="G209" s="263">
        <f t="shared" si="10"/>
        <v>6839</v>
      </c>
      <c r="H209" s="262">
        <v>77</v>
      </c>
    </row>
    <row r="210" spans="1:8" ht="12.75">
      <c r="A210" s="267">
        <v>200</v>
      </c>
      <c r="B210" s="99">
        <f t="shared" si="9"/>
        <v>32.02</v>
      </c>
      <c r="C210" s="95"/>
      <c r="D210" s="261">
        <v>18250</v>
      </c>
      <c r="E210" s="262"/>
      <c r="F210" s="264">
        <f t="shared" si="11"/>
        <v>9409</v>
      </c>
      <c r="G210" s="263">
        <f t="shared" si="10"/>
        <v>6839</v>
      </c>
      <c r="H210" s="262">
        <v>77</v>
      </c>
    </row>
    <row r="211" spans="1:8" ht="12.75">
      <c r="A211" s="267">
        <v>201</v>
      </c>
      <c r="B211" s="99">
        <f t="shared" si="9"/>
        <v>32.03</v>
      </c>
      <c r="C211" s="95"/>
      <c r="D211" s="261">
        <v>18250</v>
      </c>
      <c r="E211" s="262"/>
      <c r="F211" s="264">
        <f t="shared" si="11"/>
        <v>9406</v>
      </c>
      <c r="G211" s="263">
        <f t="shared" si="10"/>
        <v>6837</v>
      </c>
      <c r="H211" s="262">
        <v>77</v>
      </c>
    </row>
    <row r="212" spans="1:8" ht="12.75">
      <c r="A212" s="267">
        <v>202</v>
      </c>
      <c r="B212" s="99">
        <f t="shared" si="9"/>
        <v>32.04</v>
      </c>
      <c r="C212" s="95"/>
      <c r="D212" s="261">
        <v>18250</v>
      </c>
      <c r="E212" s="262"/>
      <c r="F212" s="264">
        <f t="shared" si="11"/>
        <v>9403</v>
      </c>
      <c r="G212" s="263">
        <f t="shared" si="10"/>
        <v>6835</v>
      </c>
      <c r="H212" s="262">
        <v>77</v>
      </c>
    </row>
    <row r="213" spans="1:8" ht="12.75">
      <c r="A213" s="267">
        <v>203</v>
      </c>
      <c r="B213" s="99">
        <f t="shared" si="9"/>
        <v>32.04</v>
      </c>
      <c r="C213" s="95"/>
      <c r="D213" s="261">
        <v>18250</v>
      </c>
      <c r="E213" s="262"/>
      <c r="F213" s="264">
        <f t="shared" si="11"/>
        <v>9403</v>
      </c>
      <c r="G213" s="263">
        <f t="shared" si="10"/>
        <v>6835</v>
      </c>
      <c r="H213" s="262">
        <v>77</v>
      </c>
    </row>
    <row r="214" spans="1:8" ht="12.75">
      <c r="A214" s="267">
        <v>204</v>
      </c>
      <c r="B214" s="99">
        <f t="shared" si="9"/>
        <v>32.05</v>
      </c>
      <c r="C214" s="95"/>
      <c r="D214" s="261">
        <v>18250</v>
      </c>
      <c r="E214" s="262"/>
      <c r="F214" s="264">
        <f t="shared" si="11"/>
        <v>9400</v>
      </c>
      <c r="G214" s="263">
        <f t="shared" si="10"/>
        <v>6833</v>
      </c>
      <c r="H214" s="262">
        <v>77</v>
      </c>
    </row>
    <row r="215" spans="1:8" ht="12.75">
      <c r="A215" s="267">
        <v>205</v>
      </c>
      <c r="B215" s="99">
        <f t="shared" si="9"/>
        <v>32.05</v>
      </c>
      <c r="C215" s="95"/>
      <c r="D215" s="261">
        <v>18250</v>
      </c>
      <c r="E215" s="262"/>
      <c r="F215" s="264">
        <f t="shared" si="11"/>
        <v>9400</v>
      </c>
      <c r="G215" s="263">
        <f t="shared" si="10"/>
        <v>6833</v>
      </c>
      <c r="H215" s="262">
        <v>77</v>
      </c>
    </row>
    <row r="216" spans="1:8" ht="12.75">
      <c r="A216" s="267">
        <v>206</v>
      </c>
      <c r="B216" s="99">
        <f t="shared" si="9"/>
        <v>32.06</v>
      </c>
      <c r="C216" s="95"/>
      <c r="D216" s="261">
        <v>18250</v>
      </c>
      <c r="E216" s="262"/>
      <c r="F216" s="264">
        <f t="shared" si="11"/>
        <v>9397</v>
      </c>
      <c r="G216" s="263">
        <f t="shared" si="10"/>
        <v>6831</v>
      </c>
      <c r="H216" s="262">
        <v>77</v>
      </c>
    </row>
    <row r="217" spans="1:8" ht="12.75">
      <c r="A217" s="267">
        <v>207</v>
      </c>
      <c r="B217" s="99">
        <f t="shared" si="9"/>
        <v>32.06</v>
      </c>
      <c r="C217" s="95"/>
      <c r="D217" s="261">
        <v>18250</v>
      </c>
      <c r="E217" s="262"/>
      <c r="F217" s="264">
        <f t="shared" si="11"/>
        <v>9397</v>
      </c>
      <c r="G217" s="263">
        <f t="shared" si="10"/>
        <v>6831</v>
      </c>
      <c r="H217" s="262">
        <v>77</v>
      </c>
    </row>
    <row r="218" spans="1:8" ht="12.75">
      <c r="A218" s="267">
        <v>208</v>
      </c>
      <c r="B218" s="99">
        <f t="shared" si="9"/>
        <v>32.07</v>
      </c>
      <c r="C218" s="95"/>
      <c r="D218" s="261">
        <v>18250</v>
      </c>
      <c r="E218" s="262"/>
      <c r="F218" s="264">
        <f t="shared" si="11"/>
        <v>9394</v>
      </c>
      <c r="G218" s="263">
        <f t="shared" si="10"/>
        <v>6829</v>
      </c>
      <c r="H218" s="262">
        <v>77</v>
      </c>
    </row>
    <row r="219" spans="1:8" ht="12.75">
      <c r="A219" s="267">
        <v>209</v>
      </c>
      <c r="B219" s="99">
        <f t="shared" si="9"/>
        <v>32.07</v>
      </c>
      <c r="C219" s="95"/>
      <c r="D219" s="261">
        <v>18250</v>
      </c>
      <c r="E219" s="262"/>
      <c r="F219" s="264">
        <f t="shared" si="11"/>
        <v>9394</v>
      </c>
      <c r="G219" s="263">
        <f t="shared" si="10"/>
        <v>6829</v>
      </c>
      <c r="H219" s="262">
        <v>77</v>
      </c>
    </row>
    <row r="220" spans="1:8" ht="12.75">
      <c r="A220" s="267">
        <v>210</v>
      </c>
      <c r="B220" s="99">
        <f t="shared" si="9"/>
        <v>32.08</v>
      </c>
      <c r="C220" s="95"/>
      <c r="D220" s="261">
        <v>18250</v>
      </c>
      <c r="E220" s="262"/>
      <c r="F220" s="264">
        <f t="shared" si="11"/>
        <v>9391</v>
      </c>
      <c r="G220" s="263">
        <f t="shared" si="10"/>
        <v>6827</v>
      </c>
      <c r="H220" s="262">
        <v>77</v>
      </c>
    </row>
    <row r="221" spans="1:8" ht="12.75">
      <c r="A221" s="267">
        <v>211</v>
      </c>
      <c r="B221" s="99">
        <f t="shared" si="9"/>
        <v>32.08</v>
      </c>
      <c r="C221" s="95"/>
      <c r="D221" s="261">
        <v>18250</v>
      </c>
      <c r="E221" s="262"/>
      <c r="F221" s="264">
        <f t="shared" si="11"/>
        <v>9391</v>
      </c>
      <c r="G221" s="263">
        <f t="shared" si="10"/>
        <v>6827</v>
      </c>
      <c r="H221" s="262">
        <v>77</v>
      </c>
    </row>
    <row r="222" spans="1:8" ht="12.75">
      <c r="A222" s="267">
        <v>212</v>
      </c>
      <c r="B222" s="99">
        <f t="shared" si="9"/>
        <v>32.09</v>
      </c>
      <c r="C222" s="95"/>
      <c r="D222" s="261">
        <v>18250</v>
      </c>
      <c r="E222" s="262"/>
      <c r="F222" s="264">
        <f t="shared" si="11"/>
        <v>9388</v>
      </c>
      <c r="G222" s="263">
        <f t="shared" si="10"/>
        <v>6825</v>
      </c>
      <c r="H222" s="262">
        <v>77</v>
      </c>
    </row>
    <row r="223" spans="1:8" ht="12.75">
      <c r="A223" s="267">
        <v>213</v>
      </c>
      <c r="B223" s="99">
        <f t="shared" si="9"/>
        <v>32.1</v>
      </c>
      <c r="C223" s="95"/>
      <c r="D223" s="261">
        <v>18250</v>
      </c>
      <c r="E223" s="262"/>
      <c r="F223" s="264">
        <f t="shared" si="11"/>
        <v>9386</v>
      </c>
      <c r="G223" s="263">
        <f t="shared" si="10"/>
        <v>6822</v>
      </c>
      <c r="H223" s="262">
        <v>77</v>
      </c>
    </row>
    <row r="224" spans="1:8" ht="12.75">
      <c r="A224" s="267">
        <v>214</v>
      </c>
      <c r="B224" s="99">
        <f t="shared" si="9"/>
        <v>32.1</v>
      </c>
      <c r="C224" s="95"/>
      <c r="D224" s="261">
        <v>18250</v>
      </c>
      <c r="E224" s="262"/>
      <c r="F224" s="264">
        <f t="shared" si="11"/>
        <v>9386</v>
      </c>
      <c r="G224" s="263">
        <f t="shared" si="10"/>
        <v>6822</v>
      </c>
      <c r="H224" s="262">
        <v>77</v>
      </c>
    </row>
    <row r="225" spans="1:8" ht="12.75">
      <c r="A225" s="267">
        <v>215</v>
      </c>
      <c r="B225" s="99">
        <f t="shared" si="9"/>
        <v>32.11</v>
      </c>
      <c r="C225" s="95"/>
      <c r="D225" s="261">
        <v>18250</v>
      </c>
      <c r="E225" s="262"/>
      <c r="F225" s="264">
        <f t="shared" si="11"/>
        <v>9383</v>
      </c>
      <c r="G225" s="263">
        <f t="shared" si="10"/>
        <v>6820</v>
      </c>
      <c r="H225" s="262">
        <v>77</v>
      </c>
    </row>
    <row r="226" spans="1:8" ht="12.75">
      <c r="A226" s="267">
        <v>216</v>
      </c>
      <c r="B226" s="99">
        <f t="shared" si="9"/>
        <v>32.11</v>
      </c>
      <c r="C226" s="95"/>
      <c r="D226" s="261">
        <v>18250</v>
      </c>
      <c r="E226" s="262"/>
      <c r="F226" s="264">
        <f t="shared" si="11"/>
        <v>9383</v>
      </c>
      <c r="G226" s="263">
        <f t="shared" si="10"/>
        <v>6820</v>
      </c>
      <c r="H226" s="262">
        <v>77</v>
      </c>
    </row>
    <row r="227" spans="1:8" ht="12.75">
      <c r="A227" s="267">
        <v>217</v>
      </c>
      <c r="B227" s="99">
        <f t="shared" si="9"/>
        <v>32.12</v>
      </c>
      <c r="C227" s="95"/>
      <c r="D227" s="261">
        <v>18250</v>
      </c>
      <c r="E227" s="262"/>
      <c r="F227" s="264">
        <f t="shared" si="11"/>
        <v>9380</v>
      </c>
      <c r="G227" s="263">
        <f t="shared" si="10"/>
        <v>6818</v>
      </c>
      <c r="H227" s="262">
        <v>77</v>
      </c>
    </row>
    <row r="228" spans="1:8" ht="12.75">
      <c r="A228" s="267">
        <v>218</v>
      </c>
      <c r="B228" s="99">
        <f t="shared" si="9"/>
        <v>32.12</v>
      </c>
      <c r="C228" s="95"/>
      <c r="D228" s="261">
        <v>18250</v>
      </c>
      <c r="E228" s="262"/>
      <c r="F228" s="264">
        <f t="shared" si="11"/>
        <v>9380</v>
      </c>
      <c r="G228" s="263">
        <f t="shared" si="10"/>
        <v>6818</v>
      </c>
      <c r="H228" s="262">
        <v>77</v>
      </c>
    </row>
    <row r="229" spans="1:8" ht="12.75">
      <c r="A229" s="267">
        <v>219</v>
      </c>
      <c r="B229" s="99">
        <f t="shared" si="9"/>
        <v>32.13</v>
      </c>
      <c r="C229" s="95"/>
      <c r="D229" s="261">
        <v>18250</v>
      </c>
      <c r="E229" s="262"/>
      <c r="F229" s="264">
        <f t="shared" si="11"/>
        <v>9377</v>
      </c>
      <c r="G229" s="263">
        <f t="shared" si="10"/>
        <v>6816</v>
      </c>
      <c r="H229" s="262">
        <v>77</v>
      </c>
    </row>
    <row r="230" spans="1:8" ht="12.75">
      <c r="A230" s="267">
        <v>220</v>
      </c>
      <c r="B230" s="99">
        <f t="shared" si="9"/>
        <v>32.13</v>
      </c>
      <c r="C230" s="95"/>
      <c r="D230" s="261">
        <v>18250</v>
      </c>
      <c r="E230" s="262"/>
      <c r="F230" s="264">
        <f t="shared" si="11"/>
        <v>9377</v>
      </c>
      <c r="G230" s="263">
        <f t="shared" si="10"/>
        <v>6816</v>
      </c>
      <c r="H230" s="262">
        <v>77</v>
      </c>
    </row>
    <row r="231" spans="1:8" ht="12.75">
      <c r="A231" s="267">
        <v>221</v>
      </c>
      <c r="B231" s="99">
        <f t="shared" si="9"/>
        <v>32.14</v>
      </c>
      <c r="C231" s="95"/>
      <c r="D231" s="261">
        <v>18250</v>
      </c>
      <c r="E231" s="262"/>
      <c r="F231" s="264">
        <f t="shared" si="11"/>
        <v>9374</v>
      </c>
      <c r="G231" s="263">
        <f t="shared" si="10"/>
        <v>6814</v>
      </c>
      <c r="H231" s="262">
        <v>77</v>
      </c>
    </row>
    <row r="232" spans="1:8" ht="12.75">
      <c r="A232" s="267">
        <v>222</v>
      </c>
      <c r="B232" s="99">
        <f t="shared" si="9"/>
        <v>32.14</v>
      </c>
      <c r="C232" s="95"/>
      <c r="D232" s="261">
        <v>18250</v>
      </c>
      <c r="E232" s="262"/>
      <c r="F232" s="264">
        <f t="shared" si="11"/>
        <v>9374</v>
      </c>
      <c r="G232" s="263">
        <f t="shared" si="10"/>
        <v>6814</v>
      </c>
      <c r="H232" s="262">
        <v>77</v>
      </c>
    </row>
    <row r="233" spans="1:8" ht="12.75">
      <c r="A233" s="267">
        <v>223</v>
      </c>
      <c r="B233" s="99">
        <f t="shared" si="9"/>
        <v>32.15</v>
      </c>
      <c r="C233" s="95"/>
      <c r="D233" s="261">
        <v>18250</v>
      </c>
      <c r="E233" s="262"/>
      <c r="F233" s="264">
        <f t="shared" si="11"/>
        <v>9371</v>
      </c>
      <c r="G233" s="263">
        <f t="shared" si="10"/>
        <v>6812</v>
      </c>
      <c r="H233" s="262">
        <v>77</v>
      </c>
    </row>
    <row r="234" spans="1:8" ht="12.75">
      <c r="A234" s="267">
        <v>224</v>
      </c>
      <c r="B234" s="99">
        <f t="shared" si="9"/>
        <v>32.15</v>
      </c>
      <c r="C234" s="95"/>
      <c r="D234" s="261">
        <v>18250</v>
      </c>
      <c r="E234" s="262"/>
      <c r="F234" s="264">
        <f t="shared" si="11"/>
        <v>9371</v>
      </c>
      <c r="G234" s="263">
        <f t="shared" si="10"/>
        <v>6812</v>
      </c>
      <c r="H234" s="262">
        <v>77</v>
      </c>
    </row>
    <row r="235" spans="1:8" ht="12.75">
      <c r="A235" s="267">
        <v>225</v>
      </c>
      <c r="B235" s="99">
        <f t="shared" si="9"/>
        <v>32.16</v>
      </c>
      <c r="C235" s="95"/>
      <c r="D235" s="261">
        <v>18250</v>
      </c>
      <c r="E235" s="262"/>
      <c r="F235" s="264">
        <f t="shared" si="11"/>
        <v>9368</v>
      </c>
      <c r="G235" s="263">
        <f t="shared" si="10"/>
        <v>6810</v>
      </c>
      <c r="H235" s="262">
        <v>77</v>
      </c>
    </row>
    <row r="236" spans="1:8" ht="12.75">
      <c r="A236" s="267">
        <v>226</v>
      </c>
      <c r="B236" s="99">
        <f t="shared" si="9"/>
        <v>32.16</v>
      </c>
      <c r="C236" s="95"/>
      <c r="D236" s="261">
        <v>18250</v>
      </c>
      <c r="E236" s="262"/>
      <c r="F236" s="264">
        <f t="shared" si="11"/>
        <v>9368</v>
      </c>
      <c r="G236" s="263">
        <f t="shared" si="10"/>
        <v>6810</v>
      </c>
      <c r="H236" s="262">
        <v>77</v>
      </c>
    </row>
    <row r="237" spans="1:8" ht="12.75">
      <c r="A237" s="267">
        <v>227</v>
      </c>
      <c r="B237" s="99">
        <f t="shared" si="9"/>
        <v>32.17</v>
      </c>
      <c r="C237" s="95"/>
      <c r="D237" s="261">
        <v>18250</v>
      </c>
      <c r="E237" s="262"/>
      <c r="F237" s="264">
        <f t="shared" si="11"/>
        <v>9365</v>
      </c>
      <c r="G237" s="263">
        <f t="shared" si="10"/>
        <v>6808</v>
      </c>
      <c r="H237" s="262">
        <v>77</v>
      </c>
    </row>
    <row r="238" spans="1:8" ht="12.75">
      <c r="A238" s="267">
        <v>228</v>
      </c>
      <c r="B238" s="99">
        <f t="shared" si="9"/>
        <v>32.17</v>
      </c>
      <c r="C238" s="95"/>
      <c r="D238" s="261">
        <v>18250</v>
      </c>
      <c r="E238" s="262"/>
      <c r="F238" s="264">
        <f t="shared" si="11"/>
        <v>9365</v>
      </c>
      <c r="G238" s="263">
        <f t="shared" si="10"/>
        <v>6808</v>
      </c>
      <c r="H238" s="262">
        <v>77</v>
      </c>
    </row>
    <row r="239" spans="1:8" ht="12.75">
      <c r="A239" s="267">
        <v>229</v>
      </c>
      <c r="B239" s="99">
        <f t="shared" si="9"/>
        <v>32.18</v>
      </c>
      <c r="C239" s="95"/>
      <c r="D239" s="261">
        <v>18250</v>
      </c>
      <c r="E239" s="262"/>
      <c r="F239" s="264">
        <f t="shared" si="11"/>
        <v>9362</v>
      </c>
      <c r="G239" s="263">
        <f t="shared" si="10"/>
        <v>6805</v>
      </c>
      <c r="H239" s="262">
        <v>77</v>
      </c>
    </row>
    <row r="240" spans="1:8" ht="12.75">
      <c r="A240" s="267">
        <v>230</v>
      </c>
      <c r="B240" s="99">
        <f t="shared" si="9"/>
        <v>32.18</v>
      </c>
      <c r="C240" s="95"/>
      <c r="D240" s="261">
        <v>18250</v>
      </c>
      <c r="E240" s="262"/>
      <c r="F240" s="264">
        <f t="shared" si="11"/>
        <v>9362</v>
      </c>
      <c r="G240" s="263">
        <f t="shared" si="10"/>
        <v>6805</v>
      </c>
      <c r="H240" s="262">
        <v>77</v>
      </c>
    </row>
    <row r="241" spans="1:8" ht="12.75">
      <c r="A241" s="267">
        <v>231</v>
      </c>
      <c r="B241" s="99">
        <f t="shared" si="9"/>
        <v>32.19</v>
      </c>
      <c r="C241" s="95"/>
      <c r="D241" s="261">
        <v>18250</v>
      </c>
      <c r="E241" s="262"/>
      <c r="F241" s="264">
        <f t="shared" si="11"/>
        <v>9359</v>
      </c>
      <c r="G241" s="263">
        <f t="shared" si="10"/>
        <v>6803</v>
      </c>
      <c r="H241" s="262">
        <v>77</v>
      </c>
    </row>
    <row r="242" spans="1:8" ht="12.75">
      <c r="A242" s="267">
        <v>232</v>
      </c>
      <c r="B242" s="99">
        <f t="shared" si="9"/>
        <v>32.19</v>
      </c>
      <c r="C242" s="95"/>
      <c r="D242" s="261">
        <v>18250</v>
      </c>
      <c r="E242" s="262"/>
      <c r="F242" s="264">
        <f t="shared" si="11"/>
        <v>9359</v>
      </c>
      <c r="G242" s="263">
        <f t="shared" si="10"/>
        <v>6803</v>
      </c>
      <c r="H242" s="262">
        <v>77</v>
      </c>
    </row>
    <row r="243" spans="1:8" ht="12.75">
      <c r="A243" s="267">
        <v>233</v>
      </c>
      <c r="B243" s="99">
        <f t="shared" si="9"/>
        <v>32.2</v>
      </c>
      <c r="C243" s="95"/>
      <c r="D243" s="261">
        <v>18250</v>
      </c>
      <c r="E243" s="262"/>
      <c r="F243" s="264">
        <f t="shared" si="11"/>
        <v>9357</v>
      </c>
      <c r="G243" s="263">
        <f t="shared" si="10"/>
        <v>6801</v>
      </c>
      <c r="H243" s="262">
        <v>77</v>
      </c>
    </row>
    <row r="244" spans="1:8" ht="12.75">
      <c r="A244" s="267">
        <v>234</v>
      </c>
      <c r="B244" s="99">
        <f t="shared" si="9"/>
        <v>32.2</v>
      </c>
      <c r="C244" s="95"/>
      <c r="D244" s="261">
        <v>18250</v>
      </c>
      <c r="E244" s="262"/>
      <c r="F244" s="264">
        <f t="shared" si="11"/>
        <v>9357</v>
      </c>
      <c r="G244" s="263">
        <f t="shared" si="10"/>
        <v>6801</v>
      </c>
      <c r="H244" s="262">
        <v>77</v>
      </c>
    </row>
    <row r="245" spans="1:8" ht="12.75">
      <c r="A245" s="267">
        <v>235</v>
      </c>
      <c r="B245" s="99">
        <f t="shared" si="9"/>
        <v>32.21</v>
      </c>
      <c r="C245" s="95"/>
      <c r="D245" s="261">
        <v>18250</v>
      </c>
      <c r="E245" s="262"/>
      <c r="F245" s="264">
        <f t="shared" si="11"/>
        <v>9354</v>
      </c>
      <c r="G245" s="263">
        <f t="shared" si="10"/>
        <v>6799</v>
      </c>
      <c r="H245" s="262">
        <v>77</v>
      </c>
    </row>
    <row r="246" spans="1:8" ht="12.75">
      <c r="A246" s="267">
        <v>236</v>
      </c>
      <c r="B246" s="99">
        <f t="shared" si="9"/>
        <v>32.21</v>
      </c>
      <c r="C246" s="95"/>
      <c r="D246" s="261">
        <v>18250</v>
      </c>
      <c r="E246" s="262"/>
      <c r="F246" s="264">
        <f t="shared" si="11"/>
        <v>9354</v>
      </c>
      <c r="G246" s="263">
        <f t="shared" si="10"/>
        <v>6799</v>
      </c>
      <c r="H246" s="262">
        <v>77</v>
      </c>
    </row>
    <row r="247" spans="1:8" ht="12.75">
      <c r="A247" s="267">
        <v>237</v>
      </c>
      <c r="B247" s="99">
        <f t="shared" si="9"/>
        <v>32.21</v>
      </c>
      <c r="C247" s="95"/>
      <c r="D247" s="261">
        <v>18250</v>
      </c>
      <c r="E247" s="262"/>
      <c r="F247" s="264">
        <f t="shared" si="11"/>
        <v>9354</v>
      </c>
      <c r="G247" s="263">
        <f t="shared" si="10"/>
        <v>6799</v>
      </c>
      <c r="H247" s="262">
        <v>77</v>
      </c>
    </row>
    <row r="248" spans="1:8" ht="12.75">
      <c r="A248" s="267">
        <v>238</v>
      </c>
      <c r="B248" s="99">
        <f t="shared" si="9"/>
        <v>32.22</v>
      </c>
      <c r="C248" s="95"/>
      <c r="D248" s="261">
        <v>18250</v>
      </c>
      <c r="E248" s="262"/>
      <c r="F248" s="264">
        <f t="shared" si="11"/>
        <v>9351</v>
      </c>
      <c r="G248" s="263">
        <f t="shared" si="10"/>
        <v>6797</v>
      </c>
      <c r="H248" s="262">
        <v>77</v>
      </c>
    </row>
    <row r="249" spans="1:8" ht="12.75">
      <c r="A249" s="267">
        <v>239</v>
      </c>
      <c r="B249" s="99">
        <f t="shared" si="9"/>
        <v>32.22</v>
      </c>
      <c r="C249" s="95"/>
      <c r="D249" s="261">
        <v>18250</v>
      </c>
      <c r="E249" s="262"/>
      <c r="F249" s="264">
        <f t="shared" si="11"/>
        <v>9351</v>
      </c>
      <c r="G249" s="263">
        <f t="shared" si="10"/>
        <v>6797</v>
      </c>
      <c r="H249" s="262">
        <v>77</v>
      </c>
    </row>
    <row r="250" spans="1:8" ht="12.75">
      <c r="A250" s="267">
        <v>240</v>
      </c>
      <c r="B250" s="99">
        <f t="shared" si="9"/>
        <v>32.23</v>
      </c>
      <c r="C250" s="95"/>
      <c r="D250" s="261">
        <v>18250</v>
      </c>
      <c r="E250" s="262"/>
      <c r="F250" s="264">
        <f t="shared" si="11"/>
        <v>9348</v>
      </c>
      <c r="G250" s="263">
        <f t="shared" si="10"/>
        <v>6795</v>
      </c>
      <c r="H250" s="262">
        <v>77</v>
      </c>
    </row>
    <row r="251" spans="1:8" ht="12.75">
      <c r="A251" s="267">
        <v>241</v>
      </c>
      <c r="B251" s="99">
        <f t="shared" si="9"/>
        <v>32.23</v>
      </c>
      <c r="C251" s="95"/>
      <c r="D251" s="261">
        <v>18250</v>
      </c>
      <c r="E251" s="262"/>
      <c r="F251" s="264">
        <f t="shared" si="11"/>
        <v>9348</v>
      </c>
      <c r="G251" s="263">
        <f t="shared" si="10"/>
        <v>6795</v>
      </c>
      <c r="H251" s="262">
        <v>77</v>
      </c>
    </row>
    <row r="252" spans="1:8" ht="12.75">
      <c r="A252" s="267">
        <v>242</v>
      </c>
      <c r="B252" s="99">
        <f t="shared" si="9"/>
        <v>32.24</v>
      </c>
      <c r="C252" s="95"/>
      <c r="D252" s="261">
        <v>18250</v>
      </c>
      <c r="E252" s="262"/>
      <c r="F252" s="264">
        <f t="shared" si="11"/>
        <v>9345</v>
      </c>
      <c r="G252" s="263">
        <f t="shared" si="10"/>
        <v>6793</v>
      </c>
      <c r="H252" s="262">
        <v>77</v>
      </c>
    </row>
    <row r="253" spans="1:8" ht="12.75">
      <c r="A253" s="267">
        <v>243</v>
      </c>
      <c r="B253" s="99">
        <f t="shared" si="9"/>
        <v>32.24</v>
      </c>
      <c r="C253" s="95"/>
      <c r="D253" s="261">
        <v>18250</v>
      </c>
      <c r="E253" s="262"/>
      <c r="F253" s="264">
        <f t="shared" si="11"/>
        <v>9345</v>
      </c>
      <c r="G253" s="263">
        <f t="shared" si="10"/>
        <v>6793</v>
      </c>
      <c r="H253" s="262">
        <v>77</v>
      </c>
    </row>
    <row r="254" spans="1:8" ht="12.75">
      <c r="A254" s="267">
        <v>244</v>
      </c>
      <c r="B254" s="99">
        <f t="shared" si="9"/>
        <v>32.25</v>
      </c>
      <c r="C254" s="95"/>
      <c r="D254" s="261">
        <v>18250</v>
      </c>
      <c r="E254" s="262"/>
      <c r="F254" s="264">
        <f t="shared" si="11"/>
        <v>9342</v>
      </c>
      <c r="G254" s="263">
        <f t="shared" si="10"/>
        <v>6791</v>
      </c>
      <c r="H254" s="262">
        <v>77</v>
      </c>
    </row>
    <row r="255" spans="1:8" ht="12.75">
      <c r="A255" s="267">
        <v>245</v>
      </c>
      <c r="B255" s="99">
        <f t="shared" si="9"/>
        <v>32.25</v>
      </c>
      <c r="C255" s="95"/>
      <c r="D255" s="261">
        <v>18250</v>
      </c>
      <c r="E255" s="262"/>
      <c r="F255" s="264">
        <f t="shared" si="11"/>
        <v>9342</v>
      </c>
      <c r="G255" s="263">
        <f t="shared" si="10"/>
        <v>6791</v>
      </c>
      <c r="H255" s="262">
        <v>77</v>
      </c>
    </row>
    <row r="256" spans="1:8" ht="12.75">
      <c r="A256" s="267">
        <v>246</v>
      </c>
      <c r="B256" s="99">
        <f t="shared" si="9"/>
        <v>32.26</v>
      </c>
      <c r="C256" s="95"/>
      <c r="D256" s="261">
        <v>18250</v>
      </c>
      <c r="E256" s="262"/>
      <c r="F256" s="264">
        <f t="shared" si="11"/>
        <v>9339</v>
      </c>
      <c r="G256" s="263">
        <f t="shared" si="10"/>
        <v>6789</v>
      </c>
      <c r="H256" s="262">
        <v>77</v>
      </c>
    </row>
    <row r="257" spans="1:8" ht="12.75">
      <c r="A257" s="267">
        <v>247</v>
      </c>
      <c r="B257" s="99">
        <f t="shared" si="9"/>
        <v>32.26</v>
      </c>
      <c r="C257" s="95"/>
      <c r="D257" s="261">
        <v>18250</v>
      </c>
      <c r="E257" s="262"/>
      <c r="F257" s="264">
        <f t="shared" si="11"/>
        <v>9339</v>
      </c>
      <c r="G257" s="263">
        <f t="shared" si="10"/>
        <v>6789</v>
      </c>
      <c r="H257" s="262">
        <v>77</v>
      </c>
    </row>
    <row r="258" spans="1:8" ht="12.75">
      <c r="A258" s="267">
        <v>248</v>
      </c>
      <c r="B258" s="99">
        <f t="shared" si="9"/>
        <v>32.27</v>
      </c>
      <c r="C258" s="95"/>
      <c r="D258" s="261">
        <v>18250</v>
      </c>
      <c r="E258" s="262"/>
      <c r="F258" s="264">
        <f t="shared" si="11"/>
        <v>9336</v>
      </c>
      <c r="G258" s="263">
        <f t="shared" si="10"/>
        <v>6786</v>
      </c>
      <c r="H258" s="262">
        <v>77</v>
      </c>
    </row>
    <row r="259" spans="1:8" ht="12.75">
      <c r="A259" s="267">
        <v>249</v>
      </c>
      <c r="B259" s="99">
        <f t="shared" si="9"/>
        <v>32.27</v>
      </c>
      <c r="C259" s="95"/>
      <c r="D259" s="261">
        <v>18250</v>
      </c>
      <c r="E259" s="262"/>
      <c r="F259" s="264">
        <f t="shared" si="11"/>
        <v>9336</v>
      </c>
      <c r="G259" s="263">
        <f t="shared" si="10"/>
        <v>6786</v>
      </c>
      <c r="H259" s="262">
        <v>77</v>
      </c>
    </row>
    <row r="260" spans="1:8" ht="12.75">
      <c r="A260" s="267">
        <v>250</v>
      </c>
      <c r="B260" s="99">
        <f t="shared" si="9"/>
        <v>32.27</v>
      </c>
      <c r="C260" s="95"/>
      <c r="D260" s="261">
        <v>18250</v>
      </c>
      <c r="E260" s="262"/>
      <c r="F260" s="264">
        <f t="shared" si="11"/>
        <v>9336</v>
      </c>
      <c r="G260" s="263">
        <f t="shared" si="10"/>
        <v>6786</v>
      </c>
      <c r="H260" s="262">
        <v>77</v>
      </c>
    </row>
    <row r="261" spans="1:8" ht="12.75">
      <c r="A261" s="267">
        <v>251</v>
      </c>
      <c r="B261" s="99">
        <f t="shared" si="9"/>
        <v>32.28</v>
      </c>
      <c r="C261" s="95"/>
      <c r="D261" s="261">
        <v>18250</v>
      </c>
      <c r="E261" s="262"/>
      <c r="F261" s="264">
        <f t="shared" si="11"/>
        <v>9334</v>
      </c>
      <c r="G261" s="263">
        <f t="shared" si="10"/>
        <v>6784</v>
      </c>
      <c r="H261" s="262">
        <v>77</v>
      </c>
    </row>
    <row r="262" spans="1:8" ht="12.75">
      <c r="A262" s="267">
        <v>252</v>
      </c>
      <c r="B262" s="99">
        <f t="shared" si="9"/>
        <v>32.28</v>
      </c>
      <c r="C262" s="95"/>
      <c r="D262" s="261">
        <v>18250</v>
      </c>
      <c r="E262" s="262"/>
      <c r="F262" s="264">
        <f t="shared" si="11"/>
        <v>9334</v>
      </c>
      <c r="G262" s="263">
        <f t="shared" si="10"/>
        <v>6784</v>
      </c>
      <c r="H262" s="262">
        <v>77</v>
      </c>
    </row>
    <row r="263" spans="1:8" ht="12.75">
      <c r="A263" s="267">
        <v>253</v>
      </c>
      <c r="B263" s="99">
        <f t="shared" si="9"/>
        <v>32.29</v>
      </c>
      <c r="C263" s="95"/>
      <c r="D263" s="261">
        <v>18250</v>
      </c>
      <c r="E263" s="262"/>
      <c r="F263" s="264">
        <f t="shared" si="11"/>
        <v>9331</v>
      </c>
      <c r="G263" s="263">
        <f t="shared" si="10"/>
        <v>6782</v>
      </c>
      <c r="H263" s="262">
        <v>77</v>
      </c>
    </row>
    <row r="264" spans="1:8" ht="12.75">
      <c r="A264" s="267">
        <v>254</v>
      </c>
      <c r="B264" s="99">
        <f t="shared" si="9"/>
        <v>32.29</v>
      </c>
      <c r="C264" s="95"/>
      <c r="D264" s="261">
        <v>18250</v>
      </c>
      <c r="E264" s="262"/>
      <c r="F264" s="264">
        <f t="shared" si="11"/>
        <v>9331</v>
      </c>
      <c r="G264" s="263">
        <f t="shared" si="10"/>
        <v>6782</v>
      </c>
      <c r="H264" s="262">
        <v>77</v>
      </c>
    </row>
    <row r="265" spans="1:8" ht="12.75">
      <c r="A265" s="267">
        <v>255</v>
      </c>
      <c r="B265" s="99">
        <f t="shared" si="9"/>
        <v>32.3</v>
      </c>
      <c r="C265" s="95"/>
      <c r="D265" s="261">
        <v>18250</v>
      </c>
      <c r="E265" s="262"/>
      <c r="F265" s="264">
        <f t="shared" si="11"/>
        <v>9328</v>
      </c>
      <c r="G265" s="263">
        <f t="shared" si="10"/>
        <v>6780</v>
      </c>
      <c r="H265" s="262">
        <v>77</v>
      </c>
    </row>
    <row r="266" spans="1:8" ht="12.75">
      <c r="A266" s="267">
        <v>256</v>
      </c>
      <c r="B266" s="99">
        <f t="shared" si="9"/>
        <v>32.3</v>
      </c>
      <c r="C266" s="95"/>
      <c r="D266" s="261">
        <v>18250</v>
      </c>
      <c r="E266" s="262"/>
      <c r="F266" s="264">
        <f t="shared" si="11"/>
        <v>9328</v>
      </c>
      <c r="G266" s="263">
        <f t="shared" si="10"/>
        <v>6780</v>
      </c>
      <c r="H266" s="262">
        <v>77</v>
      </c>
    </row>
    <row r="267" spans="1:8" ht="12.75">
      <c r="A267" s="267">
        <v>257</v>
      </c>
      <c r="B267" s="99">
        <f aca="true" t="shared" si="12" ref="B267:B310">ROUND(1.12233*LN(A267)+26.078,2)</f>
        <v>32.31</v>
      </c>
      <c r="C267" s="95"/>
      <c r="D267" s="261">
        <v>18250</v>
      </c>
      <c r="E267" s="262"/>
      <c r="F267" s="264">
        <f t="shared" si="11"/>
        <v>9325</v>
      </c>
      <c r="G267" s="263">
        <f aca="true" t="shared" si="13" ref="G267:G310">ROUND(12*(1/B267*D267),0)</f>
        <v>6778</v>
      </c>
      <c r="H267" s="262">
        <v>77</v>
      </c>
    </row>
    <row r="268" spans="1:8" ht="12.75">
      <c r="A268" s="267">
        <v>258</v>
      </c>
      <c r="B268" s="99">
        <f t="shared" si="12"/>
        <v>32.31</v>
      </c>
      <c r="C268" s="95"/>
      <c r="D268" s="261">
        <v>18250</v>
      </c>
      <c r="E268" s="262"/>
      <c r="F268" s="264">
        <f aca="true" t="shared" si="14" ref="F268:F310">ROUND(12*1.3644*(1/B268*D268)+H268,0)</f>
        <v>9325</v>
      </c>
      <c r="G268" s="263">
        <f t="shared" si="13"/>
        <v>6778</v>
      </c>
      <c r="H268" s="262">
        <v>77</v>
      </c>
    </row>
    <row r="269" spans="1:8" ht="12.75">
      <c r="A269" s="267">
        <v>259</v>
      </c>
      <c r="B269" s="99">
        <f t="shared" si="12"/>
        <v>32.31</v>
      </c>
      <c r="C269" s="95"/>
      <c r="D269" s="261">
        <v>18250</v>
      </c>
      <c r="E269" s="262"/>
      <c r="F269" s="264">
        <f t="shared" si="14"/>
        <v>9325</v>
      </c>
      <c r="G269" s="263">
        <f t="shared" si="13"/>
        <v>6778</v>
      </c>
      <c r="H269" s="262">
        <v>77</v>
      </c>
    </row>
    <row r="270" spans="1:8" ht="12.75">
      <c r="A270" s="267">
        <v>260</v>
      </c>
      <c r="B270" s="99">
        <f t="shared" si="12"/>
        <v>32.32</v>
      </c>
      <c r="C270" s="95"/>
      <c r="D270" s="261">
        <v>18250</v>
      </c>
      <c r="E270" s="262"/>
      <c r="F270" s="264">
        <f t="shared" si="14"/>
        <v>9322</v>
      </c>
      <c r="G270" s="263">
        <f t="shared" si="13"/>
        <v>6776</v>
      </c>
      <c r="H270" s="262">
        <v>77</v>
      </c>
    </row>
    <row r="271" spans="1:8" ht="12.75">
      <c r="A271" s="267">
        <v>261</v>
      </c>
      <c r="B271" s="99">
        <f t="shared" si="12"/>
        <v>32.32</v>
      </c>
      <c r="C271" s="95"/>
      <c r="D271" s="261">
        <v>18250</v>
      </c>
      <c r="E271" s="262"/>
      <c r="F271" s="264">
        <f t="shared" si="14"/>
        <v>9322</v>
      </c>
      <c r="G271" s="263">
        <f t="shared" si="13"/>
        <v>6776</v>
      </c>
      <c r="H271" s="262">
        <v>77</v>
      </c>
    </row>
    <row r="272" spans="1:8" ht="12.75">
      <c r="A272" s="267">
        <v>262</v>
      </c>
      <c r="B272" s="99">
        <f t="shared" si="12"/>
        <v>32.33</v>
      </c>
      <c r="C272" s="95"/>
      <c r="D272" s="261">
        <v>18250</v>
      </c>
      <c r="E272" s="262"/>
      <c r="F272" s="264">
        <f t="shared" si="14"/>
        <v>9319</v>
      </c>
      <c r="G272" s="263">
        <f t="shared" si="13"/>
        <v>6774</v>
      </c>
      <c r="H272" s="262">
        <v>77</v>
      </c>
    </row>
    <row r="273" spans="1:8" ht="12.75">
      <c r="A273" s="267">
        <v>263</v>
      </c>
      <c r="B273" s="99">
        <f t="shared" si="12"/>
        <v>32.33</v>
      </c>
      <c r="C273" s="95"/>
      <c r="D273" s="261">
        <v>18250</v>
      </c>
      <c r="E273" s="262"/>
      <c r="F273" s="264">
        <f t="shared" si="14"/>
        <v>9319</v>
      </c>
      <c r="G273" s="263">
        <f t="shared" si="13"/>
        <v>6774</v>
      </c>
      <c r="H273" s="262">
        <v>77</v>
      </c>
    </row>
    <row r="274" spans="1:8" ht="12.75">
      <c r="A274" s="267">
        <v>264</v>
      </c>
      <c r="B274" s="99">
        <f t="shared" si="12"/>
        <v>32.34</v>
      </c>
      <c r="C274" s="95"/>
      <c r="D274" s="261">
        <v>18250</v>
      </c>
      <c r="E274" s="262"/>
      <c r="F274" s="264">
        <f t="shared" si="14"/>
        <v>9316</v>
      </c>
      <c r="G274" s="263">
        <f t="shared" si="13"/>
        <v>6772</v>
      </c>
      <c r="H274" s="262">
        <v>77</v>
      </c>
    </row>
    <row r="275" spans="1:8" ht="12.75">
      <c r="A275" s="267">
        <v>265</v>
      </c>
      <c r="B275" s="99">
        <f t="shared" si="12"/>
        <v>32.34</v>
      </c>
      <c r="C275" s="95"/>
      <c r="D275" s="261">
        <v>18250</v>
      </c>
      <c r="E275" s="262"/>
      <c r="F275" s="264">
        <f t="shared" si="14"/>
        <v>9316</v>
      </c>
      <c r="G275" s="263">
        <f t="shared" si="13"/>
        <v>6772</v>
      </c>
      <c r="H275" s="262">
        <v>77</v>
      </c>
    </row>
    <row r="276" spans="1:8" ht="12.75">
      <c r="A276" s="267">
        <v>266</v>
      </c>
      <c r="B276" s="99">
        <f t="shared" si="12"/>
        <v>32.34</v>
      </c>
      <c r="C276" s="95"/>
      <c r="D276" s="261">
        <v>18250</v>
      </c>
      <c r="E276" s="262"/>
      <c r="F276" s="264">
        <f t="shared" si="14"/>
        <v>9316</v>
      </c>
      <c r="G276" s="263">
        <f t="shared" si="13"/>
        <v>6772</v>
      </c>
      <c r="H276" s="262">
        <v>77</v>
      </c>
    </row>
    <row r="277" spans="1:8" ht="12.75">
      <c r="A277" s="267">
        <v>267</v>
      </c>
      <c r="B277" s="99">
        <f t="shared" si="12"/>
        <v>32.35</v>
      </c>
      <c r="C277" s="95"/>
      <c r="D277" s="261">
        <v>18250</v>
      </c>
      <c r="E277" s="262"/>
      <c r="F277" s="264">
        <f t="shared" si="14"/>
        <v>9314</v>
      </c>
      <c r="G277" s="263">
        <f t="shared" si="13"/>
        <v>6770</v>
      </c>
      <c r="H277" s="262">
        <v>77</v>
      </c>
    </row>
    <row r="278" spans="1:8" ht="12.75">
      <c r="A278" s="267">
        <v>268</v>
      </c>
      <c r="B278" s="99">
        <f t="shared" si="12"/>
        <v>32.35</v>
      </c>
      <c r="C278" s="95"/>
      <c r="D278" s="261">
        <v>18250</v>
      </c>
      <c r="E278" s="262"/>
      <c r="F278" s="264">
        <f t="shared" si="14"/>
        <v>9314</v>
      </c>
      <c r="G278" s="263">
        <f t="shared" si="13"/>
        <v>6770</v>
      </c>
      <c r="H278" s="262">
        <v>77</v>
      </c>
    </row>
    <row r="279" spans="1:8" ht="12.75">
      <c r="A279" s="267">
        <v>269</v>
      </c>
      <c r="B279" s="99">
        <f t="shared" si="12"/>
        <v>32.36</v>
      </c>
      <c r="C279" s="95"/>
      <c r="D279" s="261">
        <v>18250</v>
      </c>
      <c r="E279" s="262"/>
      <c r="F279" s="264">
        <f t="shared" si="14"/>
        <v>9311</v>
      </c>
      <c r="G279" s="263">
        <f t="shared" si="13"/>
        <v>6768</v>
      </c>
      <c r="H279" s="262">
        <v>77</v>
      </c>
    </row>
    <row r="280" spans="1:8" ht="12.75">
      <c r="A280" s="267">
        <v>270</v>
      </c>
      <c r="B280" s="99">
        <f t="shared" si="12"/>
        <v>32.36</v>
      </c>
      <c r="C280" s="95"/>
      <c r="D280" s="261">
        <v>18250</v>
      </c>
      <c r="E280" s="262"/>
      <c r="F280" s="264">
        <f t="shared" si="14"/>
        <v>9311</v>
      </c>
      <c r="G280" s="263">
        <f t="shared" si="13"/>
        <v>6768</v>
      </c>
      <c r="H280" s="262">
        <v>77</v>
      </c>
    </row>
    <row r="281" spans="1:8" ht="12.75">
      <c r="A281" s="267">
        <v>271</v>
      </c>
      <c r="B281" s="99">
        <f t="shared" si="12"/>
        <v>32.37</v>
      </c>
      <c r="C281" s="95"/>
      <c r="D281" s="261">
        <v>18250</v>
      </c>
      <c r="E281" s="262"/>
      <c r="F281" s="264">
        <f t="shared" si="14"/>
        <v>9308</v>
      </c>
      <c r="G281" s="263">
        <f t="shared" si="13"/>
        <v>6766</v>
      </c>
      <c r="H281" s="262">
        <v>77</v>
      </c>
    </row>
    <row r="282" spans="1:8" ht="12.75">
      <c r="A282" s="267">
        <v>272</v>
      </c>
      <c r="B282" s="99">
        <f t="shared" si="12"/>
        <v>32.37</v>
      </c>
      <c r="C282" s="95"/>
      <c r="D282" s="261">
        <v>18250</v>
      </c>
      <c r="E282" s="262"/>
      <c r="F282" s="264">
        <f t="shared" si="14"/>
        <v>9308</v>
      </c>
      <c r="G282" s="263">
        <f t="shared" si="13"/>
        <v>6766</v>
      </c>
      <c r="H282" s="262">
        <v>77</v>
      </c>
    </row>
    <row r="283" spans="1:8" ht="12.75">
      <c r="A283" s="267">
        <v>273</v>
      </c>
      <c r="B283" s="99">
        <f t="shared" si="12"/>
        <v>32.37</v>
      </c>
      <c r="C283" s="95"/>
      <c r="D283" s="261">
        <v>18250</v>
      </c>
      <c r="E283" s="262"/>
      <c r="F283" s="264">
        <f t="shared" si="14"/>
        <v>9308</v>
      </c>
      <c r="G283" s="263">
        <f t="shared" si="13"/>
        <v>6766</v>
      </c>
      <c r="H283" s="262">
        <v>77</v>
      </c>
    </row>
    <row r="284" spans="1:8" ht="12.75">
      <c r="A284" s="267">
        <v>274</v>
      </c>
      <c r="B284" s="99">
        <f t="shared" si="12"/>
        <v>32.38</v>
      </c>
      <c r="C284" s="95"/>
      <c r="D284" s="261">
        <v>18250</v>
      </c>
      <c r="E284" s="262"/>
      <c r="F284" s="264">
        <f t="shared" si="14"/>
        <v>9305</v>
      </c>
      <c r="G284" s="263">
        <f t="shared" si="13"/>
        <v>6763</v>
      </c>
      <c r="H284" s="262">
        <v>77</v>
      </c>
    </row>
    <row r="285" spans="1:8" ht="12.75">
      <c r="A285" s="267">
        <v>275</v>
      </c>
      <c r="B285" s="99">
        <f t="shared" si="12"/>
        <v>32.38</v>
      </c>
      <c r="C285" s="95"/>
      <c r="D285" s="261">
        <v>18250</v>
      </c>
      <c r="E285" s="262"/>
      <c r="F285" s="264">
        <f t="shared" si="14"/>
        <v>9305</v>
      </c>
      <c r="G285" s="263">
        <f t="shared" si="13"/>
        <v>6763</v>
      </c>
      <c r="H285" s="262">
        <v>77</v>
      </c>
    </row>
    <row r="286" spans="1:8" ht="12.75">
      <c r="A286" s="267">
        <v>276</v>
      </c>
      <c r="B286" s="99">
        <f t="shared" si="12"/>
        <v>32.39</v>
      </c>
      <c r="C286" s="95"/>
      <c r="D286" s="261">
        <v>18250</v>
      </c>
      <c r="E286" s="262"/>
      <c r="F286" s="264">
        <f t="shared" si="14"/>
        <v>9302</v>
      </c>
      <c r="G286" s="263">
        <f t="shared" si="13"/>
        <v>6761</v>
      </c>
      <c r="H286" s="262">
        <v>77</v>
      </c>
    </row>
    <row r="287" spans="1:8" ht="12.75">
      <c r="A287" s="267">
        <v>277</v>
      </c>
      <c r="B287" s="99">
        <f t="shared" si="12"/>
        <v>32.39</v>
      </c>
      <c r="C287" s="95"/>
      <c r="D287" s="261">
        <v>18250</v>
      </c>
      <c r="E287" s="262"/>
      <c r="F287" s="264">
        <f t="shared" si="14"/>
        <v>9302</v>
      </c>
      <c r="G287" s="263">
        <f t="shared" si="13"/>
        <v>6761</v>
      </c>
      <c r="H287" s="262">
        <v>77</v>
      </c>
    </row>
    <row r="288" spans="1:8" ht="12.75">
      <c r="A288" s="267">
        <v>278</v>
      </c>
      <c r="B288" s="99">
        <f t="shared" si="12"/>
        <v>32.39</v>
      </c>
      <c r="C288" s="95"/>
      <c r="D288" s="261">
        <v>18250</v>
      </c>
      <c r="E288" s="262"/>
      <c r="F288" s="264">
        <f t="shared" si="14"/>
        <v>9302</v>
      </c>
      <c r="G288" s="263">
        <f t="shared" si="13"/>
        <v>6761</v>
      </c>
      <c r="H288" s="262">
        <v>77</v>
      </c>
    </row>
    <row r="289" spans="1:8" ht="12.75">
      <c r="A289" s="267">
        <v>279</v>
      </c>
      <c r="B289" s="99">
        <f t="shared" si="12"/>
        <v>32.4</v>
      </c>
      <c r="C289" s="95"/>
      <c r="D289" s="261">
        <v>18250</v>
      </c>
      <c r="E289" s="262"/>
      <c r="F289" s="264">
        <f t="shared" si="14"/>
        <v>9299</v>
      </c>
      <c r="G289" s="263">
        <f t="shared" si="13"/>
        <v>6759</v>
      </c>
      <c r="H289" s="262">
        <v>77</v>
      </c>
    </row>
    <row r="290" spans="1:8" ht="12.75">
      <c r="A290" s="267">
        <v>280</v>
      </c>
      <c r="B290" s="99">
        <f t="shared" si="12"/>
        <v>32.4</v>
      </c>
      <c r="C290" s="95"/>
      <c r="D290" s="261">
        <v>18250</v>
      </c>
      <c r="E290" s="262"/>
      <c r="F290" s="264">
        <f t="shared" si="14"/>
        <v>9299</v>
      </c>
      <c r="G290" s="263">
        <f t="shared" si="13"/>
        <v>6759</v>
      </c>
      <c r="H290" s="262">
        <v>77</v>
      </c>
    </row>
    <row r="291" spans="1:8" ht="12.75">
      <c r="A291" s="267">
        <v>281</v>
      </c>
      <c r="B291" s="99">
        <f t="shared" si="12"/>
        <v>32.41</v>
      </c>
      <c r="C291" s="95"/>
      <c r="D291" s="261">
        <v>18250</v>
      </c>
      <c r="E291" s="262"/>
      <c r="F291" s="264">
        <f t="shared" si="14"/>
        <v>9296</v>
      </c>
      <c r="G291" s="263">
        <f t="shared" si="13"/>
        <v>6757</v>
      </c>
      <c r="H291" s="262">
        <v>77</v>
      </c>
    </row>
    <row r="292" spans="1:8" ht="12.75">
      <c r="A292" s="267">
        <v>282</v>
      </c>
      <c r="B292" s="99">
        <f t="shared" si="12"/>
        <v>32.41</v>
      </c>
      <c r="C292" s="95"/>
      <c r="D292" s="261">
        <v>18250</v>
      </c>
      <c r="E292" s="262"/>
      <c r="F292" s="264">
        <f t="shared" si="14"/>
        <v>9296</v>
      </c>
      <c r="G292" s="263">
        <f t="shared" si="13"/>
        <v>6757</v>
      </c>
      <c r="H292" s="262">
        <v>77</v>
      </c>
    </row>
    <row r="293" spans="1:8" ht="12.75">
      <c r="A293" s="267">
        <v>283</v>
      </c>
      <c r="B293" s="99">
        <f t="shared" si="12"/>
        <v>32.41</v>
      </c>
      <c r="C293" s="95"/>
      <c r="D293" s="261">
        <v>18250</v>
      </c>
      <c r="E293" s="262"/>
      <c r="F293" s="264">
        <f t="shared" si="14"/>
        <v>9296</v>
      </c>
      <c r="G293" s="263">
        <f t="shared" si="13"/>
        <v>6757</v>
      </c>
      <c r="H293" s="262">
        <v>77</v>
      </c>
    </row>
    <row r="294" spans="1:8" ht="12.75">
      <c r="A294" s="267">
        <v>284</v>
      </c>
      <c r="B294" s="99">
        <f t="shared" si="12"/>
        <v>32.42</v>
      </c>
      <c r="C294" s="95"/>
      <c r="D294" s="261">
        <v>18250</v>
      </c>
      <c r="E294" s="262"/>
      <c r="F294" s="264">
        <f t="shared" si="14"/>
        <v>9294</v>
      </c>
      <c r="G294" s="263">
        <f t="shared" si="13"/>
        <v>6755</v>
      </c>
      <c r="H294" s="262">
        <v>77</v>
      </c>
    </row>
    <row r="295" spans="1:8" ht="12.75">
      <c r="A295" s="267">
        <v>285</v>
      </c>
      <c r="B295" s="99">
        <f t="shared" si="12"/>
        <v>32.42</v>
      </c>
      <c r="C295" s="95"/>
      <c r="D295" s="261">
        <v>18250</v>
      </c>
      <c r="E295" s="262"/>
      <c r="F295" s="264">
        <f t="shared" si="14"/>
        <v>9294</v>
      </c>
      <c r="G295" s="263">
        <f t="shared" si="13"/>
        <v>6755</v>
      </c>
      <c r="H295" s="262">
        <v>77</v>
      </c>
    </row>
    <row r="296" spans="1:8" ht="12.75">
      <c r="A296" s="267">
        <v>286</v>
      </c>
      <c r="B296" s="99">
        <f t="shared" si="12"/>
        <v>32.43</v>
      </c>
      <c r="C296" s="95"/>
      <c r="D296" s="261">
        <v>18250</v>
      </c>
      <c r="E296" s="262"/>
      <c r="F296" s="264">
        <f t="shared" si="14"/>
        <v>9291</v>
      </c>
      <c r="G296" s="263">
        <f t="shared" si="13"/>
        <v>6753</v>
      </c>
      <c r="H296" s="262">
        <v>77</v>
      </c>
    </row>
    <row r="297" spans="1:8" ht="12.75">
      <c r="A297" s="267">
        <v>287</v>
      </c>
      <c r="B297" s="99">
        <f t="shared" si="12"/>
        <v>32.43</v>
      </c>
      <c r="C297" s="95"/>
      <c r="D297" s="261">
        <v>18250</v>
      </c>
      <c r="E297" s="262"/>
      <c r="F297" s="264">
        <f t="shared" si="14"/>
        <v>9291</v>
      </c>
      <c r="G297" s="263">
        <f t="shared" si="13"/>
        <v>6753</v>
      </c>
      <c r="H297" s="262">
        <v>77</v>
      </c>
    </row>
    <row r="298" spans="1:8" ht="12.75">
      <c r="A298" s="267">
        <v>288</v>
      </c>
      <c r="B298" s="99">
        <f t="shared" si="12"/>
        <v>32.43</v>
      </c>
      <c r="C298" s="95"/>
      <c r="D298" s="261">
        <v>18250</v>
      </c>
      <c r="E298" s="262"/>
      <c r="F298" s="264">
        <f t="shared" si="14"/>
        <v>9291</v>
      </c>
      <c r="G298" s="263">
        <f t="shared" si="13"/>
        <v>6753</v>
      </c>
      <c r="H298" s="262">
        <v>77</v>
      </c>
    </row>
    <row r="299" spans="1:8" ht="12.75">
      <c r="A299" s="267">
        <v>289</v>
      </c>
      <c r="B299" s="99">
        <f t="shared" si="12"/>
        <v>32.44</v>
      </c>
      <c r="C299" s="95"/>
      <c r="D299" s="261">
        <v>18250</v>
      </c>
      <c r="E299" s="262"/>
      <c r="F299" s="264">
        <f t="shared" si="14"/>
        <v>9288</v>
      </c>
      <c r="G299" s="263">
        <f t="shared" si="13"/>
        <v>6751</v>
      </c>
      <c r="H299" s="262">
        <v>77</v>
      </c>
    </row>
    <row r="300" spans="1:8" ht="12.75">
      <c r="A300" s="267">
        <v>290</v>
      </c>
      <c r="B300" s="99">
        <f t="shared" si="12"/>
        <v>32.44</v>
      </c>
      <c r="C300" s="95"/>
      <c r="D300" s="261">
        <v>18250</v>
      </c>
      <c r="E300" s="262"/>
      <c r="F300" s="264">
        <f t="shared" si="14"/>
        <v>9288</v>
      </c>
      <c r="G300" s="263">
        <f t="shared" si="13"/>
        <v>6751</v>
      </c>
      <c r="H300" s="262">
        <v>77</v>
      </c>
    </row>
    <row r="301" spans="1:8" ht="12.75">
      <c r="A301" s="267">
        <v>291</v>
      </c>
      <c r="B301" s="99">
        <f t="shared" si="12"/>
        <v>32.45</v>
      </c>
      <c r="C301" s="95"/>
      <c r="D301" s="261">
        <v>18250</v>
      </c>
      <c r="E301" s="262"/>
      <c r="F301" s="264">
        <f t="shared" si="14"/>
        <v>9285</v>
      </c>
      <c r="G301" s="263">
        <f t="shared" si="13"/>
        <v>6749</v>
      </c>
      <c r="H301" s="262">
        <v>77</v>
      </c>
    </row>
    <row r="302" spans="1:8" ht="12.75">
      <c r="A302" s="267">
        <v>292</v>
      </c>
      <c r="B302" s="99">
        <f t="shared" si="12"/>
        <v>32.45</v>
      </c>
      <c r="C302" s="95"/>
      <c r="D302" s="261">
        <v>18250</v>
      </c>
      <c r="E302" s="262"/>
      <c r="F302" s="264">
        <f t="shared" si="14"/>
        <v>9285</v>
      </c>
      <c r="G302" s="263">
        <f t="shared" si="13"/>
        <v>6749</v>
      </c>
      <c r="H302" s="262">
        <v>77</v>
      </c>
    </row>
    <row r="303" spans="1:8" ht="12.75">
      <c r="A303" s="267">
        <v>293</v>
      </c>
      <c r="B303" s="99">
        <f t="shared" si="12"/>
        <v>32.45</v>
      </c>
      <c r="C303" s="95"/>
      <c r="D303" s="261">
        <v>18250</v>
      </c>
      <c r="E303" s="262"/>
      <c r="F303" s="264">
        <f t="shared" si="14"/>
        <v>9285</v>
      </c>
      <c r="G303" s="263">
        <f t="shared" si="13"/>
        <v>6749</v>
      </c>
      <c r="H303" s="262">
        <v>77</v>
      </c>
    </row>
    <row r="304" spans="1:8" ht="12.75">
      <c r="A304" s="267">
        <v>294</v>
      </c>
      <c r="B304" s="99">
        <f t="shared" si="12"/>
        <v>32.46</v>
      </c>
      <c r="C304" s="95"/>
      <c r="D304" s="261">
        <v>18250</v>
      </c>
      <c r="E304" s="262"/>
      <c r="F304" s="264">
        <f t="shared" si="14"/>
        <v>9282</v>
      </c>
      <c r="G304" s="263">
        <f t="shared" si="13"/>
        <v>6747</v>
      </c>
      <c r="H304" s="262">
        <v>77</v>
      </c>
    </row>
    <row r="305" spans="1:8" ht="12.75">
      <c r="A305" s="267">
        <v>295</v>
      </c>
      <c r="B305" s="99">
        <f t="shared" si="12"/>
        <v>32.46</v>
      </c>
      <c r="C305" s="95"/>
      <c r="D305" s="261">
        <v>18250</v>
      </c>
      <c r="E305" s="262"/>
      <c r="F305" s="264">
        <f t="shared" si="14"/>
        <v>9282</v>
      </c>
      <c r="G305" s="263">
        <f t="shared" si="13"/>
        <v>6747</v>
      </c>
      <c r="H305" s="262">
        <v>77</v>
      </c>
    </row>
    <row r="306" spans="1:8" ht="12.75">
      <c r="A306" s="267">
        <v>296</v>
      </c>
      <c r="B306" s="99">
        <f t="shared" si="12"/>
        <v>32.46</v>
      </c>
      <c r="C306" s="95"/>
      <c r="D306" s="261">
        <v>18250</v>
      </c>
      <c r="E306" s="262"/>
      <c r="F306" s="264">
        <f t="shared" si="14"/>
        <v>9282</v>
      </c>
      <c r="G306" s="263">
        <f t="shared" si="13"/>
        <v>6747</v>
      </c>
      <c r="H306" s="262">
        <v>77</v>
      </c>
    </row>
    <row r="307" spans="1:8" ht="12.75">
      <c r="A307" s="267">
        <v>297</v>
      </c>
      <c r="B307" s="99">
        <f t="shared" si="12"/>
        <v>32.47</v>
      </c>
      <c r="C307" s="95"/>
      <c r="D307" s="261">
        <v>18250</v>
      </c>
      <c r="E307" s="262"/>
      <c r="F307" s="264">
        <f t="shared" si="14"/>
        <v>9279</v>
      </c>
      <c r="G307" s="263">
        <f t="shared" si="13"/>
        <v>6745</v>
      </c>
      <c r="H307" s="262">
        <v>77</v>
      </c>
    </row>
    <row r="308" spans="1:8" ht="12.75">
      <c r="A308" s="267">
        <v>298</v>
      </c>
      <c r="B308" s="99">
        <f t="shared" si="12"/>
        <v>32.47</v>
      </c>
      <c r="C308" s="95"/>
      <c r="D308" s="261">
        <v>18250</v>
      </c>
      <c r="E308" s="262"/>
      <c r="F308" s="264">
        <f t="shared" si="14"/>
        <v>9279</v>
      </c>
      <c r="G308" s="263">
        <f t="shared" si="13"/>
        <v>6745</v>
      </c>
      <c r="H308" s="262">
        <v>77</v>
      </c>
    </row>
    <row r="309" spans="1:8" ht="12.75">
      <c r="A309" s="267">
        <v>299</v>
      </c>
      <c r="B309" s="99">
        <f t="shared" si="12"/>
        <v>32.48</v>
      </c>
      <c r="C309" s="95"/>
      <c r="D309" s="261">
        <v>18250</v>
      </c>
      <c r="E309" s="262"/>
      <c r="F309" s="264">
        <f t="shared" si="14"/>
        <v>9277</v>
      </c>
      <c r="G309" s="263">
        <f t="shared" si="13"/>
        <v>6743</v>
      </c>
      <c r="H309" s="262">
        <v>77</v>
      </c>
    </row>
    <row r="310" spans="1:8" ht="13.5" thickBot="1">
      <c r="A310" s="164">
        <v>300</v>
      </c>
      <c r="B310" s="96">
        <f t="shared" si="12"/>
        <v>32.48</v>
      </c>
      <c r="C310" s="97"/>
      <c r="D310" s="261">
        <v>18250</v>
      </c>
      <c r="E310" s="271"/>
      <c r="F310" s="264">
        <f t="shared" si="14"/>
        <v>9277</v>
      </c>
      <c r="G310" s="266">
        <f t="shared" si="13"/>
        <v>6743</v>
      </c>
      <c r="H310" s="262">
        <v>77</v>
      </c>
    </row>
  </sheetData>
  <mergeCells count="1">
    <mergeCell ref="A8:B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kraje&amp;R1.2.2009</oddHeader>
    <oddFooter>&amp;CStránka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8"/>
  <sheetViews>
    <sheetView workbookViewId="0" topLeftCell="A1">
      <selection activeCell="F17" sqref="F17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48</v>
      </c>
    </row>
    <row r="2" ht="4.5" customHeight="1"/>
    <row r="3" spans="1:9" ht="20.25">
      <c r="A3" s="56" t="s">
        <v>607</v>
      </c>
      <c r="C3" s="52"/>
      <c r="D3" s="52"/>
      <c r="E3" s="52"/>
      <c r="F3" s="53"/>
      <c r="G3" s="53"/>
      <c r="H3" s="54"/>
      <c r="I3" s="54"/>
    </row>
    <row r="4" spans="1:9" ht="15">
      <c r="A4" s="89" t="s">
        <v>70</v>
      </c>
      <c r="B4" s="58"/>
      <c r="C4" s="58"/>
      <c r="D4" s="58"/>
      <c r="E4" s="58"/>
      <c r="F4" s="58"/>
      <c r="G4" s="58"/>
      <c r="I4" s="54"/>
    </row>
    <row r="5" spans="1:9" ht="5.25" customHeight="1">
      <c r="A5" s="89"/>
      <c r="B5" s="58"/>
      <c r="C5" s="58"/>
      <c r="D5" s="58"/>
      <c r="E5" s="58"/>
      <c r="F5" s="58"/>
      <c r="G5" s="58"/>
      <c r="I5" s="54"/>
    </row>
    <row r="6" spans="1:9" ht="15.75">
      <c r="A6" s="59"/>
      <c r="B6" s="60"/>
      <c r="C6" s="61" t="s">
        <v>197</v>
      </c>
      <c r="E6" s="62" t="s">
        <v>198</v>
      </c>
      <c r="I6" s="54"/>
    </row>
    <row r="7" spans="1:9" ht="15.75">
      <c r="A7" s="63" t="s">
        <v>71</v>
      </c>
      <c r="B7" s="60"/>
      <c r="C7" s="90"/>
      <c r="D7" s="91"/>
      <c r="E7" s="90">
        <v>22.57</v>
      </c>
      <c r="I7" s="54"/>
    </row>
    <row r="8" spans="1:9" ht="15.75">
      <c r="A8" s="63" t="s">
        <v>282</v>
      </c>
      <c r="B8" s="60"/>
      <c r="C8" s="90"/>
      <c r="D8" s="91"/>
      <c r="E8" s="90" t="s">
        <v>74</v>
      </c>
      <c r="I8" s="54"/>
    </row>
    <row r="9" spans="1:9" ht="15.75">
      <c r="A9" s="63" t="s">
        <v>283</v>
      </c>
      <c r="B9" s="60"/>
      <c r="C9" s="90"/>
      <c r="D9" s="91"/>
      <c r="E9" s="90">
        <v>41.749300000000005</v>
      </c>
      <c r="I9" s="54"/>
    </row>
    <row r="10" spans="1:9" ht="6" customHeight="1" thickBot="1">
      <c r="A10" s="432"/>
      <c r="B10" s="432"/>
      <c r="C10" s="72"/>
      <c r="D10" s="73"/>
      <c r="E10" s="74"/>
      <c r="F10" s="74"/>
      <c r="G10" s="74"/>
      <c r="I10" s="54"/>
    </row>
    <row r="11" spans="1:8" ht="15.75">
      <c r="A11" s="309"/>
      <c r="B11" s="310" t="s">
        <v>241</v>
      </c>
      <c r="C11" s="311"/>
      <c r="D11" s="310" t="s">
        <v>242</v>
      </c>
      <c r="E11" s="311"/>
      <c r="F11" s="77" t="s">
        <v>243</v>
      </c>
      <c r="G11" s="312" t="s">
        <v>244</v>
      </c>
      <c r="H11" s="311"/>
    </row>
    <row r="12" spans="1:8" ht="45.75" thickBot="1">
      <c r="A12" s="303" t="s">
        <v>32</v>
      </c>
      <c r="B12" s="304" t="s">
        <v>197</v>
      </c>
      <c r="C12" s="305" t="s">
        <v>198</v>
      </c>
      <c r="D12" s="306" t="s">
        <v>245</v>
      </c>
      <c r="E12" s="307" t="s">
        <v>246</v>
      </c>
      <c r="F12" s="306" t="s">
        <v>243</v>
      </c>
      <c r="G12" s="308" t="s">
        <v>248</v>
      </c>
      <c r="H12" s="307" t="s">
        <v>249</v>
      </c>
    </row>
    <row r="13" spans="1:8" ht="12.75">
      <c r="A13" s="267" t="s">
        <v>33</v>
      </c>
      <c r="B13" s="99"/>
      <c r="C13" s="85">
        <v>22.57</v>
      </c>
      <c r="D13" s="261"/>
      <c r="E13" s="262">
        <v>11870</v>
      </c>
      <c r="F13" s="264">
        <f>ROUND(12*1.3644*(1/C13*E13)+H13,0)</f>
        <v>8686</v>
      </c>
      <c r="G13" s="263">
        <f aca="true" t="shared" si="0" ref="G13:G76">ROUND(12*(1/C13*E13),0)</f>
        <v>6311</v>
      </c>
      <c r="H13" s="262">
        <v>75</v>
      </c>
    </row>
    <row r="14" spans="1:8" ht="12.75">
      <c r="A14" s="267">
        <v>13</v>
      </c>
      <c r="B14" s="88"/>
      <c r="C14" s="95">
        <f aca="true" t="shared" si="1" ref="C14:C77">-0.0009*POWER(A14,2)+0.2862*A14+19</f>
        <v>22.5685</v>
      </c>
      <c r="D14" s="261"/>
      <c r="E14" s="262">
        <v>11870</v>
      </c>
      <c r="F14" s="264">
        <f aca="true" t="shared" si="2" ref="F14:F77">ROUND(12*1.3644*(1/C14*E14)+H14,0)</f>
        <v>8686</v>
      </c>
      <c r="G14" s="263">
        <f t="shared" si="0"/>
        <v>6311</v>
      </c>
      <c r="H14" s="262">
        <v>75</v>
      </c>
    </row>
    <row r="15" spans="1:8" ht="12.75">
      <c r="A15" s="267">
        <v>14</v>
      </c>
      <c r="B15" s="88"/>
      <c r="C15" s="95">
        <f t="shared" si="1"/>
        <v>22.8304</v>
      </c>
      <c r="D15" s="261"/>
      <c r="E15" s="262">
        <v>11870</v>
      </c>
      <c r="F15" s="264">
        <f t="shared" si="2"/>
        <v>8588</v>
      </c>
      <c r="G15" s="263">
        <f t="shared" si="0"/>
        <v>6239</v>
      </c>
      <c r="H15" s="262">
        <v>75</v>
      </c>
    </row>
    <row r="16" spans="1:8" ht="12.75">
      <c r="A16" s="267">
        <v>15</v>
      </c>
      <c r="B16" s="88"/>
      <c r="C16" s="95">
        <f t="shared" si="1"/>
        <v>23.0905</v>
      </c>
      <c r="D16" s="261"/>
      <c r="E16" s="262">
        <v>11870</v>
      </c>
      <c r="F16" s="264">
        <f t="shared" si="2"/>
        <v>8492</v>
      </c>
      <c r="G16" s="263">
        <f t="shared" si="0"/>
        <v>6169</v>
      </c>
      <c r="H16" s="262">
        <v>75</v>
      </c>
    </row>
    <row r="17" spans="1:8" ht="12.75">
      <c r="A17" s="267">
        <v>16</v>
      </c>
      <c r="B17" s="88"/>
      <c r="C17" s="95">
        <f t="shared" si="1"/>
        <v>23.3488</v>
      </c>
      <c r="D17" s="261"/>
      <c r="E17" s="262">
        <v>11870</v>
      </c>
      <c r="F17" s="264">
        <f t="shared" si="2"/>
        <v>8399</v>
      </c>
      <c r="G17" s="263">
        <f t="shared" si="0"/>
        <v>6101</v>
      </c>
      <c r="H17" s="262">
        <v>75</v>
      </c>
    </row>
    <row r="18" spans="1:8" ht="12.75">
      <c r="A18" s="267">
        <v>17</v>
      </c>
      <c r="B18" s="88"/>
      <c r="C18" s="95">
        <f t="shared" si="1"/>
        <v>23.6053</v>
      </c>
      <c r="D18" s="261"/>
      <c r="E18" s="262">
        <v>11870</v>
      </c>
      <c r="F18" s="264">
        <f t="shared" si="2"/>
        <v>8308</v>
      </c>
      <c r="G18" s="263">
        <f t="shared" si="0"/>
        <v>6034</v>
      </c>
      <c r="H18" s="262">
        <v>75</v>
      </c>
    </row>
    <row r="19" spans="1:8" ht="12.75">
      <c r="A19" s="267">
        <v>18</v>
      </c>
      <c r="B19" s="88"/>
      <c r="C19" s="95">
        <f t="shared" si="1"/>
        <v>23.86</v>
      </c>
      <c r="D19" s="261"/>
      <c r="E19" s="262">
        <v>11870</v>
      </c>
      <c r="F19" s="264">
        <f t="shared" si="2"/>
        <v>8220</v>
      </c>
      <c r="G19" s="263">
        <f t="shared" si="0"/>
        <v>5970</v>
      </c>
      <c r="H19" s="262">
        <v>75</v>
      </c>
    </row>
    <row r="20" spans="1:8" ht="12.75">
      <c r="A20" s="267">
        <v>19</v>
      </c>
      <c r="B20" s="88"/>
      <c r="C20" s="95">
        <f t="shared" si="1"/>
        <v>24.1129</v>
      </c>
      <c r="D20" s="261"/>
      <c r="E20" s="262">
        <v>11870</v>
      </c>
      <c r="F20" s="264">
        <f t="shared" si="2"/>
        <v>8135</v>
      </c>
      <c r="G20" s="263">
        <f t="shared" si="0"/>
        <v>5907</v>
      </c>
      <c r="H20" s="262">
        <v>75</v>
      </c>
    </row>
    <row r="21" spans="1:8" ht="12.75">
      <c r="A21" s="267">
        <v>20</v>
      </c>
      <c r="B21" s="88"/>
      <c r="C21" s="95">
        <f t="shared" si="1"/>
        <v>24.364</v>
      </c>
      <c r="D21" s="261"/>
      <c r="E21" s="262">
        <v>11870</v>
      </c>
      <c r="F21" s="264">
        <f t="shared" si="2"/>
        <v>8052</v>
      </c>
      <c r="G21" s="263">
        <f t="shared" si="0"/>
        <v>5846</v>
      </c>
      <c r="H21" s="262">
        <v>75</v>
      </c>
    </row>
    <row r="22" spans="1:8" ht="12.75">
      <c r="A22" s="267">
        <v>21</v>
      </c>
      <c r="B22" s="88"/>
      <c r="C22" s="95">
        <f t="shared" si="1"/>
        <v>24.613300000000002</v>
      </c>
      <c r="D22" s="261"/>
      <c r="E22" s="262">
        <v>11870</v>
      </c>
      <c r="F22" s="264">
        <f t="shared" si="2"/>
        <v>7971</v>
      </c>
      <c r="G22" s="263">
        <f t="shared" si="0"/>
        <v>5787</v>
      </c>
      <c r="H22" s="262">
        <v>75</v>
      </c>
    </row>
    <row r="23" spans="1:8" ht="12.75">
      <c r="A23" s="267">
        <v>22</v>
      </c>
      <c r="B23" s="88"/>
      <c r="C23" s="95">
        <f t="shared" si="1"/>
        <v>24.8608</v>
      </c>
      <c r="D23" s="261"/>
      <c r="E23" s="262">
        <v>11870</v>
      </c>
      <c r="F23" s="264">
        <f t="shared" si="2"/>
        <v>7892</v>
      </c>
      <c r="G23" s="263">
        <f t="shared" si="0"/>
        <v>5730</v>
      </c>
      <c r="H23" s="262">
        <v>75</v>
      </c>
    </row>
    <row r="24" spans="1:8" ht="12.75">
      <c r="A24" s="267">
        <v>23</v>
      </c>
      <c r="B24" s="88"/>
      <c r="C24" s="95">
        <f t="shared" si="1"/>
        <v>25.1065</v>
      </c>
      <c r="D24" s="261"/>
      <c r="E24" s="262">
        <v>11870</v>
      </c>
      <c r="F24" s="264">
        <f t="shared" si="2"/>
        <v>7816</v>
      </c>
      <c r="G24" s="263">
        <f t="shared" si="0"/>
        <v>5673</v>
      </c>
      <c r="H24" s="262">
        <v>75</v>
      </c>
    </row>
    <row r="25" spans="1:8" ht="12.75">
      <c r="A25" s="267">
        <v>24</v>
      </c>
      <c r="B25" s="88"/>
      <c r="C25" s="95">
        <f t="shared" si="1"/>
        <v>25.3504</v>
      </c>
      <c r="D25" s="261"/>
      <c r="E25" s="262">
        <v>11870</v>
      </c>
      <c r="F25" s="264">
        <f t="shared" si="2"/>
        <v>7741</v>
      </c>
      <c r="G25" s="263">
        <f t="shared" si="0"/>
        <v>5619</v>
      </c>
      <c r="H25" s="262">
        <v>75</v>
      </c>
    </row>
    <row r="26" spans="1:8" ht="12.75">
      <c r="A26" s="267">
        <v>25</v>
      </c>
      <c r="B26" s="88"/>
      <c r="C26" s="95">
        <f t="shared" si="1"/>
        <v>25.5925</v>
      </c>
      <c r="D26" s="261"/>
      <c r="E26" s="262">
        <v>11870</v>
      </c>
      <c r="F26" s="264">
        <f t="shared" si="2"/>
        <v>7669</v>
      </c>
      <c r="G26" s="263">
        <f t="shared" si="0"/>
        <v>5566</v>
      </c>
      <c r="H26" s="262">
        <v>75</v>
      </c>
    </row>
    <row r="27" spans="1:8" ht="12.75">
      <c r="A27" s="267">
        <v>26</v>
      </c>
      <c r="B27" s="88"/>
      <c r="C27" s="95">
        <f t="shared" si="1"/>
        <v>25.8328</v>
      </c>
      <c r="D27" s="261"/>
      <c r="E27" s="262">
        <v>11870</v>
      </c>
      <c r="F27" s="264">
        <f t="shared" si="2"/>
        <v>7598</v>
      </c>
      <c r="G27" s="263">
        <f t="shared" si="0"/>
        <v>5514</v>
      </c>
      <c r="H27" s="262">
        <v>75</v>
      </c>
    </row>
    <row r="28" spans="1:8" ht="12.75">
      <c r="A28" s="267">
        <v>27</v>
      </c>
      <c r="B28" s="88"/>
      <c r="C28" s="95">
        <f t="shared" si="1"/>
        <v>26.0713</v>
      </c>
      <c r="D28" s="261"/>
      <c r="E28" s="262">
        <v>11870</v>
      </c>
      <c r="F28" s="264">
        <f t="shared" si="2"/>
        <v>7529</v>
      </c>
      <c r="G28" s="263">
        <f t="shared" si="0"/>
        <v>5463</v>
      </c>
      <c r="H28" s="262">
        <v>75</v>
      </c>
    </row>
    <row r="29" spans="1:8" ht="12.75">
      <c r="A29" s="267">
        <v>28</v>
      </c>
      <c r="B29" s="88"/>
      <c r="C29" s="95">
        <f t="shared" si="1"/>
        <v>26.308</v>
      </c>
      <c r="D29" s="261"/>
      <c r="E29" s="262">
        <v>11870</v>
      </c>
      <c r="F29" s="264">
        <f t="shared" si="2"/>
        <v>7462</v>
      </c>
      <c r="G29" s="263">
        <f t="shared" si="0"/>
        <v>5414</v>
      </c>
      <c r="H29" s="262">
        <v>75</v>
      </c>
    </row>
    <row r="30" spans="1:8" ht="12.75">
      <c r="A30" s="267">
        <v>29</v>
      </c>
      <c r="B30" s="88"/>
      <c r="C30" s="95">
        <f t="shared" si="1"/>
        <v>26.542900000000003</v>
      </c>
      <c r="D30" s="261"/>
      <c r="E30" s="262">
        <v>11870</v>
      </c>
      <c r="F30" s="264">
        <f t="shared" si="2"/>
        <v>7397</v>
      </c>
      <c r="G30" s="263">
        <f t="shared" si="0"/>
        <v>5366</v>
      </c>
      <c r="H30" s="262">
        <v>75</v>
      </c>
    </row>
    <row r="31" spans="1:8" ht="12.75">
      <c r="A31" s="267">
        <v>30</v>
      </c>
      <c r="B31" s="88"/>
      <c r="C31" s="95">
        <f t="shared" si="1"/>
        <v>26.776</v>
      </c>
      <c r="D31" s="261"/>
      <c r="E31" s="262">
        <v>11870</v>
      </c>
      <c r="F31" s="264">
        <f t="shared" si="2"/>
        <v>7333</v>
      </c>
      <c r="G31" s="263">
        <f t="shared" si="0"/>
        <v>5320</v>
      </c>
      <c r="H31" s="262">
        <v>75</v>
      </c>
    </row>
    <row r="32" spans="1:8" ht="12.75">
      <c r="A32" s="267">
        <v>31</v>
      </c>
      <c r="B32" s="88"/>
      <c r="C32" s="95">
        <f t="shared" si="1"/>
        <v>27.0073</v>
      </c>
      <c r="D32" s="261"/>
      <c r="E32" s="262">
        <v>11870</v>
      </c>
      <c r="F32" s="264">
        <f t="shared" si="2"/>
        <v>7271</v>
      </c>
      <c r="G32" s="263">
        <f t="shared" si="0"/>
        <v>5274</v>
      </c>
      <c r="H32" s="262">
        <v>75</v>
      </c>
    </row>
    <row r="33" spans="1:8" ht="12.75">
      <c r="A33" s="267">
        <v>32</v>
      </c>
      <c r="B33" s="88"/>
      <c r="C33" s="95">
        <f t="shared" si="1"/>
        <v>27.236800000000002</v>
      </c>
      <c r="D33" s="261"/>
      <c r="E33" s="262">
        <v>11870</v>
      </c>
      <c r="F33" s="264">
        <f t="shared" si="2"/>
        <v>7210</v>
      </c>
      <c r="G33" s="263">
        <f t="shared" si="0"/>
        <v>5230</v>
      </c>
      <c r="H33" s="262">
        <v>75</v>
      </c>
    </row>
    <row r="34" spans="1:8" ht="12.75">
      <c r="A34" s="267">
        <v>33</v>
      </c>
      <c r="B34" s="88"/>
      <c r="C34" s="95">
        <f t="shared" si="1"/>
        <v>27.4645</v>
      </c>
      <c r="D34" s="261"/>
      <c r="E34" s="262">
        <v>11870</v>
      </c>
      <c r="F34" s="264">
        <f t="shared" si="2"/>
        <v>7151</v>
      </c>
      <c r="G34" s="263">
        <f t="shared" si="0"/>
        <v>5186</v>
      </c>
      <c r="H34" s="262">
        <v>75</v>
      </c>
    </row>
    <row r="35" spans="1:8" ht="12.75">
      <c r="A35" s="267">
        <v>34</v>
      </c>
      <c r="B35" s="88"/>
      <c r="C35" s="95">
        <f t="shared" si="1"/>
        <v>27.6904</v>
      </c>
      <c r="D35" s="261"/>
      <c r="E35" s="262">
        <v>11870</v>
      </c>
      <c r="F35" s="264">
        <f t="shared" si="2"/>
        <v>7094</v>
      </c>
      <c r="G35" s="263">
        <f t="shared" si="0"/>
        <v>5144</v>
      </c>
      <c r="H35" s="262">
        <v>75</v>
      </c>
    </row>
    <row r="36" spans="1:8" ht="12.75">
      <c r="A36" s="267">
        <v>35</v>
      </c>
      <c r="B36" s="88"/>
      <c r="C36" s="95">
        <f t="shared" si="1"/>
        <v>27.9145</v>
      </c>
      <c r="D36" s="261"/>
      <c r="E36" s="262">
        <v>11870</v>
      </c>
      <c r="F36" s="264">
        <f t="shared" si="2"/>
        <v>7037</v>
      </c>
      <c r="G36" s="263">
        <f t="shared" si="0"/>
        <v>5103</v>
      </c>
      <c r="H36" s="262">
        <v>75</v>
      </c>
    </row>
    <row r="37" spans="1:8" ht="12.75">
      <c r="A37" s="267">
        <v>36</v>
      </c>
      <c r="B37" s="88"/>
      <c r="C37" s="95">
        <f t="shared" si="1"/>
        <v>28.1368</v>
      </c>
      <c r="D37" s="261"/>
      <c r="E37" s="262">
        <v>11870</v>
      </c>
      <c r="F37" s="264">
        <f t="shared" si="2"/>
        <v>6982</v>
      </c>
      <c r="G37" s="263">
        <f t="shared" si="0"/>
        <v>5062</v>
      </c>
      <c r="H37" s="262">
        <v>75</v>
      </c>
    </row>
    <row r="38" spans="1:8" ht="12.75">
      <c r="A38" s="267">
        <v>37</v>
      </c>
      <c r="B38" s="88"/>
      <c r="C38" s="95">
        <f t="shared" si="1"/>
        <v>28.357300000000002</v>
      </c>
      <c r="D38" s="261"/>
      <c r="E38" s="262">
        <v>11870</v>
      </c>
      <c r="F38" s="264">
        <f t="shared" si="2"/>
        <v>6928</v>
      </c>
      <c r="G38" s="263">
        <f t="shared" si="0"/>
        <v>5023</v>
      </c>
      <c r="H38" s="262">
        <v>75</v>
      </c>
    </row>
    <row r="39" spans="1:8" ht="12.75">
      <c r="A39" s="267">
        <v>38</v>
      </c>
      <c r="B39" s="88"/>
      <c r="C39" s="95">
        <f t="shared" si="1"/>
        <v>28.576</v>
      </c>
      <c r="D39" s="261"/>
      <c r="E39" s="262">
        <v>11870</v>
      </c>
      <c r="F39" s="264">
        <f t="shared" si="2"/>
        <v>6876</v>
      </c>
      <c r="G39" s="263">
        <f t="shared" si="0"/>
        <v>4985</v>
      </c>
      <c r="H39" s="262">
        <v>75</v>
      </c>
    </row>
    <row r="40" spans="1:8" ht="12.75">
      <c r="A40" s="267">
        <v>39</v>
      </c>
      <c r="B40" s="88"/>
      <c r="C40" s="95">
        <f t="shared" si="1"/>
        <v>28.7929</v>
      </c>
      <c r="D40" s="261"/>
      <c r="E40" s="262">
        <v>11870</v>
      </c>
      <c r="F40" s="264">
        <f t="shared" si="2"/>
        <v>6825</v>
      </c>
      <c r="G40" s="263">
        <f t="shared" si="0"/>
        <v>4947</v>
      </c>
      <c r="H40" s="262">
        <v>75</v>
      </c>
    </row>
    <row r="41" spans="1:8" ht="12.75">
      <c r="A41" s="267">
        <v>40</v>
      </c>
      <c r="B41" s="88"/>
      <c r="C41" s="95">
        <f t="shared" si="1"/>
        <v>29.008000000000003</v>
      </c>
      <c r="D41" s="261"/>
      <c r="E41" s="262">
        <v>11870</v>
      </c>
      <c r="F41" s="264">
        <f t="shared" si="2"/>
        <v>6775</v>
      </c>
      <c r="G41" s="263">
        <f t="shared" si="0"/>
        <v>4910</v>
      </c>
      <c r="H41" s="262">
        <v>75</v>
      </c>
    </row>
    <row r="42" spans="1:8" ht="12.75">
      <c r="A42" s="267">
        <v>41</v>
      </c>
      <c r="B42" s="88"/>
      <c r="C42" s="95">
        <f t="shared" si="1"/>
        <v>29.2213</v>
      </c>
      <c r="D42" s="261"/>
      <c r="E42" s="262">
        <v>11870</v>
      </c>
      <c r="F42" s="264">
        <f t="shared" si="2"/>
        <v>6726</v>
      </c>
      <c r="G42" s="263">
        <f t="shared" si="0"/>
        <v>4875</v>
      </c>
      <c r="H42" s="262">
        <v>75</v>
      </c>
    </row>
    <row r="43" spans="1:8" ht="12.75">
      <c r="A43" s="267">
        <v>42</v>
      </c>
      <c r="B43" s="88"/>
      <c r="C43" s="95">
        <f t="shared" si="1"/>
        <v>29.4328</v>
      </c>
      <c r="D43" s="261"/>
      <c r="E43" s="262">
        <v>11870</v>
      </c>
      <c r="F43" s="264">
        <f t="shared" si="2"/>
        <v>6678</v>
      </c>
      <c r="G43" s="263">
        <f t="shared" si="0"/>
        <v>4839</v>
      </c>
      <c r="H43" s="262">
        <v>75</v>
      </c>
    </row>
    <row r="44" spans="1:8" ht="12.75">
      <c r="A44" s="267">
        <v>43</v>
      </c>
      <c r="B44" s="88"/>
      <c r="C44" s="95">
        <f t="shared" si="1"/>
        <v>29.6425</v>
      </c>
      <c r="D44" s="261"/>
      <c r="E44" s="262">
        <v>11870</v>
      </c>
      <c r="F44" s="264">
        <f t="shared" si="2"/>
        <v>6631</v>
      </c>
      <c r="G44" s="263">
        <f t="shared" si="0"/>
        <v>4805</v>
      </c>
      <c r="H44" s="262">
        <v>75</v>
      </c>
    </row>
    <row r="45" spans="1:8" ht="12.75">
      <c r="A45" s="267">
        <v>44</v>
      </c>
      <c r="B45" s="88"/>
      <c r="C45" s="95">
        <f t="shared" si="1"/>
        <v>29.8504</v>
      </c>
      <c r="D45" s="261"/>
      <c r="E45" s="262">
        <v>11870</v>
      </c>
      <c r="F45" s="264">
        <f t="shared" si="2"/>
        <v>6586</v>
      </c>
      <c r="G45" s="263">
        <f t="shared" si="0"/>
        <v>4772</v>
      </c>
      <c r="H45" s="262">
        <v>75</v>
      </c>
    </row>
    <row r="46" spans="1:8" ht="12.75">
      <c r="A46" s="267">
        <v>45</v>
      </c>
      <c r="B46" s="88"/>
      <c r="C46" s="95">
        <f t="shared" si="1"/>
        <v>30.0565</v>
      </c>
      <c r="D46" s="261"/>
      <c r="E46" s="262">
        <v>11870</v>
      </c>
      <c r="F46" s="264">
        <f t="shared" si="2"/>
        <v>6541</v>
      </c>
      <c r="G46" s="263">
        <f t="shared" si="0"/>
        <v>4739</v>
      </c>
      <c r="H46" s="262">
        <v>75</v>
      </c>
    </row>
    <row r="47" spans="1:8" ht="12.75">
      <c r="A47" s="267">
        <v>46</v>
      </c>
      <c r="B47" s="88"/>
      <c r="C47" s="95">
        <f t="shared" si="1"/>
        <v>30.2608</v>
      </c>
      <c r="D47" s="261"/>
      <c r="E47" s="262">
        <v>11870</v>
      </c>
      <c r="F47" s="264">
        <f t="shared" si="2"/>
        <v>6497</v>
      </c>
      <c r="G47" s="263">
        <f t="shared" si="0"/>
        <v>4707</v>
      </c>
      <c r="H47" s="262">
        <v>75</v>
      </c>
    </row>
    <row r="48" spans="1:8" ht="12.75">
      <c r="A48" s="267">
        <v>47</v>
      </c>
      <c r="B48" s="88"/>
      <c r="C48" s="95">
        <f t="shared" si="1"/>
        <v>30.4633</v>
      </c>
      <c r="D48" s="261"/>
      <c r="E48" s="262">
        <v>11870</v>
      </c>
      <c r="F48" s="264">
        <f t="shared" si="2"/>
        <v>6455</v>
      </c>
      <c r="G48" s="263">
        <f t="shared" si="0"/>
        <v>4676</v>
      </c>
      <c r="H48" s="262">
        <v>75</v>
      </c>
    </row>
    <row r="49" spans="1:8" ht="12.75">
      <c r="A49" s="267">
        <v>48</v>
      </c>
      <c r="B49" s="88"/>
      <c r="C49" s="95">
        <f t="shared" si="1"/>
        <v>30.664</v>
      </c>
      <c r="D49" s="261"/>
      <c r="E49" s="262">
        <v>11870</v>
      </c>
      <c r="F49" s="264">
        <f t="shared" si="2"/>
        <v>6413</v>
      </c>
      <c r="G49" s="263">
        <f t="shared" si="0"/>
        <v>4645</v>
      </c>
      <c r="H49" s="262">
        <v>75</v>
      </c>
    </row>
    <row r="50" spans="1:8" ht="12.75">
      <c r="A50" s="267">
        <v>49</v>
      </c>
      <c r="B50" s="88"/>
      <c r="C50" s="95">
        <f t="shared" si="1"/>
        <v>30.862900000000003</v>
      </c>
      <c r="D50" s="261"/>
      <c r="E50" s="262">
        <v>11870</v>
      </c>
      <c r="F50" s="264">
        <f t="shared" si="2"/>
        <v>6372</v>
      </c>
      <c r="G50" s="263">
        <f t="shared" si="0"/>
        <v>4615</v>
      </c>
      <c r="H50" s="262">
        <v>75</v>
      </c>
    </row>
    <row r="51" spans="1:8" ht="12.75">
      <c r="A51" s="267">
        <v>50</v>
      </c>
      <c r="B51" s="88"/>
      <c r="C51" s="95">
        <f t="shared" si="1"/>
        <v>31.060000000000002</v>
      </c>
      <c r="D51" s="261"/>
      <c r="E51" s="262">
        <v>11870</v>
      </c>
      <c r="F51" s="264">
        <f t="shared" si="2"/>
        <v>6332</v>
      </c>
      <c r="G51" s="263">
        <f t="shared" si="0"/>
        <v>4586</v>
      </c>
      <c r="H51" s="262">
        <v>75</v>
      </c>
    </row>
    <row r="52" spans="1:8" ht="12.75">
      <c r="A52" s="267">
        <v>51</v>
      </c>
      <c r="B52" s="88"/>
      <c r="C52" s="95">
        <f t="shared" si="1"/>
        <v>31.2553</v>
      </c>
      <c r="D52" s="261"/>
      <c r="E52" s="262">
        <v>11870</v>
      </c>
      <c r="F52" s="264">
        <f t="shared" si="2"/>
        <v>6293</v>
      </c>
      <c r="G52" s="263">
        <f t="shared" si="0"/>
        <v>4557</v>
      </c>
      <c r="H52" s="262">
        <v>75</v>
      </c>
    </row>
    <row r="53" spans="1:8" ht="12.75">
      <c r="A53" s="267">
        <v>52</v>
      </c>
      <c r="B53" s="88"/>
      <c r="C53" s="95">
        <f t="shared" si="1"/>
        <v>31.4488</v>
      </c>
      <c r="D53" s="261"/>
      <c r="E53" s="262">
        <v>11870</v>
      </c>
      <c r="F53" s="264">
        <f t="shared" si="2"/>
        <v>6255</v>
      </c>
      <c r="G53" s="263">
        <f t="shared" si="0"/>
        <v>4529</v>
      </c>
      <c r="H53" s="262">
        <v>75</v>
      </c>
    </row>
    <row r="54" spans="1:8" ht="12.75">
      <c r="A54" s="267">
        <v>53</v>
      </c>
      <c r="B54" s="88"/>
      <c r="C54" s="95">
        <f t="shared" si="1"/>
        <v>31.640500000000003</v>
      </c>
      <c r="D54" s="261"/>
      <c r="E54" s="262">
        <v>11870</v>
      </c>
      <c r="F54" s="264">
        <f t="shared" si="2"/>
        <v>6217</v>
      </c>
      <c r="G54" s="263">
        <f t="shared" si="0"/>
        <v>4502</v>
      </c>
      <c r="H54" s="262">
        <v>75</v>
      </c>
    </row>
    <row r="55" spans="1:8" ht="12.75">
      <c r="A55" s="267">
        <v>54</v>
      </c>
      <c r="B55" s="88"/>
      <c r="C55" s="95">
        <f t="shared" si="1"/>
        <v>31.8304</v>
      </c>
      <c r="D55" s="261"/>
      <c r="E55" s="262">
        <v>11870</v>
      </c>
      <c r="F55" s="264">
        <f t="shared" si="2"/>
        <v>6181</v>
      </c>
      <c r="G55" s="263">
        <f t="shared" si="0"/>
        <v>4475</v>
      </c>
      <c r="H55" s="262">
        <v>75</v>
      </c>
    </row>
    <row r="56" spans="1:8" ht="12.75">
      <c r="A56" s="267">
        <v>55</v>
      </c>
      <c r="B56" s="88"/>
      <c r="C56" s="95">
        <f t="shared" si="1"/>
        <v>32.0185</v>
      </c>
      <c r="D56" s="261"/>
      <c r="E56" s="262">
        <v>11870</v>
      </c>
      <c r="F56" s="264">
        <f t="shared" si="2"/>
        <v>6145</v>
      </c>
      <c r="G56" s="263">
        <f t="shared" si="0"/>
        <v>4449</v>
      </c>
      <c r="H56" s="262">
        <v>75</v>
      </c>
    </row>
    <row r="57" spans="1:8" ht="12.75">
      <c r="A57" s="267">
        <v>56</v>
      </c>
      <c r="B57" s="88"/>
      <c r="C57" s="95">
        <f t="shared" si="1"/>
        <v>32.2048</v>
      </c>
      <c r="D57" s="261"/>
      <c r="E57" s="262">
        <v>11870</v>
      </c>
      <c r="F57" s="264">
        <f t="shared" si="2"/>
        <v>6110</v>
      </c>
      <c r="G57" s="263">
        <f t="shared" si="0"/>
        <v>4423</v>
      </c>
      <c r="H57" s="262">
        <v>75</v>
      </c>
    </row>
    <row r="58" spans="1:8" ht="12.75">
      <c r="A58" s="267">
        <v>57</v>
      </c>
      <c r="B58" s="88"/>
      <c r="C58" s="95">
        <f t="shared" si="1"/>
        <v>32.389300000000006</v>
      </c>
      <c r="D58" s="261"/>
      <c r="E58" s="262">
        <v>11870</v>
      </c>
      <c r="F58" s="264">
        <f t="shared" si="2"/>
        <v>6075</v>
      </c>
      <c r="G58" s="263">
        <f t="shared" si="0"/>
        <v>4398</v>
      </c>
      <c r="H58" s="262">
        <v>75</v>
      </c>
    </row>
    <row r="59" spans="1:8" ht="12.75">
      <c r="A59" s="267">
        <v>58</v>
      </c>
      <c r="B59" s="88"/>
      <c r="C59" s="95">
        <f t="shared" si="1"/>
        <v>32.572</v>
      </c>
      <c r="D59" s="261"/>
      <c r="E59" s="262">
        <v>11870</v>
      </c>
      <c r="F59" s="264">
        <f t="shared" si="2"/>
        <v>6042</v>
      </c>
      <c r="G59" s="263">
        <f t="shared" si="0"/>
        <v>4373</v>
      </c>
      <c r="H59" s="262">
        <v>75</v>
      </c>
    </row>
    <row r="60" spans="1:8" ht="12.75">
      <c r="A60" s="267">
        <v>59</v>
      </c>
      <c r="B60" s="88"/>
      <c r="C60" s="95">
        <f t="shared" si="1"/>
        <v>32.7529</v>
      </c>
      <c r="D60" s="261"/>
      <c r="E60" s="262">
        <v>11870</v>
      </c>
      <c r="F60" s="264">
        <f t="shared" si="2"/>
        <v>6009</v>
      </c>
      <c r="G60" s="263">
        <f t="shared" si="0"/>
        <v>4349</v>
      </c>
      <c r="H60" s="262">
        <v>75</v>
      </c>
    </row>
    <row r="61" spans="1:8" ht="12.75">
      <c r="A61" s="267">
        <v>60</v>
      </c>
      <c r="B61" s="88"/>
      <c r="C61" s="95">
        <f t="shared" si="1"/>
        <v>32.932</v>
      </c>
      <c r="D61" s="261"/>
      <c r="E61" s="262">
        <v>11870</v>
      </c>
      <c r="F61" s="264">
        <f t="shared" si="2"/>
        <v>5976</v>
      </c>
      <c r="G61" s="263">
        <f t="shared" si="0"/>
        <v>4325</v>
      </c>
      <c r="H61" s="262">
        <v>75</v>
      </c>
    </row>
    <row r="62" spans="1:8" ht="12.75">
      <c r="A62" s="267">
        <v>61</v>
      </c>
      <c r="B62" s="88"/>
      <c r="C62" s="95">
        <f t="shared" si="1"/>
        <v>33.109300000000005</v>
      </c>
      <c r="D62" s="261"/>
      <c r="E62" s="262">
        <v>11870</v>
      </c>
      <c r="F62" s="264">
        <f t="shared" si="2"/>
        <v>5945</v>
      </c>
      <c r="G62" s="263">
        <f t="shared" si="0"/>
        <v>4302</v>
      </c>
      <c r="H62" s="262">
        <v>75</v>
      </c>
    </row>
    <row r="63" spans="1:8" ht="12.75">
      <c r="A63" s="267">
        <v>62</v>
      </c>
      <c r="B63" s="88"/>
      <c r="C63" s="95">
        <f t="shared" si="1"/>
        <v>33.2848</v>
      </c>
      <c r="D63" s="261"/>
      <c r="E63" s="262">
        <v>11870</v>
      </c>
      <c r="F63" s="264">
        <f t="shared" si="2"/>
        <v>5914</v>
      </c>
      <c r="G63" s="263">
        <f t="shared" si="0"/>
        <v>4279</v>
      </c>
      <c r="H63" s="262">
        <v>75</v>
      </c>
    </row>
    <row r="64" spans="1:8" ht="12.75">
      <c r="A64" s="267">
        <v>63</v>
      </c>
      <c r="B64" s="88"/>
      <c r="C64" s="95">
        <f t="shared" si="1"/>
        <v>33.4585</v>
      </c>
      <c r="D64" s="261"/>
      <c r="E64" s="262">
        <v>11870</v>
      </c>
      <c r="F64" s="264">
        <f t="shared" si="2"/>
        <v>5884</v>
      </c>
      <c r="G64" s="263">
        <f t="shared" si="0"/>
        <v>4257</v>
      </c>
      <c r="H64" s="262">
        <v>75</v>
      </c>
    </row>
    <row r="65" spans="1:8" ht="12.75">
      <c r="A65" s="267">
        <v>64</v>
      </c>
      <c r="B65" s="88"/>
      <c r="C65" s="95">
        <f t="shared" si="1"/>
        <v>33.6304</v>
      </c>
      <c r="D65" s="261"/>
      <c r="E65" s="262">
        <v>11870</v>
      </c>
      <c r="F65" s="264">
        <f t="shared" si="2"/>
        <v>5854</v>
      </c>
      <c r="G65" s="263">
        <f t="shared" si="0"/>
        <v>4235</v>
      </c>
      <c r="H65" s="262">
        <v>75</v>
      </c>
    </row>
    <row r="66" spans="1:8" ht="12.75">
      <c r="A66" s="267">
        <v>65</v>
      </c>
      <c r="B66" s="88"/>
      <c r="C66" s="95">
        <f t="shared" si="1"/>
        <v>33.8005</v>
      </c>
      <c r="D66" s="261"/>
      <c r="E66" s="262">
        <v>11870</v>
      </c>
      <c r="F66" s="264">
        <f t="shared" si="2"/>
        <v>5825</v>
      </c>
      <c r="G66" s="263">
        <f t="shared" si="0"/>
        <v>4214</v>
      </c>
      <c r="H66" s="262">
        <v>75</v>
      </c>
    </row>
    <row r="67" spans="1:8" ht="12.75">
      <c r="A67" s="267">
        <v>66</v>
      </c>
      <c r="B67" s="88"/>
      <c r="C67" s="95">
        <f t="shared" si="1"/>
        <v>33.9688</v>
      </c>
      <c r="D67" s="261"/>
      <c r="E67" s="262">
        <v>11870</v>
      </c>
      <c r="F67" s="264">
        <f t="shared" si="2"/>
        <v>5796</v>
      </c>
      <c r="G67" s="263">
        <f t="shared" si="0"/>
        <v>4193</v>
      </c>
      <c r="H67" s="262">
        <v>75</v>
      </c>
    </row>
    <row r="68" spans="1:8" ht="12.75">
      <c r="A68" s="267">
        <v>67</v>
      </c>
      <c r="B68" s="88"/>
      <c r="C68" s="95">
        <f t="shared" si="1"/>
        <v>34.1353</v>
      </c>
      <c r="D68" s="261"/>
      <c r="E68" s="262">
        <v>11870</v>
      </c>
      <c r="F68" s="264">
        <f t="shared" si="2"/>
        <v>5768</v>
      </c>
      <c r="G68" s="263">
        <f t="shared" si="0"/>
        <v>4173</v>
      </c>
      <c r="H68" s="262">
        <v>75</v>
      </c>
    </row>
    <row r="69" spans="1:8" ht="12.75">
      <c r="A69" s="267">
        <v>68</v>
      </c>
      <c r="B69" s="88"/>
      <c r="C69" s="95">
        <f t="shared" si="1"/>
        <v>34.3</v>
      </c>
      <c r="D69" s="261"/>
      <c r="E69" s="262">
        <v>11870</v>
      </c>
      <c r="F69" s="264">
        <f t="shared" si="2"/>
        <v>5741</v>
      </c>
      <c r="G69" s="263">
        <f t="shared" si="0"/>
        <v>4153</v>
      </c>
      <c r="H69" s="262">
        <v>75</v>
      </c>
    </row>
    <row r="70" spans="1:8" ht="12.75">
      <c r="A70" s="267">
        <v>69</v>
      </c>
      <c r="B70" s="88"/>
      <c r="C70" s="95">
        <f t="shared" si="1"/>
        <v>34.462900000000005</v>
      </c>
      <c r="D70" s="261"/>
      <c r="E70" s="262">
        <v>11870</v>
      </c>
      <c r="F70" s="264">
        <f t="shared" si="2"/>
        <v>5714</v>
      </c>
      <c r="G70" s="263">
        <f t="shared" si="0"/>
        <v>4133</v>
      </c>
      <c r="H70" s="262">
        <v>75</v>
      </c>
    </row>
    <row r="71" spans="1:8" ht="12.75">
      <c r="A71" s="267">
        <v>70</v>
      </c>
      <c r="B71" s="88"/>
      <c r="C71" s="95">
        <f t="shared" si="1"/>
        <v>34.623999999999995</v>
      </c>
      <c r="D71" s="261"/>
      <c r="E71" s="262">
        <v>11870</v>
      </c>
      <c r="F71" s="264">
        <f t="shared" si="2"/>
        <v>5688</v>
      </c>
      <c r="G71" s="263">
        <f t="shared" si="0"/>
        <v>4114</v>
      </c>
      <c r="H71" s="262">
        <v>75</v>
      </c>
    </row>
    <row r="72" spans="1:8" ht="12.75">
      <c r="A72" s="267">
        <v>71</v>
      </c>
      <c r="B72" s="88"/>
      <c r="C72" s="95">
        <f t="shared" si="1"/>
        <v>34.7833</v>
      </c>
      <c r="D72" s="261"/>
      <c r="E72" s="262">
        <v>11870</v>
      </c>
      <c r="F72" s="264">
        <f t="shared" si="2"/>
        <v>5662</v>
      </c>
      <c r="G72" s="263">
        <f t="shared" si="0"/>
        <v>4095</v>
      </c>
      <c r="H72" s="262">
        <v>75</v>
      </c>
    </row>
    <row r="73" spans="1:8" ht="12.75">
      <c r="A73" s="267">
        <v>72</v>
      </c>
      <c r="B73" s="88"/>
      <c r="C73" s="95">
        <f t="shared" si="1"/>
        <v>34.9408</v>
      </c>
      <c r="D73" s="261"/>
      <c r="E73" s="262">
        <v>11870</v>
      </c>
      <c r="F73" s="264">
        <f t="shared" si="2"/>
        <v>5637</v>
      </c>
      <c r="G73" s="263">
        <f t="shared" si="0"/>
        <v>4077</v>
      </c>
      <c r="H73" s="262">
        <v>75</v>
      </c>
    </row>
    <row r="74" spans="1:8" ht="12.75">
      <c r="A74" s="267">
        <v>73</v>
      </c>
      <c r="B74" s="88"/>
      <c r="C74" s="95">
        <f t="shared" si="1"/>
        <v>35.096500000000006</v>
      </c>
      <c r="D74" s="261"/>
      <c r="E74" s="262">
        <v>11870</v>
      </c>
      <c r="F74" s="264">
        <f t="shared" si="2"/>
        <v>5612</v>
      </c>
      <c r="G74" s="263">
        <f t="shared" si="0"/>
        <v>4059</v>
      </c>
      <c r="H74" s="262">
        <v>75</v>
      </c>
    </row>
    <row r="75" spans="1:8" ht="12.75">
      <c r="A75" s="267">
        <v>74</v>
      </c>
      <c r="B75" s="88"/>
      <c r="C75" s="95">
        <f t="shared" si="1"/>
        <v>35.2504</v>
      </c>
      <c r="D75" s="261"/>
      <c r="E75" s="262">
        <v>11870</v>
      </c>
      <c r="F75" s="264">
        <f t="shared" si="2"/>
        <v>5588</v>
      </c>
      <c r="G75" s="263">
        <f t="shared" si="0"/>
        <v>4041</v>
      </c>
      <c r="H75" s="262">
        <v>75</v>
      </c>
    </row>
    <row r="76" spans="1:8" ht="12.75">
      <c r="A76" s="267">
        <v>75</v>
      </c>
      <c r="B76" s="88"/>
      <c r="C76" s="95">
        <f t="shared" si="1"/>
        <v>35.4025</v>
      </c>
      <c r="D76" s="261"/>
      <c r="E76" s="262">
        <v>11870</v>
      </c>
      <c r="F76" s="264">
        <f t="shared" si="2"/>
        <v>5565</v>
      </c>
      <c r="G76" s="263">
        <f t="shared" si="0"/>
        <v>4023</v>
      </c>
      <c r="H76" s="262">
        <v>75</v>
      </c>
    </row>
    <row r="77" spans="1:8" ht="12.75">
      <c r="A77" s="267">
        <v>76</v>
      </c>
      <c r="B77" s="88"/>
      <c r="C77" s="95">
        <f t="shared" si="1"/>
        <v>35.552800000000005</v>
      </c>
      <c r="D77" s="261"/>
      <c r="E77" s="262">
        <v>11870</v>
      </c>
      <c r="F77" s="264">
        <f t="shared" si="2"/>
        <v>5541</v>
      </c>
      <c r="G77" s="263">
        <f aca="true" t="shared" si="3" ref="G77:G140">ROUND(12*(1/C77*E77),0)</f>
        <v>4006</v>
      </c>
      <c r="H77" s="262">
        <v>75</v>
      </c>
    </row>
    <row r="78" spans="1:8" ht="12.75">
      <c r="A78" s="267">
        <v>77</v>
      </c>
      <c r="B78" s="88"/>
      <c r="C78" s="95">
        <f aca="true" t="shared" si="4" ref="C78:C141">-0.0009*POWER(A78,2)+0.2862*A78+19</f>
        <v>35.7013</v>
      </c>
      <c r="D78" s="261"/>
      <c r="E78" s="262">
        <v>11870</v>
      </c>
      <c r="F78" s="264">
        <f aca="true" t="shared" si="5" ref="F78:F141">ROUND(12*1.3644*(1/C78*E78)+H78,0)</f>
        <v>5519</v>
      </c>
      <c r="G78" s="263">
        <f t="shared" si="3"/>
        <v>3990</v>
      </c>
      <c r="H78" s="262">
        <v>75</v>
      </c>
    </row>
    <row r="79" spans="1:8" ht="12.75">
      <c r="A79" s="267">
        <v>78</v>
      </c>
      <c r="B79" s="88"/>
      <c r="C79" s="95">
        <f t="shared" si="4"/>
        <v>35.848</v>
      </c>
      <c r="D79" s="261"/>
      <c r="E79" s="262">
        <v>11870</v>
      </c>
      <c r="F79" s="264">
        <f t="shared" si="5"/>
        <v>5496</v>
      </c>
      <c r="G79" s="263">
        <f t="shared" si="3"/>
        <v>3973</v>
      </c>
      <c r="H79" s="262">
        <v>75</v>
      </c>
    </row>
    <row r="80" spans="1:8" ht="12.75">
      <c r="A80" s="267">
        <v>79</v>
      </c>
      <c r="B80" s="88"/>
      <c r="C80" s="95">
        <f t="shared" si="4"/>
        <v>35.9929</v>
      </c>
      <c r="D80" s="261"/>
      <c r="E80" s="262">
        <v>11870</v>
      </c>
      <c r="F80" s="264">
        <f t="shared" si="5"/>
        <v>5475</v>
      </c>
      <c r="G80" s="263">
        <f t="shared" si="3"/>
        <v>3957</v>
      </c>
      <c r="H80" s="262">
        <v>75</v>
      </c>
    </row>
    <row r="81" spans="1:8" ht="12.75">
      <c r="A81" s="267">
        <v>80</v>
      </c>
      <c r="B81" s="88"/>
      <c r="C81" s="95">
        <f t="shared" si="4"/>
        <v>36.136</v>
      </c>
      <c r="D81" s="261"/>
      <c r="E81" s="262">
        <v>11870</v>
      </c>
      <c r="F81" s="264">
        <f t="shared" si="5"/>
        <v>5453</v>
      </c>
      <c r="G81" s="263">
        <f t="shared" si="3"/>
        <v>3942</v>
      </c>
      <c r="H81" s="262">
        <v>75</v>
      </c>
    </row>
    <row r="82" spans="1:8" ht="12.75">
      <c r="A82" s="267">
        <v>81</v>
      </c>
      <c r="B82" s="88"/>
      <c r="C82" s="95">
        <f t="shared" si="4"/>
        <v>36.277300000000004</v>
      </c>
      <c r="D82" s="261"/>
      <c r="E82" s="262">
        <v>11870</v>
      </c>
      <c r="F82" s="264">
        <f t="shared" si="5"/>
        <v>5432</v>
      </c>
      <c r="G82" s="263">
        <f t="shared" si="3"/>
        <v>3926</v>
      </c>
      <c r="H82" s="262">
        <v>75</v>
      </c>
    </row>
    <row r="83" spans="1:8" ht="12.75">
      <c r="A83" s="267">
        <v>82</v>
      </c>
      <c r="B83" s="88"/>
      <c r="C83" s="95">
        <f t="shared" si="4"/>
        <v>36.4168</v>
      </c>
      <c r="D83" s="261"/>
      <c r="E83" s="262">
        <v>11870</v>
      </c>
      <c r="F83" s="264">
        <f t="shared" si="5"/>
        <v>5412</v>
      </c>
      <c r="G83" s="263">
        <f t="shared" si="3"/>
        <v>3911</v>
      </c>
      <c r="H83" s="262">
        <v>75</v>
      </c>
    </row>
    <row r="84" spans="1:8" ht="12.75">
      <c r="A84" s="267">
        <v>83</v>
      </c>
      <c r="B84" s="88"/>
      <c r="C84" s="95">
        <f t="shared" si="4"/>
        <v>36.554500000000004</v>
      </c>
      <c r="D84" s="261"/>
      <c r="E84" s="262">
        <v>11870</v>
      </c>
      <c r="F84" s="264">
        <f t="shared" si="5"/>
        <v>5392</v>
      </c>
      <c r="G84" s="263">
        <f t="shared" si="3"/>
        <v>3897</v>
      </c>
      <c r="H84" s="262">
        <v>75</v>
      </c>
    </row>
    <row r="85" spans="1:8" ht="12.75">
      <c r="A85" s="267">
        <v>84</v>
      </c>
      <c r="B85" s="88"/>
      <c r="C85" s="95">
        <f t="shared" si="4"/>
        <v>36.6904</v>
      </c>
      <c r="D85" s="261"/>
      <c r="E85" s="262">
        <v>11870</v>
      </c>
      <c r="F85" s="264">
        <f t="shared" si="5"/>
        <v>5372</v>
      </c>
      <c r="G85" s="263">
        <f t="shared" si="3"/>
        <v>3882</v>
      </c>
      <c r="H85" s="262">
        <v>75</v>
      </c>
    </row>
    <row r="86" spans="1:8" ht="12.75">
      <c r="A86" s="267">
        <v>85</v>
      </c>
      <c r="B86" s="88"/>
      <c r="C86" s="95">
        <f t="shared" si="4"/>
        <v>36.8245</v>
      </c>
      <c r="D86" s="261"/>
      <c r="E86" s="262">
        <v>11870</v>
      </c>
      <c r="F86" s="264">
        <f t="shared" si="5"/>
        <v>5353</v>
      </c>
      <c r="G86" s="263">
        <f t="shared" si="3"/>
        <v>3868</v>
      </c>
      <c r="H86" s="262">
        <v>75</v>
      </c>
    </row>
    <row r="87" spans="1:8" ht="12.75">
      <c r="A87" s="267">
        <v>86</v>
      </c>
      <c r="B87" s="88"/>
      <c r="C87" s="95">
        <f t="shared" si="4"/>
        <v>36.9568</v>
      </c>
      <c r="D87" s="261"/>
      <c r="E87" s="262">
        <v>11870</v>
      </c>
      <c r="F87" s="264">
        <f t="shared" si="5"/>
        <v>5334</v>
      </c>
      <c r="G87" s="263">
        <f t="shared" si="3"/>
        <v>3854</v>
      </c>
      <c r="H87" s="262">
        <v>75</v>
      </c>
    </row>
    <row r="88" spans="1:8" ht="12.75">
      <c r="A88" s="267">
        <v>87</v>
      </c>
      <c r="B88" s="88"/>
      <c r="C88" s="95">
        <f t="shared" si="4"/>
        <v>37.0873</v>
      </c>
      <c r="D88" s="261"/>
      <c r="E88" s="262">
        <v>11870</v>
      </c>
      <c r="F88" s="264">
        <f t="shared" si="5"/>
        <v>5315</v>
      </c>
      <c r="G88" s="263">
        <f t="shared" si="3"/>
        <v>3841</v>
      </c>
      <c r="H88" s="262">
        <v>75</v>
      </c>
    </row>
    <row r="89" spans="1:8" ht="12.75">
      <c r="A89" s="267">
        <v>88</v>
      </c>
      <c r="B89" s="88"/>
      <c r="C89" s="95">
        <f t="shared" si="4"/>
        <v>37.216</v>
      </c>
      <c r="D89" s="261"/>
      <c r="E89" s="262">
        <v>11870</v>
      </c>
      <c r="F89" s="264">
        <f t="shared" si="5"/>
        <v>5297</v>
      </c>
      <c r="G89" s="263">
        <f t="shared" si="3"/>
        <v>3827</v>
      </c>
      <c r="H89" s="262">
        <v>75</v>
      </c>
    </row>
    <row r="90" spans="1:8" ht="12.75">
      <c r="A90" s="267">
        <v>89</v>
      </c>
      <c r="B90" s="88"/>
      <c r="C90" s="95">
        <f t="shared" si="4"/>
        <v>37.3429</v>
      </c>
      <c r="D90" s="261"/>
      <c r="E90" s="262">
        <v>11870</v>
      </c>
      <c r="F90" s="264">
        <f t="shared" si="5"/>
        <v>5279</v>
      </c>
      <c r="G90" s="263">
        <f t="shared" si="3"/>
        <v>3814</v>
      </c>
      <c r="H90" s="262">
        <v>75</v>
      </c>
    </row>
    <row r="91" spans="1:8" ht="12.75">
      <c r="A91" s="267">
        <v>90</v>
      </c>
      <c r="B91" s="88"/>
      <c r="C91" s="95">
        <f t="shared" si="4"/>
        <v>37.468</v>
      </c>
      <c r="D91" s="261"/>
      <c r="E91" s="262">
        <v>11870</v>
      </c>
      <c r="F91" s="264">
        <f t="shared" si="5"/>
        <v>5262</v>
      </c>
      <c r="G91" s="263">
        <f t="shared" si="3"/>
        <v>3802</v>
      </c>
      <c r="H91" s="262">
        <v>75</v>
      </c>
    </row>
    <row r="92" spans="1:8" ht="12.75">
      <c r="A92" s="267">
        <v>91</v>
      </c>
      <c r="B92" s="88"/>
      <c r="C92" s="95">
        <f t="shared" si="4"/>
        <v>37.591300000000004</v>
      </c>
      <c r="D92" s="261"/>
      <c r="E92" s="262">
        <v>11870</v>
      </c>
      <c r="F92" s="264">
        <f t="shared" si="5"/>
        <v>5245</v>
      </c>
      <c r="G92" s="263">
        <f t="shared" si="3"/>
        <v>3789</v>
      </c>
      <c r="H92" s="262">
        <v>75</v>
      </c>
    </row>
    <row r="93" spans="1:8" ht="12.75">
      <c r="A93" s="267">
        <v>92</v>
      </c>
      <c r="B93" s="88"/>
      <c r="C93" s="95">
        <f t="shared" si="4"/>
        <v>37.7128</v>
      </c>
      <c r="D93" s="261"/>
      <c r="E93" s="262">
        <v>11870</v>
      </c>
      <c r="F93" s="264">
        <f t="shared" si="5"/>
        <v>5228</v>
      </c>
      <c r="G93" s="263">
        <f t="shared" si="3"/>
        <v>3777</v>
      </c>
      <c r="H93" s="262">
        <v>75</v>
      </c>
    </row>
    <row r="94" spans="1:8" ht="12.75">
      <c r="A94" s="267">
        <v>93</v>
      </c>
      <c r="B94" s="88"/>
      <c r="C94" s="95">
        <f t="shared" si="4"/>
        <v>37.8325</v>
      </c>
      <c r="D94" s="261"/>
      <c r="E94" s="262">
        <v>11870</v>
      </c>
      <c r="F94" s="264">
        <f t="shared" si="5"/>
        <v>5212</v>
      </c>
      <c r="G94" s="263">
        <f t="shared" si="3"/>
        <v>3765</v>
      </c>
      <c r="H94" s="262">
        <v>75</v>
      </c>
    </row>
    <row r="95" spans="1:8" ht="12.75">
      <c r="A95" s="267">
        <v>94</v>
      </c>
      <c r="B95" s="88"/>
      <c r="C95" s="95">
        <f t="shared" si="4"/>
        <v>37.9504</v>
      </c>
      <c r="D95" s="261"/>
      <c r="E95" s="262">
        <v>11870</v>
      </c>
      <c r="F95" s="264">
        <f t="shared" si="5"/>
        <v>5196</v>
      </c>
      <c r="G95" s="263">
        <f t="shared" si="3"/>
        <v>3753</v>
      </c>
      <c r="H95" s="262">
        <v>75</v>
      </c>
    </row>
    <row r="96" spans="1:8" ht="12.75">
      <c r="A96" s="267">
        <v>95</v>
      </c>
      <c r="B96" s="88"/>
      <c r="C96" s="95">
        <f t="shared" si="4"/>
        <v>38.0665</v>
      </c>
      <c r="D96" s="261"/>
      <c r="E96" s="262">
        <v>11870</v>
      </c>
      <c r="F96" s="264">
        <f t="shared" si="5"/>
        <v>5180</v>
      </c>
      <c r="G96" s="263">
        <f t="shared" si="3"/>
        <v>3742</v>
      </c>
      <c r="H96" s="262">
        <v>75</v>
      </c>
    </row>
    <row r="97" spans="1:8" ht="12.75">
      <c r="A97" s="267">
        <v>96</v>
      </c>
      <c r="B97" s="88"/>
      <c r="C97" s="95">
        <f t="shared" si="4"/>
        <v>38.180800000000005</v>
      </c>
      <c r="D97" s="261"/>
      <c r="E97" s="262">
        <v>11870</v>
      </c>
      <c r="F97" s="264">
        <f t="shared" si="5"/>
        <v>5165</v>
      </c>
      <c r="G97" s="263">
        <f t="shared" si="3"/>
        <v>3731</v>
      </c>
      <c r="H97" s="262">
        <v>75</v>
      </c>
    </row>
    <row r="98" spans="1:8" ht="12.75">
      <c r="A98" s="267">
        <v>97</v>
      </c>
      <c r="B98" s="88"/>
      <c r="C98" s="95">
        <f t="shared" si="4"/>
        <v>38.2933</v>
      </c>
      <c r="D98" s="261"/>
      <c r="E98" s="262">
        <v>11870</v>
      </c>
      <c r="F98" s="264">
        <f t="shared" si="5"/>
        <v>5150</v>
      </c>
      <c r="G98" s="263">
        <f t="shared" si="3"/>
        <v>3720</v>
      </c>
      <c r="H98" s="262">
        <v>75</v>
      </c>
    </row>
    <row r="99" spans="1:8" ht="12.75">
      <c r="A99" s="267">
        <v>98</v>
      </c>
      <c r="B99" s="88"/>
      <c r="C99" s="95">
        <f t="shared" si="4"/>
        <v>38.404</v>
      </c>
      <c r="D99" s="261"/>
      <c r="E99" s="262">
        <v>11870</v>
      </c>
      <c r="F99" s="264">
        <f t="shared" si="5"/>
        <v>5136</v>
      </c>
      <c r="G99" s="263">
        <f t="shared" si="3"/>
        <v>3709</v>
      </c>
      <c r="H99" s="262">
        <v>75</v>
      </c>
    </row>
    <row r="100" spans="1:8" ht="12.75">
      <c r="A100" s="267">
        <v>99</v>
      </c>
      <c r="B100" s="88"/>
      <c r="C100" s="95">
        <f t="shared" si="4"/>
        <v>38.5129</v>
      </c>
      <c r="D100" s="261"/>
      <c r="E100" s="262">
        <v>11870</v>
      </c>
      <c r="F100" s="264">
        <f t="shared" si="5"/>
        <v>5121</v>
      </c>
      <c r="G100" s="263">
        <f t="shared" si="3"/>
        <v>3699</v>
      </c>
      <c r="H100" s="262">
        <v>75</v>
      </c>
    </row>
    <row r="101" spans="1:8" ht="12.75">
      <c r="A101" s="267">
        <v>100</v>
      </c>
      <c r="B101" s="88"/>
      <c r="C101" s="95">
        <f t="shared" si="4"/>
        <v>38.620000000000005</v>
      </c>
      <c r="D101" s="261"/>
      <c r="E101" s="262">
        <v>11870</v>
      </c>
      <c r="F101" s="264">
        <f t="shared" si="5"/>
        <v>5107</v>
      </c>
      <c r="G101" s="263">
        <f t="shared" si="3"/>
        <v>3688</v>
      </c>
      <c r="H101" s="262">
        <v>75</v>
      </c>
    </row>
    <row r="102" spans="1:8" ht="12.75">
      <c r="A102" s="267">
        <v>101</v>
      </c>
      <c r="B102" s="88"/>
      <c r="C102" s="95">
        <f t="shared" si="4"/>
        <v>38.725300000000004</v>
      </c>
      <c r="D102" s="261"/>
      <c r="E102" s="262">
        <v>11870</v>
      </c>
      <c r="F102" s="264">
        <f t="shared" si="5"/>
        <v>5094</v>
      </c>
      <c r="G102" s="263">
        <f t="shared" si="3"/>
        <v>3678</v>
      </c>
      <c r="H102" s="262">
        <v>75</v>
      </c>
    </row>
    <row r="103" spans="1:8" ht="12.75">
      <c r="A103" s="267">
        <v>102</v>
      </c>
      <c r="B103" s="88"/>
      <c r="C103" s="95">
        <f t="shared" si="4"/>
        <v>38.8288</v>
      </c>
      <c r="D103" s="261"/>
      <c r="E103" s="262">
        <v>11870</v>
      </c>
      <c r="F103" s="264">
        <f t="shared" si="5"/>
        <v>5080</v>
      </c>
      <c r="G103" s="263">
        <f t="shared" si="3"/>
        <v>3668</v>
      </c>
      <c r="H103" s="262">
        <v>75</v>
      </c>
    </row>
    <row r="104" spans="1:8" ht="12.75">
      <c r="A104" s="267">
        <v>103</v>
      </c>
      <c r="B104" s="88"/>
      <c r="C104" s="95">
        <f t="shared" si="4"/>
        <v>38.9305</v>
      </c>
      <c r="D104" s="261"/>
      <c r="E104" s="262">
        <v>11870</v>
      </c>
      <c r="F104" s="264">
        <f t="shared" si="5"/>
        <v>5067</v>
      </c>
      <c r="G104" s="263">
        <f t="shared" si="3"/>
        <v>3659</v>
      </c>
      <c r="H104" s="262">
        <v>75</v>
      </c>
    </row>
    <row r="105" spans="1:8" ht="12.75">
      <c r="A105" s="267">
        <v>104</v>
      </c>
      <c r="B105" s="88"/>
      <c r="C105" s="95">
        <f t="shared" si="4"/>
        <v>39.0304</v>
      </c>
      <c r="D105" s="261"/>
      <c r="E105" s="262">
        <v>11870</v>
      </c>
      <c r="F105" s="264">
        <f t="shared" si="5"/>
        <v>5054</v>
      </c>
      <c r="G105" s="263">
        <f t="shared" si="3"/>
        <v>3649</v>
      </c>
      <c r="H105" s="262">
        <v>75</v>
      </c>
    </row>
    <row r="106" spans="1:8" ht="12.75">
      <c r="A106" s="267">
        <v>105</v>
      </c>
      <c r="B106" s="88"/>
      <c r="C106" s="95">
        <f t="shared" si="4"/>
        <v>39.1285</v>
      </c>
      <c r="D106" s="261"/>
      <c r="E106" s="262">
        <v>11870</v>
      </c>
      <c r="F106" s="264">
        <f t="shared" si="5"/>
        <v>5042</v>
      </c>
      <c r="G106" s="263">
        <f t="shared" si="3"/>
        <v>3640</v>
      </c>
      <c r="H106" s="262">
        <v>75</v>
      </c>
    </row>
    <row r="107" spans="1:8" ht="12.75">
      <c r="A107" s="267">
        <v>106</v>
      </c>
      <c r="B107" s="88"/>
      <c r="C107" s="95">
        <f t="shared" si="4"/>
        <v>39.2248</v>
      </c>
      <c r="D107" s="261"/>
      <c r="E107" s="262">
        <v>11870</v>
      </c>
      <c r="F107" s="264">
        <f t="shared" si="5"/>
        <v>5030</v>
      </c>
      <c r="G107" s="263">
        <f t="shared" si="3"/>
        <v>3631</v>
      </c>
      <c r="H107" s="262">
        <v>75</v>
      </c>
    </row>
    <row r="108" spans="1:8" ht="12.75">
      <c r="A108" s="267">
        <v>107</v>
      </c>
      <c r="B108" s="88"/>
      <c r="C108" s="95">
        <f t="shared" si="4"/>
        <v>39.3193</v>
      </c>
      <c r="D108" s="261"/>
      <c r="E108" s="262">
        <v>11870</v>
      </c>
      <c r="F108" s="264">
        <f t="shared" si="5"/>
        <v>5018</v>
      </c>
      <c r="G108" s="263">
        <f t="shared" si="3"/>
        <v>3623</v>
      </c>
      <c r="H108" s="262">
        <v>75</v>
      </c>
    </row>
    <row r="109" spans="1:8" ht="12.75">
      <c r="A109" s="267">
        <v>108</v>
      </c>
      <c r="B109" s="88"/>
      <c r="C109" s="95">
        <f t="shared" si="4"/>
        <v>39.412</v>
      </c>
      <c r="D109" s="261"/>
      <c r="E109" s="262">
        <v>11870</v>
      </c>
      <c r="F109" s="264">
        <f t="shared" si="5"/>
        <v>5006</v>
      </c>
      <c r="G109" s="263">
        <f t="shared" si="3"/>
        <v>3614</v>
      </c>
      <c r="H109" s="262">
        <v>75</v>
      </c>
    </row>
    <row r="110" spans="1:8" ht="12.75">
      <c r="A110" s="267">
        <v>109</v>
      </c>
      <c r="B110" s="88"/>
      <c r="C110" s="95">
        <f t="shared" si="4"/>
        <v>39.502900000000004</v>
      </c>
      <c r="D110" s="261"/>
      <c r="E110" s="262">
        <v>11870</v>
      </c>
      <c r="F110" s="264">
        <f t="shared" si="5"/>
        <v>4995</v>
      </c>
      <c r="G110" s="263">
        <f t="shared" si="3"/>
        <v>3606</v>
      </c>
      <c r="H110" s="262">
        <v>75</v>
      </c>
    </row>
    <row r="111" spans="1:8" ht="12.75">
      <c r="A111" s="267">
        <v>110</v>
      </c>
      <c r="B111" s="88"/>
      <c r="C111" s="95">
        <f t="shared" si="4"/>
        <v>39.592</v>
      </c>
      <c r="D111" s="261"/>
      <c r="E111" s="262">
        <v>11870</v>
      </c>
      <c r="F111" s="264">
        <f t="shared" si="5"/>
        <v>4984</v>
      </c>
      <c r="G111" s="263">
        <f t="shared" si="3"/>
        <v>3598</v>
      </c>
      <c r="H111" s="262">
        <v>75</v>
      </c>
    </row>
    <row r="112" spans="1:8" ht="12.75">
      <c r="A112" s="267">
        <v>111</v>
      </c>
      <c r="B112" s="88"/>
      <c r="C112" s="95">
        <f t="shared" si="4"/>
        <v>39.6793</v>
      </c>
      <c r="D112" s="261"/>
      <c r="E112" s="262">
        <v>11870</v>
      </c>
      <c r="F112" s="264">
        <f t="shared" si="5"/>
        <v>4973</v>
      </c>
      <c r="G112" s="263">
        <f t="shared" si="3"/>
        <v>3590</v>
      </c>
      <c r="H112" s="262">
        <v>75</v>
      </c>
    </row>
    <row r="113" spans="1:8" ht="12.75">
      <c r="A113" s="267">
        <v>112</v>
      </c>
      <c r="B113" s="88"/>
      <c r="C113" s="95">
        <f t="shared" si="4"/>
        <v>39.7648</v>
      </c>
      <c r="D113" s="261"/>
      <c r="E113" s="262">
        <v>11870</v>
      </c>
      <c r="F113" s="264">
        <f t="shared" si="5"/>
        <v>4962</v>
      </c>
      <c r="G113" s="263">
        <f t="shared" si="3"/>
        <v>3582</v>
      </c>
      <c r="H113" s="262">
        <v>75</v>
      </c>
    </row>
    <row r="114" spans="1:8" ht="12.75">
      <c r="A114" s="267">
        <v>113</v>
      </c>
      <c r="B114" s="88"/>
      <c r="C114" s="95">
        <f t="shared" si="4"/>
        <v>39.8485</v>
      </c>
      <c r="D114" s="261"/>
      <c r="E114" s="262">
        <v>11870</v>
      </c>
      <c r="F114" s="264">
        <f t="shared" si="5"/>
        <v>4952</v>
      </c>
      <c r="G114" s="263">
        <f t="shared" si="3"/>
        <v>3575</v>
      </c>
      <c r="H114" s="262">
        <v>75</v>
      </c>
    </row>
    <row r="115" spans="1:8" ht="12.75">
      <c r="A115" s="267">
        <v>114</v>
      </c>
      <c r="B115" s="88"/>
      <c r="C115" s="95">
        <f t="shared" si="4"/>
        <v>39.930400000000006</v>
      </c>
      <c r="D115" s="261"/>
      <c r="E115" s="262">
        <v>11870</v>
      </c>
      <c r="F115" s="264">
        <f t="shared" si="5"/>
        <v>4942</v>
      </c>
      <c r="G115" s="263">
        <f t="shared" si="3"/>
        <v>3567</v>
      </c>
      <c r="H115" s="262">
        <v>75</v>
      </c>
    </row>
    <row r="116" spans="1:8" ht="12.75">
      <c r="A116" s="267">
        <v>115</v>
      </c>
      <c r="B116" s="88"/>
      <c r="C116" s="95">
        <f t="shared" si="4"/>
        <v>40.01050000000001</v>
      </c>
      <c r="D116" s="261"/>
      <c r="E116" s="262">
        <v>11870</v>
      </c>
      <c r="F116" s="264">
        <f t="shared" si="5"/>
        <v>4932</v>
      </c>
      <c r="G116" s="263">
        <f t="shared" si="3"/>
        <v>3560</v>
      </c>
      <c r="H116" s="262">
        <v>75</v>
      </c>
    </row>
    <row r="117" spans="1:8" ht="12.75">
      <c r="A117" s="267">
        <v>116</v>
      </c>
      <c r="B117" s="88"/>
      <c r="C117" s="95">
        <f t="shared" si="4"/>
        <v>40.088800000000006</v>
      </c>
      <c r="D117" s="261"/>
      <c r="E117" s="262">
        <v>11870</v>
      </c>
      <c r="F117" s="264">
        <f t="shared" si="5"/>
        <v>4923</v>
      </c>
      <c r="G117" s="263">
        <f t="shared" si="3"/>
        <v>3553</v>
      </c>
      <c r="H117" s="262">
        <v>75</v>
      </c>
    </row>
    <row r="118" spans="1:8" ht="12.75">
      <c r="A118" s="267">
        <v>117</v>
      </c>
      <c r="B118" s="88"/>
      <c r="C118" s="95">
        <f t="shared" si="4"/>
        <v>40.1653</v>
      </c>
      <c r="D118" s="261"/>
      <c r="E118" s="262">
        <v>11870</v>
      </c>
      <c r="F118" s="264">
        <f t="shared" si="5"/>
        <v>4914</v>
      </c>
      <c r="G118" s="263">
        <f t="shared" si="3"/>
        <v>3546</v>
      </c>
      <c r="H118" s="262">
        <v>75</v>
      </c>
    </row>
    <row r="119" spans="1:8" ht="12.75">
      <c r="A119" s="267">
        <v>118</v>
      </c>
      <c r="B119" s="88"/>
      <c r="C119" s="95">
        <f t="shared" si="4"/>
        <v>40.24</v>
      </c>
      <c r="D119" s="261"/>
      <c r="E119" s="262">
        <v>11870</v>
      </c>
      <c r="F119" s="264">
        <f t="shared" si="5"/>
        <v>4905</v>
      </c>
      <c r="G119" s="263">
        <f t="shared" si="3"/>
        <v>3540</v>
      </c>
      <c r="H119" s="262">
        <v>75</v>
      </c>
    </row>
    <row r="120" spans="1:8" ht="12.75">
      <c r="A120" s="267">
        <v>119</v>
      </c>
      <c r="B120" s="88"/>
      <c r="C120" s="95">
        <f t="shared" si="4"/>
        <v>40.3129</v>
      </c>
      <c r="D120" s="261"/>
      <c r="E120" s="262">
        <v>11870</v>
      </c>
      <c r="F120" s="264">
        <f t="shared" si="5"/>
        <v>4896</v>
      </c>
      <c r="G120" s="263">
        <f t="shared" si="3"/>
        <v>3533</v>
      </c>
      <c r="H120" s="262">
        <v>75</v>
      </c>
    </row>
    <row r="121" spans="1:8" ht="12.75">
      <c r="A121" s="267">
        <v>120</v>
      </c>
      <c r="B121" s="88"/>
      <c r="C121" s="95">
        <f t="shared" si="4"/>
        <v>40.384</v>
      </c>
      <c r="D121" s="261"/>
      <c r="E121" s="262">
        <v>11870</v>
      </c>
      <c r="F121" s="264">
        <f t="shared" si="5"/>
        <v>4887</v>
      </c>
      <c r="G121" s="263">
        <f t="shared" si="3"/>
        <v>3527</v>
      </c>
      <c r="H121" s="262">
        <v>75</v>
      </c>
    </row>
    <row r="122" spans="1:8" ht="12.75">
      <c r="A122" s="267">
        <v>121</v>
      </c>
      <c r="B122" s="88"/>
      <c r="C122" s="95">
        <f t="shared" si="4"/>
        <v>40.4533</v>
      </c>
      <c r="D122" s="261"/>
      <c r="E122" s="262">
        <v>11870</v>
      </c>
      <c r="F122" s="264">
        <f t="shared" si="5"/>
        <v>4879</v>
      </c>
      <c r="G122" s="263">
        <f t="shared" si="3"/>
        <v>3521</v>
      </c>
      <c r="H122" s="262">
        <v>75</v>
      </c>
    </row>
    <row r="123" spans="1:8" ht="12.75">
      <c r="A123" s="267">
        <v>122</v>
      </c>
      <c r="B123" s="88"/>
      <c r="C123" s="95">
        <f t="shared" si="4"/>
        <v>40.5208</v>
      </c>
      <c r="D123" s="261"/>
      <c r="E123" s="262">
        <v>11870</v>
      </c>
      <c r="F123" s="264">
        <f t="shared" si="5"/>
        <v>4871</v>
      </c>
      <c r="G123" s="263">
        <f t="shared" si="3"/>
        <v>3515</v>
      </c>
      <c r="H123" s="262">
        <v>75</v>
      </c>
    </row>
    <row r="124" spans="1:8" ht="12.75">
      <c r="A124" s="267">
        <v>123</v>
      </c>
      <c r="B124" s="88"/>
      <c r="C124" s="95">
        <f t="shared" si="4"/>
        <v>40.5865</v>
      </c>
      <c r="D124" s="261"/>
      <c r="E124" s="262">
        <v>11870</v>
      </c>
      <c r="F124" s="264">
        <f t="shared" si="5"/>
        <v>4863</v>
      </c>
      <c r="G124" s="263">
        <f t="shared" si="3"/>
        <v>3510</v>
      </c>
      <c r="H124" s="262">
        <v>75</v>
      </c>
    </row>
    <row r="125" spans="1:8" ht="12.75">
      <c r="A125" s="267">
        <v>124</v>
      </c>
      <c r="B125" s="88"/>
      <c r="C125" s="95">
        <f t="shared" si="4"/>
        <v>40.6504</v>
      </c>
      <c r="D125" s="261"/>
      <c r="E125" s="262">
        <v>11870</v>
      </c>
      <c r="F125" s="264">
        <f t="shared" si="5"/>
        <v>4856</v>
      </c>
      <c r="G125" s="263">
        <f t="shared" si="3"/>
        <v>3504</v>
      </c>
      <c r="H125" s="262">
        <v>75</v>
      </c>
    </row>
    <row r="126" spans="1:8" ht="12.75">
      <c r="A126" s="267">
        <v>125</v>
      </c>
      <c r="B126" s="88"/>
      <c r="C126" s="95">
        <f t="shared" si="4"/>
        <v>40.7125</v>
      </c>
      <c r="D126" s="261"/>
      <c r="E126" s="262">
        <v>11870</v>
      </c>
      <c r="F126" s="264">
        <f t="shared" si="5"/>
        <v>4849</v>
      </c>
      <c r="G126" s="263">
        <f t="shared" si="3"/>
        <v>3499</v>
      </c>
      <c r="H126" s="262">
        <v>75</v>
      </c>
    </row>
    <row r="127" spans="1:8" ht="12.75">
      <c r="A127" s="267">
        <v>126</v>
      </c>
      <c r="B127" s="88"/>
      <c r="C127" s="95">
        <f t="shared" si="4"/>
        <v>40.772800000000004</v>
      </c>
      <c r="D127" s="261"/>
      <c r="E127" s="262">
        <v>11870</v>
      </c>
      <c r="F127" s="264">
        <f t="shared" si="5"/>
        <v>4842</v>
      </c>
      <c r="G127" s="263">
        <f t="shared" si="3"/>
        <v>3494</v>
      </c>
      <c r="H127" s="262">
        <v>75</v>
      </c>
    </row>
    <row r="128" spans="1:8" ht="12.75">
      <c r="A128" s="267">
        <v>127</v>
      </c>
      <c r="B128" s="88"/>
      <c r="C128" s="95">
        <f t="shared" si="4"/>
        <v>40.8313</v>
      </c>
      <c r="D128" s="261"/>
      <c r="E128" s="262">
        <v>11870</v>
      </c>
      <c r="F128" s="264">
        <f t="shared" si="5"/>
        <v>4835</v>
      </c>
      <c r="G128" s="263">
        <f t="shared" si="3"/>
        <v>3489</v>
      </c>
      <c r="H128" s="262">
        <v>75</v>
      </c>
    </row>
    <row r="129" spans="1:8" ht="12.75">
      <c r="A129" s="267">
        <v>128</v>
      </c>
      <c r="B129" s="88"/>
      <c r="C129" s="95">
        <f t="shared" si="4"/>
        <v>40.888000000000005</v>
      </c>
      <c r="D129" s="261"/>
      <c r="E129" s="262">
        <v>11870</v>
      </c>
      <c r="F129" s="264">
        <f t="shared" si="5"/>
        <v>4828</v>
      </c>
      <c r="G129" s="263">
        <f t="shared" si="3"/>
        <v>3484</v>
      </c>
      <c r="H129" s="262">
        <v>75</v>
      </c>
    </row>
    <row r="130" spans="1:8" ht="12.75">
      <c r="A130" s="267">
        <v>129</v>
      </c>
      <c r="B130" s="88"/>
      <c r="C130" s="95">
        <f t="shared" si="4"/>
        <v>40.9429</v>
      </c>
      <c r="D130" s="261"/>
      <c r="E130" s="262">
        <v>11870</v>
      </c>
      <c r="F130" s="264">
        <f t="shared" si="5"/>
        <v>4822</v>
      </c>
      <c r="G130" s="263">
        <f t="shared" si="3"/>
        <v>3479</v>
      </c>
      <c r="H130" s="262">
        <v>75</v>
      </c>
    </row>
    <row r="131" spans="1:8" ht="12.75">
      <c r="A131" s="267">
        <v>130</v>
      </c>
      <c r="B131" s="88"/>
      <c r="C131" s="95">
        <f t="shared" si="4"/>
        <v>40.996</v>
      </c>
      <c r="D131" s="261"/>
      <c r="E131" s="262">
        <v>11870</v>
      </c>
      <c r="F131" s="264">
        <f t="shared" si="5"/>
        <v>4816</v>
      </c>
      <c r="G131" s="263">
        <f t="shared" si="3"/>
        <v>3474</v>
      </c>
      <c r="H131" s="262">
        <v>75</v>
      </c>
    </row>
    <row r="132" spans="1:8" ht="12.75">
      <c r="A132" s="267">
        <v>131</v>
      </c>
      <c r="B132" s="88"/>
      <c r="C132" s="95">
        <f t="shared" si="4"/>
        <v>41.04730000000001</v>
      </c>
      <c r="D132" s="261"/>
      <c r="E132" s="262">
        <v>11870</v>
      </c>
      <c r="F132" s="264">
        <f t="shared" si="5"/>
        <v>4810</v>
      </c>
      <c r="G132" s="263">
        <f t="shared" si="3"/>
        <v>3470</v>
      </c>
      <c r="H132" s="262">
        <v>75</v>
      </c>
    </row>
    <row r="133" spans="1:8" ht="12.75">
      <c r="A133" s="267">
        <v>132</v>
      </c>
      <c r="B133" s="88"/>
      <c r="C133" s="95">
        <f t="shared" si="4"/>
        <v>41.0968</v>
      </c>
      <c r="D133" s="261"/>
      <c r="E133" s="262">
        <v>11870</v>
      </c>
      <c r="F133" s="264">
        <f t="shared" si="5"/>
        <v>4804</v>
      </c>
      <c r="G133" s="263">
        <f t="shared" si="3"/>
        <v>3466</v>
      </c>
      <c r="H133" s="262">
        <v>75</v>
      </c>
    </row>
    <row r="134" spans="1:8" ht="12.75">
      <c r="A134" s="267">
        <v>133</v>
      </c>
      <c r="B134" s="88"/>
      <c r="C134" s="95">
        <f t="shared" si="4"/>
        <v>41.1445</v>
      </c>
      <c r="D134" s="261"/>
      <c r="E134" s="262">
        <v>11870</v>
      </c>
      <c r="F134" s="264">
        <f t="shared" si="5"/>
        <v>4798</v>
      </c>
      <c r="G134" s="263">
        <f t="shared" si="3"/>
        <v>3462</v>
      </c>
      <c r="H134" s="262">
        <v>75</v>
      </c>
    </row>
    <row r="135" spans="1:8" ht="12.75">
      <c r="A135" s="267">
        <v>134</v>
      </c>
      <c r="B135" s="88"/>
      <c r="C135" s="95">
        <f t="shared" si="4"/>
        <v>41.1904</v>
      </c>
      <c r="D135" s="261"/>
      <c r="E135" s="262">
        <v>11870</v>
      </c>
      <c r="F135" s="264">
        <f t="shared" si="5"/>
        <v>4793</v>
      </c>
      <c r="G135" s="263">
        <f t="shared" si="3"/>
        <v>3458</v>
      </c>
      <c r="H135" s="262">
        <v>75</v>
      </c>
    </row>
    <row r="136" spans="1:8" ht="12.75">
      <c r="A136" s="267">
        <v>135</v>
      </c>
      <c r="B136" s="88"/>
      <c r="C136" s="95">
        <f t="shared" si="4"/>
        <v>41.2345</v>
      </c>
      <c r="D136" s="261"/>
      <c r="E136" s="262">
        <v>11870</v>
      </c>
      <c r="F136" s="264">
        <f t="shared" si="5"/>
        <v>4788</v>
      </c>
      <c r="G136" s="263">
        <f t="shared" si="3"/>
        <v>3454</v>
      </c>
      <c r="H136" s="262">
        <v>75</v>
      </c>
    </row>
    <row r="137" spans="1:8" ht="12.75">
      <c r="A137" s="267">
        <v>136</v>
      </c>
      <c r="B137" s="88"/>
      <c r="C137" s="95">
        <f t="shared" si="4"/>
        <v>41.2768</v>
      </c>
      <c r="D137" s="261"/>
      <c r="E137" s="262">
        <v>11870</v>
      </c>
      <c r="F137" s="264">
        <f t="shared" si="5"/>
        <v>4783</v>
      </c>
      <c r="G137" s="263">
        <f t="shared" si="3"/>
        <v>3451</v>
      </c>
      <c r="H137" s="262">
        <v>75</v>
      </c>
    </row>
    <row r="138" spans="1:8" ht="12.75">
      <c r="A138" s="267">
        <v>137</v>
      </c>
      <c r="B138" s="88"/>
      <c r="C138" s="95">
        <f t="shared" si="4"/>
        <v>41.3173</v>
      </c>
      <c r="D138" s="261"/>
      <c r="E138" s="262">
        <v>11870</v>
      </c>
      <c r="F138" s="264">
        <f t="shared" si="5"/>
        <v>4779</v>
      </c>
      <c r="G138" s="263">
        <f t="shared" si="3"/>
        <v>3447</v>
      </c>
      <c r="H138" s="262">
        <v>75</v>
      </c>
    </row>
    <row r="139" spans="1:8" ht="12.75">
      <c r="A139" s="267">
        <v>138</v>
      </c>
      <c r="B139" s="88"/>
      <c r="C139" s="95">
        <f t="shared" si="4"/>
        <v>41.35600000000001</v>
      </c>
      <c r="D139" s="261"/>
      <c r="E139" s="262">
        <v>11870</v>
      </c>
      <c r="F139" s="264">
        <f t="shared" si="5"/>
        <v>4774</v>
      </c>
      <c r="G139" s="263">
        <f t="shared" si="3"/>
        <v>3444</v>
      </c>
      <c r="H139" s="262">
        <v>75</v>
      </c>
    </row>
    <row r="140" spans="1:8" ht="12.75">
      <c r="A140" s="267">
        <v>139</v>
      </c>
      <c r="B140" s="88"/>
      <c r="C140" s="95">
        <f t="shared" si="4"/>
        <v>41.392900000000004</v>
      </c>
      <c r="D140" s="261"/>
      <c r="E140" s="262">
        <v>11870</v>
      </c>
      <c r="F140" s="264">
        <f t="shared" si="5"/>
        <v>4770</v>
      </c>
      <c r="G140" s="263">
        <f t="shared" si="3"/>
        <v>3441</v>
      </c>
      <c r="H140" s="262">
        <v>75</v>
      </c>
    </row>
    <row r="141" spans="1:8" ht="12.75">
      <c r="A141" s="267">
        <v>140</v>
      </c>
      <c r="B141" s="88"/>
      <c r="C141" s="95">
        <f t="shared" si="4"/>
        <v>41.428</v>
      </c>
      <c r="D141" s="261"/>
      <c r="E141" s="262">
        <v>11870</v>
      </c>
      <c r="F141" s="264">
        <f t="shared" si="5"/>
        <v>4766</v>
      </c>
      <c r="G141" s="263">
        <f aca="true" t="shared" si="6" ref="G141:G204">ROUND(12*(1/C141*E141),0)</f>
        <v>3438</v>
      </c>
      <c r="H141" s="262">
        <v>75</v>
      </c>
    </row>
    <row r="142" spans="1:8" ht="12.75">
      <c r="A142" s="267">
        <v>141</v>
      </c>
      <c r="B142" s="88"/>
      <c r="C142" s="95">
        <f aca="true" t="shared" si="7" ref="C142:C161">-0.0009*POWER(A142,2)+0.2862*A142+19</f>
        <v>41.461299999999994</v>
      </c>
      <c r="D142" s="261"/>
      <c r="E142" s="262">
        <v>11870</v>
      </c>
      <c r="F142" s="264">
        <f aca="true" t="shared" si="8" ref="F142:F205">ROUND(12*1.3644*(1/C142*E142)+H142,0)</f>
        <v>4762</v>
      </c>
      <c r="G142" s="263">
        <f t="shared" si="6"/>
        <v>3435</v>
      </c>
      <c r="H142" s="262">
        <v>75</v>
      </c>
    </row>
    <row r="143" spans="1:8" ht="12.75">
      <c r="A143" s="267">
        <v>142</v>
      </c>
      <c r="B143" s="88"/>
      <c r="C143" s="95">
        <f t="shared" si="7"/>
        <v>41.4928</v>
      </c>
      <c r="D143" s="261"/>
      <c r="E143" s="262">
        <v>11870</v>
      </c>
      <c r="F143" s="264">
        <f t="shared" si="8"/>
        <v>4759</v>
      </c>
      <c r="G143" s="263">
        <f t="shared" si="6"/>
        <v>3433</v>
      </c>
      <c r="H143" s="262">
        <v>75</v>
      </c>
    </row>
    <row r="144" spans="1:8" ht="12.75">
      <c r="A144" s="267">
        <v>143</v>
      </c>
      <c r="B144" s="88"/>
      <c r="C144" s="95">
        <f t="shared" si="7"/>
        <v>41.5225</v>
      </c>
      <c r="D144" s="261"/>
      <c r="E144" s="262">
        <v>11870</v>
      </c>
      <c r="F144" s="264">
        <f t="shared" si="8"/>
        <v>4755</v>
      </c>
      <c r="G144" s="263">
        <f t="shared" si="6"/>
        <v>3430</v>
      </c>
      <c r="H144" s="262">
        <v>75</v>
      </c>
    </row>
    <row r="145" spans="1:8" ht="12.75">
      <c r="A145" s="267">
        <v>144</v>
      </c>
      <c r="B145" s="88"/>
      <c r="C145" s="95">
        <f t="shared" si="7"/>
        <v>41.5504</v>
      </c>
      <c r="D145" s="261"/>
      <c r="E145" s="262">
        <v>11870</v>
      </c>
      <c r="F145" s="264">
        <f t="shared" si="8"/>
        <v>4752</v>
      </c>
      <c r="G145" s="263">
        <f t="shared" si="6"/>
        <v>3428</v>
      </c>
      <c r="H145" s="262">
        <v>75</v>
      </c>
    </row>
    <row r="146" spans="1:8" ht="12.75">
      <c r="A146" s="267">
        <v>145</v>
      </c>
      <c r="B146" s="88"/>
      <c r="C146" s="95">
        <f t="shared" si="7"/>
        <v>41.5765</v>
      </c>
      <c r="D146" s="261"/>
      <c r="E146" s="262">
        <v>11870</v>
      </c>
      <c r="F146" s="264">
        <f t="shared" si="8"/>
        <v>4749</v>
      </c>
      <c r="G146" s="263">
        <f t="shared" si="6"/>
        <v>3426</v>
      </c>
      <c r="H146" s="262">
        <v>75</v>
      </c>
    </row>
    <row r="147" spans="1:8" ht="12.75">
      <c r="A147" s="267">
        <v>146</v>
      </c>
      <c r="B147" s="88"/>
      <c r="C147" s="95">
        <f t="shared" si="7"/>
        <v>41.60080000000001</v>
      </c>
      <c r="D147" s="261"/>
      <c r="E147" s="262">
        <v>11870</v>
      </c>
      <c r="F147" s="264">
        <f t="shared" si="8"/>
        <v>4747</v>
      </c>
      <c r="G147" s="263">
        <f t="shared" si="6"/>
        <v>3424</v>
      </c>
      <c r="H147" s="262">
        <v>75</v>
      </c>
    </row>
    <row r="148" spans="1:8" ht="12.75">
      <c r="A148" s="267">
        <v>147</v>
      </c>
      <c r="B148" s="88"/>
      <c r="C148" s="95">
        <f t="shared" si="7"/>
        <v>41.6233</v>
      </c>
      <c r="D148" s="261"/>
      <c r="E148" s="262">
        <v>11870</v>
      </c>
      <c r="F148" s="264">
        <f t="shared" si="8"/>
        <v>4744</v>
      </c>
      <c r="G148" s="263">
        <f t="shared" si="6"/>
        <v>3422</v>
      </c>
      <c r="H148" s="262">
        <v>75</v>
      </c>
    </row>
    <row r="149" spans="1:8" ht="12.75">
      <c r="A149" s="267">
        <v>148</v>
      </c>
      <c r="B149" s="88"/>
      <c r="C149" s="95">
        <f t="shared" si="7"/>
        <v>41.644000000000005</v>
      </c>
      <c r="D149" s="261"/>
      <c r="E149" s="262">
        <v>11870</v>
      </c>
      <c r="F149" s="264">
        <f t="shared" si="8"/>
        <v>4742</v>
      </c>
      <c r="G149" s="263">
        <f t="shared" si="6"/>
        <v>3420</v>
      </c>
      <c r="H149" s="262">
        <v>75</v>
      </c>
    </row>
    <row r="150" spans="1:8" ht="12.75">
      <c r="A150" s="267">
        <v>149</v>
      </c>
      <c r="B150" s="88"/>
      <c r="C150" s="95">
        <f t="shared" si="7"/>
        <v>41.6629</v>
      </c>
      <c r="D150" s="261"/>
      <c r="E150" s="262">
        <v>11870</v>
      </c>
      <c r="F150" s="264">
        <f t="shared" si="8"/>
        <v>4740</v>
      </c>
      <c r="G150" s="263">
        <f t="shared" si="6"/>
        <v>3419</v>
      </c>
      <c r="H150" s="262">
        <v>75</v>
      </c>
    </row>
    <row r="151" spans="1:8" ht="12.75">
      <c r="A151" s="267">
        <v>150</v>
      </c>
      <c r="B151" s="88"/>
      <c r="C151" s="95">
        <f t="shared" si="7"/>
        <v>41.68</v>
      </c>
      <c r="D151" s="261"/>
      <c r="E151" s="262">
        <v>11870</v>
      </c>
      <c r="F151" s="264">
        <f t="shared" si="8"/>
        <v>4738</v>
      </c>
      <c r="G151" s="263">
        <f t="shared" si="6"/>
        <v>3417</v>
      </c>
      <c r="H151" s="262">
        <v>75</v>
      </c>
    </row>
    <row r="152" spans="1:8" ht="12.75">
      <c r="A152" s="267">
        <v>151</v>
      </c>
      <c r="B152" s="88"/>
      <c r="C152" s="95">
        <f t="shared" si="7"/>
        <v>41.6953</v>
      </c>
      <c r="D152" s="261"/>
      <c r="E152" s="262">
        <v>11870</v>
      </c>
      <c r="F152" s="264">
        <f t="shared" si="8"/>
        <v>4736</v>
      </c>
      <c r="G152" s="263">
        <f t="shared" si="6"/>
        <v>3416</v>
      </c>
      <c r="H152" s="262">
        <v>75</v>
      </c>
    </row>
    <row r="153" spans="1:8" ht="12.75">
      <c r="A153" s="267">
        <v>152</v>
      </c>
      <c r="B153" s="88"/>
      <c r="C153" s="95">
        <f t="shared" si="7"/>
        <v>41.708800000000004</v>
      </c>
      <c r="D153" s="261"/>
      <c r="E153" s="262">
        <v>11870</v>
      </c>
      <c r="F153" s="264">
        <f t="shared" si="8"/>
        <v>4735</v>
      </c>
      <c r="G153" s="263">
        <f t="shared" si="6"/>
        <v>3415</v>
      </c>
      <c r="H153" s="262">
        <v>75</v>
      </c>
    </row>
    <row r="154" spans="1:8" ht="12.75">
      <c r="A154" s="267">
        <v>153</v>
      </c>
      <c r="B154" s="88"/>
      <c r="C154" s="95">
        <f t="shared" si="7"/>
        <v>41.7205</v>
      </c>
      <c r="D154" s="261"/>
      <c r="E154" s="262">
        <v>11870</v>
      </c>
      <c r="F154" s="264">
        <f t="shared" si="8"/>
        <v>4733</v>
      </c>
      <c r="G154" s="263">
        <f t="shared" si="6"/>
        <v>3414</v>
      </c>
      <c r="H154" s="262">
        <v>75</v>
      </c>
    </row>
    <row r="155" spans="1:8" ht="12.75">
      <c r="A155" s="267">
        <v>154</v>
      </c>
      <c r="B155" s="88"/>
      <c r="C155" s="95">
        <f t="shared" si="7"/>
        <v>41.7304</v>
      </c>
      <c r="D155" s="261"/>
      <c r="E155" s="262">
        <v>11870</v>
      </c>
      <c r="F155" s="264">
        <f t="shared" si="8"/>
        <v>4732</v>
      </c>
      <c r="G155" s="263">
        <f t="shared" si="6"/>
        <v>3413</v>
      </c>
      <c r="H155" s="262">
        <v>75</v>
      </c>
    </row>
    <row r="156" spans="1:8" ht="12.75">
      <c r="A156" s="267">
        <v>155</v>
      </c>
      <c r="B156" s="88"/>
      <c r="C156" s="95">
        <f t="shared" si="7"/>
        <v>41.7385</v>
      </c>
      <c r="D156" s="261"/>
      <c r="E156" s="262">
        <v>11870</v>
      </c>
      <c r="F156" s="264">
        <f t="shared" si="8"/>
        <v>4731</v>
      </c>
      <c r="G156" s="263">
        <f t="shared" si="6"/>
        <v>3413</v>
      </c>
      <c r="H156" s="262">
        <v>75</v>
      </c>
    </row>
    <row r="157" spans="1:8" ht="12.75">
      <c r="A157" s="267">
        <v>156</v>
      </c>
      <c r="B157" s="88"/>
      <c r="C157" s="95">
        <f t="shared" si="7"/>
        <v>41.7448</v>
      </c>
      <c r="D157" s="261"/>
      <c r="E157" s="262">
        <v>11870</v>
      </c>
      <c r="F157" s="264">
        <f t="shared" si="8"/>
        <v>4731</v>
      </c>
      <c r="G157" s="263">
        <f t="shared" si="6"/>
        <v>3412</v>
      </c>
      <c r="H157" s="262">
        <v>75</v>
      </c>
    </row>
    <row r="158" spans="1:8" ht="12.75">
      <c r="A158" s="267">
        <v>157</v>
      </c>
      <c r="B158" s="88"/>
      <c r="C158" s="95">
        <f t="shared" si="7"/>
        <v>41.7493</v>
      </c>
      <c r="D158" s="261"/>
      <c r="E158" s="262">
        <v>11870</v>
      </c>
      <c r="F158" s="264">
        <f t="shared" si="8"/>
        <v>4730</v>
      </c>
      <c r="G158" s="263">
        <f t="shared" si="6"/>
        <v>3412</v>
      </c>
      <c r="H158" s="262">
        <v>75</v>
      </c>
    </row>
    <row r="159" spans="1:8" ht="12.75">
      <c r="A159" s="267">
        <v>158</v>
      </c>
      <c r="B159" s="88"/>
      <c r="C159" s="95">
        <f t="shared" si="7"/>
        <v>41.751999999999995</v>
      </c>
      <c r="D159" s="261"/>
      <c r="E159" s="262">
        <v>11870</v>
      </c>
      <c r="F159" s="264">
        <f t="shared" si="8"/>
        <v>4730</v>
      </c>
      <c r="G159" s="263">
        <f t="shared" si="6"/>
        <v>3412</v>
      </c>
      <c r="H159" s="262">
        <v>75</v>
      </c>
    </row>
    <row r="160" spans="1:8" ht="12.75">
      <c r="A160" s="267">
        <v>159</v>
      </c>
      <c r="B160" s="88"/>
      <c r="C160" s="95">
        <f t="shared" si="7"/>
        <v>41.7529</v>
      </c>
      <c r="D160" s="261"/>
      <c r="E160" s="262">
        <v>11870</v>
      </c>
      <c r="F160" s="264">
        <f t="shared" si="8"/>
        <v>4730</v>
      </c>
      <c r="G160" s="263">
        <f t="shared" si="6"/>
        <v>3411</v>
      </c>
      <c r="H160" s="262">
        <v>75</v>
      </c>
    </row>
    <row r="161" spans="1:8" ht="12.75">
      <c r="A161" s="267">
        <v>160</v>
      </c>
      <c r="B161" s="88"/>
      <c r="C161" s="95">
        <f t="shared" si="7"/>
        <v>41.752</v>
      </c>
      <c r="D161" s="261"/>
      <c r="E161" s="262">
        <v>11870</v>
      </c>
      <c r="F161" s="264">
        <f t="shared" si="8"/>
        <v>4730</v>
      </c>
      <c r="G161" s="263">
        <f t="shared" si="6"/>
        <v>3412</v>
      </c>
      <c r="H161" s="262">
        <v>75</v>
      </c>
    </row>
    <row r="162" spans="1:8" ht="12.75">
      <c r="A162" s="267">
        <v>161</v>
      </c>
      <c r="B162" s="88"/>
      <c r="C162" s="95">
        <v>41.75</v>
      </c>
      <c r="D162" s="261"/>
      <c r="E162" s="262">
        <v>11870</v>
      </c>
      <c r="F162" s="264">
        <f t="shared" si="8"/>
        <v>4730</v>
      </c>
      <c r="G162" s="263">
        <f t="shared" si="6"/>
        <v>3412</v>
      </c>
      <c r="H162" s="262">
        <v>75</v>
      </c>
    </row>
    <row r="163" spans="1:8" ht="12.75">
      <c r="A163" s="267">
        <v>162</v>
      </c>
      <c r="B163" s="88"/>
      <c r="C163" s="95">
        <v>41.75</v>
      </c>
      <c r="D163" s="261"/>
      <c r="E163" s="262">
        <v>11870</v>
      </c>
      <c r="F163" s="264">
        <f t="shared" si="8"/>
        <v>4730</v>
      </c>
      <c r="G163" s="263">
        <f t="shared" si="6"/>
        <v>3412</v>
      </c>
      <c r="H163" s="262">
        <v>75</v>
      </c>
    </row>
    <row r="164" spans="1:8" ht="12.75">
      <c r="A164" s="267">
        <v>163</v>
      </c>
      <c r="B164" s="88"/>
      <c r="C164" s="95">
        <v>41.75</v>
      </c>
      <c r="D164" s="261"/>
      <c r="E164" s="262">
        <v>11870</v>
      </c>
      <c r="F164" s="264">
        <f t="shared" si="8"/>
        <v>4730</v>
      </c>
      <c r="G164" s="263">
        <f t="shared" si="6"/>
        <v>3412</v>
      </c>
      <c r="H164" s="262">
        <v>75</v>
      </c>
    </row>
    <row r="165" spans="1:8" ht="12.75">
      <c r="A165" s="267">
        <v>164</v>
      </c>
      <c r="B165" s="88"/>
      <c r="C165" s="95">
        <v>41.75</v>
      </c>
      <c r="D165" s="261"/>
      <c r="E165" s="262">
        <v>11870</v>
      </c>
      <c r="F165" s="264">
        <f t="shared" si="8"/>
        <v>4730</v>
      </c>
      <c r="G165" s="263">
        <f t="shared" si="6"/>
        <v>3412</v>
      </c>
      <c r="H165" s="262">
        <v>75</v>
      </c>
    </row>
    <row r="166" spans="1:8" ht="12.75">
      <c r="A166" s="267">
        <v>165</v>
      </c>
      <c r="B166" s="88"/>
      <c r="C166" s="95">
        <v>41.75</v>
      </c>
      <c r="D166" s="261"/>
      <c r="E166" s="262">
        <v>11870</v>
      </c>
      <c r="F166" s="264">
        <f t="shared" si="8"/>
        <v>4730</v>
      </c>
      <c r="G166" s="263">
        <f t="shared" si="6"/>
        <v>3412</v>
      </c>
      <c r="H166" s="262">
        <v>75</v>
      </c>
    </row>
    <row r="167" spans="1:8" ht="12.75">
      <c r="A167" s="267">
        <v>166</v>
      </c>
      <c r="B167" s="88"/>
      <c r="C167" s="95">
        <v>41.75</v>
      </c>
      <c r="D167" s="261"/>
      <c r="E167" s="262">
        <v>11870</v>
      </c>
      <c r="F167" s="264">
        <f t="shared" si="8"/>
        <v>4730</v>
      </c>
      <c r="G167" s="263">
        <f t="shared" si="6"/>
        <v>3412</v>
      </c>
      <c r="H167" s="262">
        <v>75</v>
      </c>
    </row>
    <row r="168" spans="1:8" ht="12.75">
      <c r="A168" s="267">
        <v>167</v>
      </c>
      <c r="B168" s="88"/>
      <c r="C168" s="95">
        <v>41.75</v>
      </c>
      <c r="D168" s="261"/>
      <c r="E168" s="262">
        <v>11870</v>
      </c>
      <c r="F168" s="264">
        <f t="shared" si="8"/>
        <v>4730</v>
      </c>
      <c r="G168" s="263">
        <f t="shared" si="6"/>
        <v>3412</v>
      </c>
      <c r="H168" s="262">
        <v>75</v>
      </c>
    </row>
    <row r="169" spans="1:8" ht="12.75">
      <c r="A169" s="267">
        <v>168</v>
      </c>
      <c r="B169" s="88"/>
      <c r="C169" s="95">
        <v>41.75</v>
      </c>
      <c r="D169" s="261"/>
      <c r="E169" s="262">
        <v>11870</v>
      </c>
      <c r="F169" s="264">
        <f t="shared" si="8"/>
        <v>4730</v>
      </c>
      <c r="G169" s="263">
        <f t="shared" si="6"/>
        <v>3412</v>
      </c>
      <c r="H169" s="262">
        <v>75</v>
      </c>
    </row>
    <row r="170" spans="1:8" ht="12.75">
      <c r="A170" s="267">
        <v>169</v>
      </c>
      <c r="B170" s="88"/>
      <c r="C170" s="95">
        <v>41.75</v>
      </c>
      <c r="D170" s="261"/>
      <c r="E170" s="262">
        <v>11870</v>
      </c>
      <c r="F170" s="264">
        <f t="shared" si="8"/>
        <v>4730</v>
      </c>
      <c r="G170" s="263">
        <f t="shared" si="6"/>
        <v>3412</v>
      </c>
      <c r="H170" s="262">
        <v>75</v>
      </c>
    </row>
    <row r="171" spans="1:8" ht="12.75">
      <c r="A171" s="267">
        <v>170</v>
      </c>
      <c r="B171" s="88"/>
      <c r="C171" s="95">
        <v>41.75</v>
      </c>
      <c r="D171" s="261"/>
      <c r="E171" s="262">
        <v>11870</v>
      </c>
      <c r="F171" s="264">
        <f t="shared" si="8"/>
        <v>4730</v>
      </c>
      <c r="G171" s="263">
        <f t="shared" si="6"/>
        <v>3412</v>
      </c>
      <c r="H171" s="262">
        <v>75</v>
      </c>
    </row>
    <row r="172" spans="1:8" ht="12.75">
      <c r="A172" s="267">
        <v>171</v>
      </c>
      <c r="B172" s="88"/>
      <c r="C172" s="95">
        <v>41.75</v>
      </c>
      <c r="D172" s="261"/>
      <c r="E172" s="262">
        <v>11870</v>
      </c>
      <c r="F172" s="264">
        <f t="shared" si="8"/>
        <v>4730</v>
      </c>
      <c r="G172" s="263">
        <f t="shared" si="6"/>
        <v>3412</v>
      </c>
      <c r="H172" s="262">
        <v>75</v>
      </c>
    </row>
    <row r="173" spans="1:8" ht="12.75">
      <c r="A173" s="267">
        <v>172</v>
      </c>
      <c r="B173" s="88"/>
      <c r="C173" s="95">
        <v>41.75</v>
      </c>
      <c r="D173" s="261"/>
      <c r="E173" s="262">
        <v>11870</v>
      </c>
      <c r="F173" s="264">
        <f t="shared" si="8"/>
        <v>4730</v>
      </c>
      <c r="G173" s="263">
        <f t="shared" si="6"/>
        <v>3412</v>
      </c>
      <c r="H173" s="262">
        <v>75</v>
      </c>
    </row>
    <row r="174" spans="1:8" ht="12.75">
      <c r="A174" s="267">
        <v>173</v>
      </c>
      <c r="B174" s="88"/>
      <c r="C174" s="95">
        <v>41.75</v>
      </c>
      <c r="D174" s="261"/>
      <c r="E174" s="262">
        <v>11870</v>
      </c>
      <c r="F174" s="264">
        <f t="shared" si="8"/>
        <v>4730</v>
      </c>
      <c r="G174" s="263">
        <f t="shared" si="6"/>
        <v>3412</v>
      </c>
      <c r="H174" s="262">
        <v>75</v>
      </c>
    </row>
    <row r="175" spans="1:8" ht="12.75">
      <c r="A175" s="267">
        <v>174</v>
      </c>
      <c r="B175" s="88"/>
      <c r="C175" s="95">
        <v>41.75</v>
      </c>
      <c r="D175" s="261"/>
      <c r="E175" s="262">
        <v>11870</v>
      </c>
      <c r="F175" s="264">
        <f t="shared" si="8"/>
        <v>4730</v>
      </c>
      <c r="G175" s="263">
        <f t="shared" si="6"/>
        <v>3412</v>
      </c>
      <c r="H175" s="262">
        <v>75</v>
      </c>
    </row>
    <row r="176" spans="1:8" ht="12.75">
      <c r="A176" s="267">
        <v>175</v>
      </c>
      <c r="B176" s="88"/>
      <c r="C176" s="95">
        <v>41.75</v>
      </c>
      <c r="D176" s="261"/>
      <c r="E176" s="262">
        <v>11870</v>
      </c>
      <c r="F176" s="264">
        <f t="shared" si="8"/>
        <v>4730</v>
      </c>
      <c r="G176" s="263">
        <f t="shared" si="6"/>
        <v>3412</v>
      </c>
      <c r="H176" s="262">
        <v>75</v>
      </c>
    </row>
    <row r="177" spans="1:8" ht="12.75">
      <c r="A177" s="267">
        <v>176</v>
      </c>
      <c r="B177" s="88"/>
      <c r="C177" s="95">
        <v>41.75</v>
      </c>
      <c r="D177" s="261"/>
      <c r="E177" s="262">
        <v>11870</v>
      </c>
      <c r="F177" s="264">
        <f t="shared" si="8"/>
        <v>4730</v>
      </c>
      <c r="G177" s="263">
        <f t="shared" si="6"/>
        <v>3412</v>
      </c>
      <c r="H177" s="262">
        <v>75</v>
      </c>
    </row>
    <row r="178" spans="1:8" ht="12.75">
      <c r="A178" s="267">
        <v>177</v>
      </c>
      <c r="B178" s="88"/>
      <c r="C178" s="95">
        <v>41.75</v>
      </c>
      <c r="D178" s="261"/>
      <c r="E178" s="262">
        <v>11870</v>
      </c>
      <c r="F178" s="264">
        <f t="shared" si="8"/>
        <v>4730</v>
      </c>
      <c r="G178" s="263">
        <f t="shared" si="6"/>
        <v>3412</v>
      </c>
      <c r="H178" s="262">
        <v>75</v>
      </c>
    </row>
    <row r="179" spans="1:8" ht="12.75">
      <c r="A179" s="267">
        <v>178</v>
      </c>
      <c r="B179" s="88"/>
      <c r="C179" s="95">
        <v>41.75</v>
      </c>
      <c r="D179" s="261"/>
      <c r="E179" s="262">
        <v>11870</v>
      </c>
      <c r="F179" s="264">
        <f t="shared" si="8"/>
        <v>4730</v>
      </c>
      <c r="G179" s="263">
        <f t="shared" si="6"/>
        <v>3412</v>
      </c>
      <c r="H179" s="262">
        <v>75</v>
      </c>
    </row>
    <row r="180" spans="1:8" ht="12.75">
      <c r="A180" s="267">
        <v>179</v>
      </c>
      <c r="B180" s="88"/>
      <c r="C180" s="95">
        <v>41.75</v>
      </c>
      <c r="D180" s="261"/>
      <c r="E180" s="262">
        <v>11870</v>
      </c>
      <c r="F180" s="264">
        <f t="shared" si="8"/>
        <v>4730</v>
      </c>
      <c r="G180" s="263">
        <f t="shared" si="6"/>
        <v>3412</v>
      </c>
      <c r="H180" s="262">
        <v>75</v>
      </c>
    </row>
    <row r="181" spans="1:8" ht="12.75">
      <c r="A181" s="267">
        <v>180</v>
      </c>
      <c r="B181" s="88"/>
      <c r="C181" s="95">
        <v>41.75</v>
      </c>
      <c r="D181" s="261"/>
      <c r="E181" s="262">
        <v>11870</v>
      </c>
      <c r="F181" s="264">
        <f t="shared" si="8"/>
        <v>4730</v>
      </c>
      <c r="G181" s="263">
        <f t="shared" si="6"/>
        <v>3412</v>
      </c>
      <c r="H181" s="262">
        <v>75</v>
      </c>
    </row>
    <row r="182" spans="1:8" ht="12.75">
      <c r="A182" s="267">
        <v>181</v>
      </c>
      <c r="B182" s="88"/>
      <c r="C182" s="95">
        <v>41.75</v>
      </c>
      <c r="D182" s="261"/>
      <c r="E182" s="262">
        <v>11870</v>
      </c>
      <c r="F182" s="264">
        <f t="shared" si="8"/>
        <v>4730</v>
      </c>
      <c r="G182" s="263">
        <f t="shared" si="6"/>
        <v>3412</v>
      </c>
      <c r="H182" s="262">
        <v>75</v>
      </c>
    </row>
    <row r="183" spans="1:8" ht="12.75">
      <c r="A183" s="267">
        <v>182</v>
      </c>
      <c r="B183" s="88"/>
      <c r="C183" s="95">
        <v>41.75</v>
      </c>
      <c r="D183" s="261"/>
      <c r="E183" s="262">
        <v>11870</v>
      </c>
      <c r="F183" s="264">
        <f t="shared" si="8"/>
        <v>4730</v>
      </c>
      <c r="G183" s="263">
        <f t="shared" si="6"/>
        <v>3412</v>
      </c>
      <c r="H183" s="262">
        <v>75</v>
      </c>
    </row>
    <row r="184" spans="1:8" ht="12.75">
      <c r="A184" s="267">
        <v>183</v>
      </c>
      <c r="B184" s="88"/>
      <c r="C184" s="95">
        <v>41.75</v>
      </c>
      <c r="D184" s="261"/>
      <c r="E184" s="262">
        <v>11870</v>
      </c>
      <c r="F184" s="264">
        <f t="shared" si="8"/>
        <v>4730</v>
      </c>
      <c r="G184" s="263">
        <f t="shared" si="6"/>
        <v>3412</v>
      </c>
      <c r="H184" s="262">
        <v>75</v>
      </c>
    </row>
    <row r="185" spans="1:8" ht="12.75">
      <c r="A185" s="267">
        <v>184</v>
      </c>
      <c r="B185" s="88"/>
      <c r="C185" s="95">
        <v>41.75</v>
      </c>
      <c r="D185" s="261"/>
      <c r="E185" s="262">
        <v>11870</v>
      </c>
      <c r="F185" s="264">
        <f t="shared" si="8"/>
        <v>4730</v>
      </c>
      <c r="G185" s="263">
        <f t="shared" si="6"/>
        <v>3412</v>
      </c>
      <c r="H185" s="262">
        <v>75</v>
      </c>
    </row>
    <row r="186" spans="1:8" ht="12.75">
      <c r="A186" s="267">
        <v>185</v>
      </c>
      <c r="B186" s="88"/>
      <c r="C186" s="95">
        <v>41.75</v>
      </c>
      <c r="D186" s="261"/>
      <c r="E186" s="262">
        <v>11870</v>
      </c>
      <c r="F186" s="264">
        <f t="shared" si="8"/>
        <v>4730</v>
      </c>
      <c r="G186" s="263">
        <f t="shared" si="6"/>
        <v>3412</v>
      </c>
      <c r="H186" s="262">
        <v>75</v>
      </c>
    </row>
    <row r="187" spans="1:8" ht="12.75">
      <c r="A187" s="267">
        <v>186</v>
      </c>
      <c r="B187" s="88"/>
      <c r="C187" s="95">
        <v>41.75</v>
      </c>
      <c r="D187" s="261"/>
      <c r="E187" s="262">
        <v>11870</v>
      </c>
      <c r="F187" s="264">
        <f t="shared" si="8"/>
        <v>4730</v>
      </c>
      <c r="G187" s="263">
        <f t="shared" si="6"/>
        <v>3412</v>
      </c>
      <c r="H187" s="262">
        <v>75</v>
      </c>
    </row>
    <row r="188" spans="1:8" ht="12.75">
      <c r="A188" s="267">
        <v>187</v>
      </c>
      <c r="B188" s="88"/>
      <c r="C188" s="95">
        <v>41.75</v>
      </c>
      <c r="D188" s="261"/>
      <c r="E188" s="262">
        <v>11870</v>
      </c>
      <c r="F188" s="264">
        <f t="shared" si="8"/>
        <v>4730</v>
      </c>
      <c r="G188" s="263">
        <f t="shared" si="6"/>
        <v>3412</v>
      </c>
      <c r="H188" s="262">
        <v>75</v>
      </c>
    </row>
    <row r="189" spans="1:8" ht="12.75">
      <c r="A189" s="267">
        <v>188</v>
      </c>
      <c r="B189" s="88"/>
      <c r="C189" s="95">
        <v>41.75</v>
      </c>
      <c r="D189" s="261"/>
      <c r="E189" s="262">
        <v>11870</v>
      </c>
      <c r="F189" s="264">
        <f t="shared" si="8"/>
        <v>4730</v>
      </c>
      <c r="G189" s="263">
        <f t="shared" si="6"/>
        <v>3412</v>
      </c>
      <c r="H189" s="262">
        <v>75</v>
      </c>
    </row>
    <row r="190" spans="1:8" ht="12.75">
      <c r="A190" s="267">
        <v>189</v>
      </c>
      <c r="B190" s="88"/>
      <c r="C190" s="95">
        <v>41.75</v>
      </c>
      <c r="D190" s="261"/>
      <c r="E190" s="262">
        <v>11870</v>
      </c>
      <c r="F190" s="264">
        <f t="shared" si="8"/>
        <v>4730</v>
      </c>
      <c r="G190" s="263">
        <f t="shared" si="6"/>
        <v>3412</v>
      </c>
      <c r="H190" s="262">
        <v>75</v>
      </c>
    </row>
    <row r="191" spans="1:8" ht="12.75">
      <c r="A191" s="267">
        <v>190</v>
      </c>
      <c r="B191" s="88"/>
      <c r="C191" s="95">
        <v>41.75</v>
      </c>
      <c r="D191" s="261"/>
      <c r="E191" s="262">
        <v>11870</v>
      </c>
      <c r="F191" s="264">
        <f t="shared" si="8"/>
        <v>4730</v>
      </c>
      <c r="G191" s="263">
        <f t="shared" si="6"/>
        <v>3412</v>
      </c>
      <c r="H191" s="262">
        <v>75</v>
      </c>
    </row>
    <row r="192" spans="1:8" ht="12.75">
      <c r="A192" s="267">
        <v>191</v>
      </c>
      <c r="B192" s="88"/>
      <c r="C192" s="95">
        <v>41.75</v>
      </c>
      <c r="D192" s="261"/>
      <c r="E192" s="262">
        <v>11870</v>
      </c>
      <c r="F192" s="264">
        <f t="shared" si="8"/>
        <v>4730</v>
      </c>
      <c r="G192" s="263">
        <f t="shared" si="6"/>
        <v>3412</v>
      </c>
      <c r="H192" s="262">
        <v>75</v>
      </c>
    </row>
    <row r="193" spans="1:8" ht="12.75">
      <c r="A193" s="267">
        <v>192</v>
      </c>
      <c r="B193" s="88"/>
      <c r="C193" s="95">
        <v>41.75</v>
      </c>
      <c r="D193" s="261"/>
      <c r="E193" s="262">
        <v>11870</v>
      </c>
      <c r="F193" s="264">
        <f t="shared" si="8"/>
        <v>4730</v>
      </c>
      <c r="G193" s="263">
        <f t="shared" si="6"/>
        <v>3412</v>
      </c>
      <c r="H193" s="262">
        <v>75</v>
      </c>
    </row>
    <row r="194" spans="1:8" ht="12.75">
      <c r="A194" s="267">
        <v>193</v>
      </c>
      <c r="B194" s="88"/>
      <c r="C194" s="95">
        <v>41.75</v>
      </c>
      <c r="D194" s="261"/>
      <c r="E194" s="262">
        <v>11870</v>
      </c>
      <c r="F194" s="264">
        <f t="shared" si="8"/>
        <v>4730</v>
      </c>
      <c r="G194" s="263">
        <f t="shared" si="6"/>
        <v>3412</v>
      </c>
      <c r="H194" s="262">
        <v>75</v>
      </c>
    </row>
    <row r="195" spans="1:8" ht="12.75">
      <c r="A195" s="267">
        <v>194</v>
      </c>
      <c r="B195" s="88"/>
      <c r="C195" s="95">
        <v>41.75</v>
      </c>
      <c r="D195" s="261"/>
      <c r="E195" s="262">
        <v>11870</v>
      </c>
      <c r="F195" s="264">
        <f t="shared" si="8"/>
        <v>4730</v>
      </c>
      <c r="G195" s="263">
        <f t="shared" si="6"/>
        <v>3412</v>
      </c>
      <c r="H195" s="262">
        <v>75</v>
      </c>
    </row>
    <row r="196" spans="1:8" ht="12.75">
      <c r="A196" s="267">
        <v>195</v>
      </c>
      <c r="B196" s="88"/>
      <c r="C196" s="95">
        <v>41.75</v>
      </c>
      <c r="D196" s="261"/>
      <c r="E196" s="262">
        <v>11870</v>
      </c>
      <c r="F196" s="264">
        <f t="shared" si="8"/>
        <v>4730</v>
      </c>
      <c r="G196" s="263">
        <f t="shared" si="6"/>
        <v>3412</v>
      </c>
      <c r="H196" s="262">
        <v>75</v>
      </c>
    </row>
    <row r="197" spans="1:8" ht="12.75">
      <c r="A197" s="267">
        <v>196</v>
      </c>
      <c r="B197" s="88"/>
      <c r="C197" s="95">
        <v>41.75</v>
      </c>
      <c r="D197" s="261"/>
      <c r="E197" s="262">
        <v>11870</v>
      </c>
      <c r="F197" s="264">
        <f t="shared" si="8"/>
        <v>4730</v>
      </c>
      <c r="G197" s="263">
        <f t="shared" si="6"/>
        <v>3412</v>
      </c>
      <c r="H197" s="262">
        <v>75</v>
      </c>
    </row>
    <row r="198" spans="1:8" ht="12.75">
      <c r="A198" s="267">
        <v>197</v>
      </c>
      <c r="B198" s="88"/>
      <c r="C198" s="95">
        <v>41.75</v>
      </c>
      <c r="D198" s="261"/>
      <c r="E198" s="262">
        <v>11870</v>
      </c>
      <c r="F198" s="264">
        <f t="shared" si="8"/>
        <v>4730</v>
      </c>
      <c r="G198" s="263">
        <f t="shared" si="6"/>
        <v>3412</v>
      </c>
      <c r="H198" s="262">
        <v>75</v>
      </c>
    </row>
    <row r="199" spans="1:8" ht="12.75">
      <c r="A199" s="267">
        <v>198</v>
      </c>
      <c r="B199" s="88"/>
      <c r="C199" s="95">
        <v>41.75</v>
      </c>
      <c r="D199" s="261"/>
      <c r="E199" s="262">
        <v>11870</v>
      </c>
      <c r="F199" s="264">
        <f t="shared" si="8"/>
        <v>4730</v>
      </c>
      <c r="G199" s="263">
        <f t="shared" si="6"/>
        <v>3412</v>
      </c>
      <c r="H199" s="262">
        <v>75</v>
      </c>
    </row>
    <row r="200" spans="1:8" ht="12.75">
      <c r="A200" s="267">
        <v>199</v>
      </c>
      <c r="B200" s="88"/>
      <c r="C200" s="95">
        <v>41.75</v>
      </c>
      <c r="D200" s="261"/>
      <c r="E200" s="262">
        <v>11870</v>
      </c>
      <c r="F200" s="264">
        <f t="shared" si="8"/>
        <v>4730</v>
      </c>
      <c r="G200" s="263">
        <f t="shared" si="6"/>
        <v>3412</v>
      </c>
      <c r="H200" s="262">
        <v>75</v>
      </c>
    </row>
    <row r="201" spans="1:8" ht="12.75">
      <c r="A201" s="267">
        <v>200</v>
      </c>
      <c r="B201" s="88"/>
      <c r="C201" s="95">
        <v>41.75</v>
      </c>
      <c r="D201" s="261"/>
      <c r="E201" s="262">
        <v>11870</v>
      </c>
      <c r="F201" s="264">
        <f t="shared" si="8"/>
        <v>4730</v>
      </c>
      <c r="G201" s="263">
        <f t="shared" si="6"/>
        <v>3412</v>
      </c>
      <c r="H201" s="262">
        <v>75</v>
      </c>
    </row>
    <row r="202" spans="1:8" ht="12.75">
      <c r="A202" s="267">
        <v>201</v>
      </c>
      <c r="B202" s="88"/>
      <c r="C202" s="95">
        <v>41.75</v>
      </c>
      <c r="D202" s="261"/>
      <c r="E202" s="262">
        <v>11870</v>
      </c>
      <c r="F202" s="264">
        <f t="shared" si="8"/>
        <v>4730</v>
      </c>
      <c r="G202" s="263">
        <f t="shared" si="6"/>
        <v>3412</v>
      </c>
      <c r="H202" s="262">
        <v>75</v>
      </c>
    </row>
    <row r="203" spans="1:8" ht="12.75">
      <c r="A203" s="267">
        <v>202</v>
      </c>
      <c r="B203" s="88"/>
      <c r="C203" s="95">
        <v>41.75</v>
      </c>
      <c r="D203" s="261"/>
      <c r="E203" s="262">
        <v>11870</v>
      </c>
      <c r="F203" s="264">
        <f t="shared" si="8"/>
        <v>4730</v>
      </c>
      <c r="G203" s="263">
        <f t="shared" si="6"/>
        <v>3412</v>
      </c>
      <c r="H203" s="262">
        <v>75</v>
      </c>
    </row>
    <row r="204" spans="1:8" ht="12.75">
      <c r="A204" s="267">
        <v>203</v>
      </c>
      <c r="B204" s="88"/>
      <c r="C204" s="95">
        <v>41.75</v>
      </c>
      <c r="D204" s="261"/>
      <c r="E204" s="262">
        <v>11870</v>
      </c>
      <c r="F204" s="264">
        <f t="shared" si="8"/>
        <v>4730</v>
      </c>
      <c r="G204" s="263">
        <f t="shared" si="6"/>
        <v>3412</v>
      </c>
      <c r="H204" s="262">
        <v>75</v>
      </c>
    </row>
    <row r="205" spans="1:8" ht="12.75">
      <c r="A205" s="267">
        <v>204</v>
      </c>
      <c r="B205" s="88"/>
      <c r="C205" s="95">
        <v>41.75</v>
      </c>
      <c r="D205" s="261"/>
      <c r="E205" s="262">
        <v>11870</v>
      </c>
      <c r="F205" s="264">
        <f t="shared" si="8"/>
        <v>4730</v>
      </c>
      <c r="G205" s="263">
        <f aca="true" t="shared" si="9" ref="G205:G268">ROUND(12*(1/C205*E205),0)</f>
        <v>3412</v>
      </c>
      <c r="H205" s="262">
        <v>75</v>
      </c>
    </row>
    <row r="206" spans="1:8" ht="12.75">
      <c r="A206" s="267">
        <v>205</v>
      </c>
      <c r="B206" s="88"/>
      <c r="C206" s="95">
        <v>41.75</v>
      </c>
      <c r="D206" s="261"/>
      <c r="E206" s="262">
        <v>11870</v>
      </c>
      <c r="F206" s="264">
        <f aca="true" t="shared" si="10" ref="F206:F269">ROUND(12*1.3644*(1/C206*E206)+H206,0)</f>
        <v>4730</v>
      </c>
      <c r="G206" s="263">
        <f t="shared" si="9"/>
        <v>3412</v>
      </c>
      <c r="H206" s="262">
        <v>75</v>
      </c>
    </row>
    <row r="207" spans="1:8" ht="12.75">
      <c r="A207" s="267">
        <v>206</v>
      </c>
      <c r="B207" s="88"/>
      <c r="C207" s="95">
        <v>41.75</v>
      </c>
      <c r="D207" s="261"/>
      <c r="E207" s="262">
        <v>11870</v>
      </c>
      <c r="F207" s="264">
        <f t="shared" si="10"/>
        <v>4730</v>
      </c>
      <c r="G207" s="263">
        <f t="shared" si="9"/>
        <v>3412</v>
      </c>
      <c r="H207" s="262">
        <v>75</v>
      </c>
    </row>
    <row r="208" spans="1:8" ht="12.75">
      <c r="A208" s="267">
        <v>207</v>
      </c>
      <c r="B208" s="88"/>
      <c r="C208" s="95">
        <v>41.75</v>
      </c>
      <c r="D208" s="261"/>
      <c r="E208" s="262">
        <v>11870</v>
      </c>
      <c r="F208" s="264">
        <f t="shared" si="10"/>
        <v>4730</v>
      </c>
      <c r="G208" s="263">
        <f t="shared" si="9"/>
        <v>3412</v>
      </c>
      <c r="H208" s="262">
        <v>75</v>
      </c>
    </row>
    <row r="209" spans="1:8" ht="12.75">
      <c r="A209" s="267">
        <v>208</v>
      </c>
      <c r="B209" s="88"/>
      <c r="C209" s="95">
        <v>41.75</v>
      </c>
      <c r="D209" s="261"/>
      <c r="E209" s="262">
        <v>11870</v>
      </c>
      <c r="F209" s="264">
        <f t="shared" si="10"/>
        <v>4730</v>
      </c>
      <c r="G209" s="263">
        <f t="shared" si="9"/>
        <v>3412</v>
      </c>
      <c r="H209" s="262">
        <v>75</v>
      </c>
    </row>
    <row r="210" spans="1:8" ht="12.75">
      <c r="A210" s="267">
        <v>209</v>
      </c>
      <c r="B210" s="88"/>
      <c r="C210" s="95">
        <v>41.75</v>
      </c>
      <c r="D210" s="261"/>
      <c r="E210" s="262">
        <v>11870</v>
      </c>
      <c r="F210" s="264">
        <f t="shared" si="10"/>
        <v>4730</v>
      </c>
      <c r="G210" s="263">
        <f t="shared" si="9"/>
        <v>3412</v>
      </c>
      <c r="H210" s="262">
        <v>75</v>
      </c>
    </row>
    <row r="211" spans="1:8" ht="12.75">
      <c r="A211" s="267">
        <v>210</v>
      </c>
      <c r="B211" s="88"/>
      <c r="C211" s="95">
        <v>41.75</v>
      </c>
      <c r="D211" s="261"/>
      <c r="E211" s="262">
        <v>11870</v>
      </c>
      <c r="F211" s="264">
        <f t="shared" si="10"/>
        <v>4730</v>
      </c>
      <c r="G211" s="263">
        <f t="shared" si="9"/>
        <v>3412</v>
      </c>
      <c r="H211" s="262">
        <v>75</v>
      </c>
    </row>
    <row r="212" spans="1:8" ht="12.75">
      <c r="A212" s="267">
        <v>211</v>
      </c>
      <c r="B212" s="88"/>
      <c r="C212" s="95">
        <v>41.75</v>
      </c>
      <c r="D212" s="261"/>
      <c r="E212" s="262">
        <v>11870</v>
      </c>
      <c r="F212" s="264">
        <f t="shared" si="10"/>
        <v>4730</v>
      </c>
      <c r="G212" s="263">
        <f t="shared" si="9"/>
        <v>3412</v>
      </c>
      <c r="H212" s="262">
        <v>75</v>
      </c>
    </row>
    <row r="213" spans="1:8" ht="12.75">
      <c r="A213" s="267">
        <v>212</v>
      </c>
      <c r="B213" s="88"/>
      <c r="C213" s="95">
        <v>41.75</v>
      </c>
      <c r="D213" s="261"/>
      <c r="E213" s="262">
        <v>11870</v>
      </c>
      <c r="F213" s="264">
        <f t="shared" si="10"/>
        <v>4730</v>
      </c>
      <c r="G213" s="263">
        <f t="shared" si="9"/>
        <v>3412</v>
      </c>
      <c r="H213" s="262">
        <v>75</v>
      </c>
    </row>
    <row r="214" spans="1:8" ht="12.75">
      <c r="A214" s="267">
        <v>213</v>
      </c>
      <c r="B214" s="88"/>
      <c r="C214" s="95">
        <v>41.75</v>
      </c>
      <c r="D214" s="261"/>
      <c r="E214" s="262">
        <v>11870</v>
      </c>
      <c r="F214" s="264">
        <f t="shared" si="10"/>
        <v>4730</v>
      </c>
      <c r="G214" s="263">
        <f t="shared" si="9"/>
        <v>3412</v>
      </c>
      <c r="H214" s="262">
        <v>75</v>
      </c>
    </row>
    <row r="215" spans="1:8" ht="12.75">
      <c r="A215" s="267">
        <v>214</v>
      </c>
      <c r="B215" s="88"/>
      <c r="C215" s="95">
        <v>41.75</v>
      </c>
      <c r="D215" s="261"/>
      <c r="E215" s="262">
        <v>11870</v>
      </c>
      <c r="F215" s="264">
        <f t="shared" si="10"/>
        <v>4730</v>
      </c>
      <c r="G215" s="263">
        <f t="shared" si="9"/>
        <v>3412</v>
      </c>
      <c r="H215" s="262">
        <v>75</v>
      </c>
    </row>
    <row r="216" spans="1:8" ht="12.75">
      <c r="A216" s="267">
        <v>215</v>
      </c>
      <c r="B216" s="88"/>
      <c r="C216" s="95">
        <v>41.75</v>
      </c>
      <c r="D216" s="261"/>
      <c r="E216" s="262">
        <v>11870</v>
      </c>
      <c r="F216" s="264">
        <f t="shared" si="10"/>
        <v>4730</v>
      </c>
      <c r="G216" s="263">
        <f t="shared" si="9"/>
        <v>3412</v>
      </c>
      <c r="H216" s="262">
        <v>75</v>
      </c>
    </row>
    <row r="217" spans="1:8" ht="12.75">
      <c r="A217" s="267">
        <v>216</v>
      </c>
      <c r="B217" s="88"/>
      <c r="C217" s="95">
        <v>41.75</v>
      </c>
      <c r="D217" s="261"/>
      <c r="E217" s="262">
        <v>11870</v>
      </c>
      <c r="F217" s="264">
        <f t="shared" si="10"/>
        <v>4730</v>
      </c>
      <c r="G217" s="263">
        <f t="shared" si="9"/>
        <v>3412</v>
      </c>
      <c r="H217" s="262">
        <v>75</v>
      </c>
    </row>
    <row r="218" spans="1:8" ht="12.75">
      <c r="A218" s="267">
        <v>217</v>
      </c>
      <c r="B218" s="88"/>
      <c r="C218" s="95">
        <v>41.75</v>
      </c>
      <c r="D218" s="261"/>
      <c r="E218" s="262">
        <v>11870</v>
      </c>
      <c r="F218" s="264">
        <f t="shared" si="10"/>
        <v>4730</v>
      </c>
      <c r="G218" s="263">
        <f t="shared" si="9"/>
        <v>3412</v>
      </c>
      <c r="H218" s="262">
        <v>75</v>
      </c>
    </row>
    <row r="219" spans="1:8" ht="12.75">
      <c r="A219" s="267">
        <v>218</v>
      </c>
      <c r="B219" s="88"/>
      <c r="C219" s="95">
        <v>41.75</v>
      </c>
      <c r="D219" s="261"/>
      <c r="E219" s="262">
        <v>11870</v>
      </c>
      <c r="F219" s="264">
        <f t="shared" si="10"/>
        <v>4730</v>
      </c>
      <c r="G219" s="263">
        <f t="shared" si="9"/>
        <v>3412</v>
      </c>
      <c r="H219" s="262">
        <v>75</v>
      </c>
    </row>
    <row r="220" spans="1:8" ht="12.75">
      <c r="A220" s="267">
        <v>219</v>
      </c>
      <c r="B220" s="88"/>
      <c r="C220" s="95">
        <v>41.75</v>
      </c>
      <c r="D220" s="261"/>
      <c r="E220" s="262">
        <v>11870</v>
      </c>
      <c r="F220" s="264">
        <f t="shared" si="10"/>
        <v>4730</v>
      </c>
      <c r="G220" s="263">
        <f t="shared" si="9"/>
        <v>3412</v>
      </c>
      <c r="H220" s="262">
        <v>75</v>
      </c>
    </row>
    <row r="221" spans="1:8" ht="12.75">
      <c r="A221" s="267">
        <v>220</v>
      </c>
      <c r="B221" s="88"/>
      <c r="C221" s="95">
        <v>41.75</v>
      </c>
      <c r="D221" s="261"/>
      <c r="E221" s="262">
        <v>11870</v>
      </c>
      <c r="F221" s="264">
        <f t="shared" si="10"/>
        <v>4730</v>
      </c>
      <c r="G221" s="263">
        <f t="shared" si="9"/>
        <v>3412</v>
      </c>
      <c r="H221" s="262">
        <v>75</v>
      </c>
    </row>
    <row r="222" spans="1:8" ht="12.75">
      <c r="A222" s="267">
        <v>221</v>
      </c>
      <c r="B222" s="88"/>
      <c r="C222" s="95">
        <v>41.75</v>
      </c>
      <c r="D222" s="261"/>
      <c r="E222" s="262">
        <v>11870</v>
      </c>
      <c r="F222" s="264">
        <f t="shared" si="10"/>
        <v>4730</v>
      </c>
      <c r="G222" s="263">
        <f t="shared" si="9"/>
        <v>3412</v>
      </c>
      <c r="H222" s="262">
        <v>75</v>
      </c>
    </row>
    <row r="223" spans="1:8" ht="12.75">
      <c r="A223" s="267">
        <v>222</v>
      </c>
      <c r="B223" s="88"/>
      <c r="C223" s="95">
        <v>41.75</v>
      </c>
      <c r="D223" s="261"/>
      <c r="E223" s="262">
        <v>11870</v>
      </c>
      <c r="F223" s="264">
        <f t="shared" si="10"/>
        <v>4730</v>
      </c>
      <c r="G223" s="263">
        <f t="shared" si="9"/>
        <v>3412</v>
      </c>
      <c r="H223" s="262">
        <v>75</v>
      </c>
    </row>
    <row r="224" spans="1:8" ht="12.75">
      <c r="A224" s="267">
        <v>223</v>
      </c>
      <c r="B224" s="88"/>
      <c r="C224" s="95">
        <v>41.75</v>
      </c>
      <c r="D224" s="261"/>
      <c r="E224" s="262">
        <v>11870</v>
      </c>
      <c r="F224" s="264">
        <f t="shared" si="10"/>
        <v>4730</v>
      </c>
      <c r="G224" s="263">
        <f t="shared" si="9"/>
        <v>3412</v>
      </c>
      <c r="H224" s="262">
        <v>75</v>
      </c>
    </row>
    <row r="225" spans="1:8" ht="12.75">
      <c r="A225" s="267">
        <v>224</v>
      </c>
      <c r="B225" s="88"/>
      <c r="C225" s="95">
        <v>41.75</v>
      </c>
      <c r="D225" s="261"/>
      <c r="E225" s="262">
        <v>11870</v>
      </c>
      <c r="F225" s="264">
        <f t="shared" si="10"/>
        <v>4730</v>
      </c>
      <c r="G225" s="263">
        <f t="shared" si="9"/>
        <v>3412</v>
      </c>
      <c r="H225" s="262">
        <v>75</v>
      </c>
    </row>
    <row r="226" spans="1:8" ht="12.75">
      <c r="A226" s="267">
        <v>225</v>
      </c>
      <c r="B226" s="88"/>
      <c r="C226" s="95">
        <v>41.75</v>
      </c>
      <c r="D226" s="261"/>
      <c r="E226" s="262">
        <v>11870</v>
      </c>
      <c r="F226" s="264">
        <f t="shared" si="10"/>
        <v>4730</v>
      </c>
      <c r="G226" s="263">
        <f t="shared" si="9"/>
        <v>3412</v>
      </c>
      <c r="H226" s="262">
        <v>75</v>
      </c>
    </row>
    <row r="227" spans="1:8" ht="12.75">
      <c r="A227" s="267">
        <v>226</v>
      </c>
      <c r="B227" s="88"/>
      <c r="C227" s="95">
        <v>41.75</v>
      </c>
      <c r="D227" s="261"/>
      <c r="E227" s="262">
        <v>11870</v>
      </c>
      <c r="F227" s="264">
        <f t="shared" si="10"/>
        <v>4730</v>
      </c>
      <c r="G227" s="263">
        <f t="shared" si="9"/>
        <v>3412</v>
      </c>
      <c r="H227" s="262">
        <v>75</v>
      </c>
    </row>
    <row r="228" spans="1:8" ht="12.75">
      <c r="A228" s="267">
        <v>227</v>
      </c>
      <c r="B228" s="88"/>
      <c r="C228" s="95">
        <v>41.75</v>
      </c>
      <c r="D228" s="261"/>
      <c r="E228" s="262">
        <v>11870</v>
      </c>
      <c r="F228" s="264">
        <f t="shared" si="10"/>
        <v>4730</v>
      </c>
      <c r="G228" s="263">
        <f t="shared" si="9"/>
        <v>3412</v>
      </c>
      <c r="H228" s="262">
        <v>75</v>
      </c>
    </row>
    <row r="229" spans="1:8" ht="12.75">
      <c r="A229" s="267">
        <v>228</v>
      </c>
      <c r="B229" s="88"/>
      <c r="C229" s="95">
        <v>41.75</v>
      </c>
      <c r="D229" s="261"/>
      <c r="E229" s="262">
        <v>11870</v>
      </c>
      <c r="F229" s="264">
        <f t="shared" si="10"/>
        <v>4730</v>
      </c>
      <c r="G229" s="263">
        <f t="shared" si="9"/>
        <v>3412</v>
      </c>
      <c r="H229" s="262">
        <v>75</v>
      </c>
    </row>
    <row r="230" spans="1:8" ht="12.75">
      <c r="A230" s="267">
        <v>229</v>
      </c>
      <c r="B230" s="88"/>
      <c r="C230" s="95">
        <v>41.75</v>
      </c>
      <c r="D230" s="261"/>
      <c r="E230" s="262">
        <v>11870</v>
      </c>
      <c r="F230" s="264">
        <f t="shared" si="10"/>
        <v>4730</v>
      </c>
      <c r="G230" s="263">
        <f t="shared" si="9"/>
        <v>3412</v>
      </c>
      <c r="H230" s="262">
        <v>75</v>
      </c>
    </row>
    <row r="231" spans="1:8" ht="12.75">
      <c r="A231" s="267">
        <v>230</v>
      </c>
      <c r="B231" s="88"/>
      <c r="C231" s="95">
        <v>41.75</v>
      </c>
      <c r="D231" s="261"/>
      <c r="E231" s="262">
        <v>11870</v>
      </c>
      <c r="F231" s="264">
        <f t="shared" si="10"/>
        <v>4730</v>
      </c>
      <c r="G231" s="263">
        <f t="shared" si="9"/>
        <v>3412</v>
      </c>
      <c r="H231" s="262">
        <v>75</v>
      </c>
    </row>
    <row r="232" spans="1:8" ht="12.75">
      <c r="A232" s="267">
        <v>231</v>
      </c>
      <c r="B232" s="88"/>
      <c r="C232" s="95">
        <v>41.75</v>
      </c>
      <c r="D232" s="261"/>
      <c r="E232" s="262">
        <v>11870</v>
      </c>
      <c r="F232" s="264">
        <f t="shared" si="10"/>
        <v>4730</v>
      </c>
      <c r="G232" s="263">
        <f t="shared" si="9"/>
        <v>3412</v>
      </c>
      <c r="H232" s="262">
        <v>75</v>
      </c>
    </row>
    <row r="233" spans="1:8" ht="12.75">
      <c r="A233" s="267">
        <v>232</v>
      </c>
      <c r="B233" s="88"/>
      <c r="C233" s="95">
        <v>41.75</v>
      </c>
      <c r="D233" s="261"/>
      <c r="E233" s="262">
        <v>11870</v>
      </c>
      <c r="F233" s="264">
        <f t="shared" si="10"/>
        <v>4730</v>
      </c>
      <c r="G233" s="263">
        <f t="shared" si="9"/>
        <v>3412</v>
      </c>
      <c r="H233" s="262">
        <v>75</v>
      </c>
    </row>
    <row r="234" spans="1:8" ht="12.75">
      <c r="A234" s="267">
        <v>233</v>
      </c>
      <c r="B234" s="88"/>
      <c r="C234" s="95">
        <v>41.75</v>
      </c>
      <c r="D234" s="261"/>
      <c r="E234" s="262">
        <v>11870</v>
      </c>
      <c r="F234" s="264">
        <f t="shared" si="10"/>
        <v>4730</v>
      </c>
      <c r="G234" s="263">
        <f t="shared" si="9"/>
        <v>3412</v>
      </c>
      <c r="H234" s="262">
        <v>75</v>
      </c>
    </row>
    <row r="235" spans="1:8" ht="12.75">
      <c r="A235" s="267">
        <v>234</v>
      </c>
      <c r="B235" s="88"/>
      <c r="C235" s="95">
        <v>41.75</v>
      </c>
      <c r="D235" s="261"/>
      <c r="E235" s="262">
        <v>11870</v>
      </c>
      <c r="F235" s="264">
        <f t="shared" si="10"/>
        <v>4730</v>
      </c>
      <c r="G235" s="263">
        <f t="shared" si="9"/>
        <v>3412</v>
      </c>
      <c r="H235" s="262">
        <v>75</v>
      </c>
    </row>
    <row r="236" spans="1:8" ht="12.75">
      <c r="A236" s="267">
        <v>235</v>
      </c>
      <c r="B236" s="88"/>
      <c r="C236" s="95">
        <v>41.75</v>
      </c>
      <c r="D236" s="261"/>
      <c r="E236" s="262">
        <v>11870</v>
      </c>
      <c r="F236" s="264">
        <f t="shared" si="10"/>
        <v>4730</v>
      </c>
      <c r="G236" s="263">
        <f t="shared" si="9"/>
        <v>3412</v>
      </c>
      <c r="H236" s="262">
        <v>75</v>
      </c>
    </row>
    <row r="237" spans="1:8" ht="12.75">
      <c r="A237" s="267">
        <v>236</v>
      </c>
      <c r="B237" s="88"/>
      <c r="C237" s="95">
        <v>41.75</v>
      </c>
      <c r="D237" s="261"/>
      <c r="E237" s="262">
        <v>11870</v>
      </c>
      <c r="F237" s="264">
        <f t="shared" si="10"/>
        <v>4730</v>
      </c>
      <c r="G237" s="263">
        <f t="shared" si="9"/>
        <v>3412</v>
      </c>
      <c r="H237" s="262">
        <v>75</v>
      </c>
    </row>
    <row r="238" spans="1:8" ht="12.75">
      <c r="A238" s="267">
        <v>237</v>
      </c>
      <c r="B238" s="88"/>
      <c r="C238" s="95">
        <v>41.75</v>
      </c>
      <c r="D238" s="261"/>
      <c r="E238" s="262">
        <v>11870</v>
      </c>
      <c r="F238" s="264">
        <f t="shared" si="10"/>
        <v>4730</v>
      </c>
      <c r="G238" s="263">
        <f t="shared" si="9"/>
        <v>3412</v>
      </c>
      <c r="H238" s="262">
        <v>75</v>
      </c>
    </row>
    <row r="239" spans="1:8" ht="12.75">
      <c r="A239" s="267">
        <v>238</v>
      </c>
      <c r="B239" s="88"/>
      <c r="C239" s="95">
        <v>41.75</v>
      </c>
      <c r="D239" s="261"/>
      <c r="E239" s="262">
        <v>11870</v>
      </c>
      <c r="F239" s="264">
        <f t="shared" si="10"/>
        <v>4730</v>
      </c>
      <c r="G239" s="263">
        <f t="shared" si="9"/>
        <v>3412</v>
      </c>
      <c r="H239" s="262">
        <v>75</v>
      </c>
    </row>
    <row r="240" spans="1:8" ht="12.75">
      <c r="A240" s="267">
        <v>239</v>
      </c>
      <c r="B240" s="88"/>
      <c r="C240" s="95">
        <v>41.75</v>
      </c>
      <c r="D240" s="261"/>
      <c r="E240" s="262">
        <v>11870</v>
      </c>
      <c r="F240" s="264">
        <f t="shared" si="10"/>
        <v>4730</v>
      </c>
      <c r="G240" s="263">
        <f t="shared" si="9"/>
        <v>3412</v>
      </c>
      <c r="H240" s="262">
        <v>75</v>
      </c>
    </row>
    <row r="241" spans="1:8" ht="12.75">
      <c r="A241" s="267">
        <v>240</v>
      </c>
      <c r="B241" s="88"/>
      <c r="C241" s="95">
        <v>41.75</v>
      </c>
      <c r="D241" s="261"/>
      <c r="E241" s="262">
        <v>11870</v>
      </c>
      <c r="F241" s="264">
        <f t="shared" si="10"/>
        <v>4730</v>
      </c>
      <c r="G241" s="263">
        <f t="shared" si="9"/>
        <v>3412</v>
      </c>
      <c r="H241" s="262">
        <v>75</v>
      </c>
    </row>
    <row r="242" spans="1:8" ht="12.75">
      <c r="A242" s="267">
        <v>241</v>
      </c>
      <c r="B242" s="88"/>
      <c r="C242" s="95">
        <v>41.75</v>
      </c>
      <c r="D242" s="261"/>
      <c r="E242" s="262">
        <v>11870</v>
      </c>
      <c r="F242" s="264">
        <f t="shared" si="10"/>
        <v>4730</v>
      </c>
      <c r="G242" s="263">
        <f t="shared" si="9"/>
        <v>3412</v>
      </c>
      <c r="H242" s="262">
        <v>75</v>
      </c>
    </row>
    <row r="243" spans="1:8" ht="12.75">
      <c r="A243" s="267">
        <v>242</v>
      </c>
      <c r="B243" s="88"/>
      <c r="C243" s="95">
        <v>41.75</v>
      </c>
      <c r="D243" s="261"/>
      <c r="E243" s="262">
        <v>11870</v>
      </c>
      <c r="F243" s="264">
        <f t="shared" si="10"/>
        <v>4730</v>
      </c>
      <c r="G243" s="263">
        <f t="shared" si="9"/>
        <v>3412</v>
      </c>
      <c r="H243" s="262">
        <v>75</v>
      </c>
    </row>
    <row r="244" spans="1:8" ht="12.75">
      <c r="A244" s="267">
        <v>243</v>
      </c>
      <c r="B244" s="88"/>
      <c r="C244" s="95">
        <v>41.75</v>
      </c>
      <c r="D244" s="261"/>
      <c r="E244" s="262">
        <v>11870</v>
      </c>
      <c r="F244" s="264">
        <f t="shared" si="10"/>
        <v>4730</v>
      </c>
      <c r="G244" s="263">
        <f t="shared" si="9"/>
        <v>3412</v>
      </c>
      <c r="H244" s="262">
        <v>75</v>
      </c>
    </row>
    <row r="245" spans="1:8" ht="12.75">
      <c r="A245" s="267">
        <v>244</v>
      </c>
      <c r="B245" s="88"/>
      <c r="C245" s="95">
        <v>41.75</v>
      </c>
      <c r="D245" s="261"/>
      <c r="E245" s="262">
        <v>11870</v>
      </c>
      <c r="F245" s="264">
        <f t="shared" si="10"/>
        <v>4730</v>
      </c>
      <c r="G245" s="263">
        <f t="shared" si="9"/>
        <v>3412</v>
      </c>
      <c r="H245" s="262">
        <v>75</v>
      </c>
    </row>
    <row r="246" spans="1:8" ht="12.75">
      <c r="A246" s="267">
        <v>245</v>
      </c>
      <c r="B246" s="88"/>
      <c r="C246" s="95">
        <v>41.75</v>
      </c>
      <c r="D246" s="261"/>
      <c r="E246" s="262">
        <v>11870</v>
      </c>
      <c r="F246" s="264">
        <f t="shared" si="10"/>
        <v>4730</v>
      </c>
      <c r="G246" s="263">
        <f t="shared" si="9"/>
        <v>3412</v>
      </c>
      <c r="H246" s="262">
        <v>75</v>
      </c>
    </row>
    <row r="247" spans="1:8" ht="12.75">
      <c r="A247" s="267">
        <v>246</v>
      </c>
      <c r="B247" s="88"/>
      <c r="C247" s="95">
        <v>41.75</v>
      </c>
      <c r="D247" s="261"/>
      <c r="E247" s="262">
        <v>11870</v>
      </c>
      <c r="F247" s="264">
        <f t="shared" si="10"/>
        <v>4730</v>
      </c>
      <c r="G247" s="263">
        <f t="shared" si="9"/>
        <v>3412</v>
      </c>
      <c r="H247" s="262">
        <v>75</v>
      </c>
    </row>
    <row r="248" spans="1:8" ht="12.75">
      <c r="A248" s="267">
        <v>247</v>
      </c>
      <c r="B248" s="88"/>
      <c r="C248" s="95">
        <v>41.75</v>
      </c>
      <c r="D248" s="261"/>
      <c r="E248" s="262">
        <v>11870</v>
      </c>
      <c r="F248" s="264">
        <f t="shared" si="10"/>
        <v>4730</v>
      </c>
      <c r="G248" s="263">
        <f t="shared" si="9"/>
        <v>3412</v>
      </c>
      <c r="H248" s="262">
        <v>75</v>
      </c>
    </row>
    <row r="249" spans="1:8" ht="12.75">
      <c r="A249" s="267">
        <v>248</v>
      </c>
      <c r="B249" s="88"/>
      <c r="C249" s="95">
        <v>41.75</v>
      </c>
      <c r="D249" s="261"/>
      <c r="E249" s="262">
        <v>11870</v>
      </c>
      <c r="F249" s="264">
        <f t="shared" si="10"/>
        <v>4730</v>
      </c>
      <c r="G249" s="263">
        <f t="shared" si="9"/>
        <v>3412</v>
      </c>
      <c r="H249" s="262">
        <v>75</v>
      </c>
    </row>
    <row r="250" spans="1:8" ht="12.75">
      <c r="A250" s="267">
        <v>249</v>
      </c>
      <c r="B250" s="88"/>
      <c r="C250" s="95">
        <v>41.75</v>
      </c>
      <c r="D250" s="261"/>
      <c r="E250" s="262">
        <v>11870</v>
      </c>
      <c r="F250" s="264">
        <f t="shared" si="10"/>
        <v>4730</v>
      </c>
      <c r="G250" s="263">
        <f t="shared" si="9"/>
        <v>3412</v>
      </c>
      <c r="H250" s="262">
        <v>75</v>
      </c>
    </row>
    <row r="251" spans="1:8" ht="12.75">
      <c r="A251" s="267">
        <v>250</v>
      </c>
      <c r="B251" s="88"/>
      <c r="C251" s="95">
        <v>41.75</v>
      </c>
      <c r="D251" s="261"/>
      <c r="E251" s="262">
        <v>11870</v>
      </c>
      <c r="F251" s="264">
        <f t="shared" si="10"/>
        <v>4730</v>
      </c>
      <c r="G251" s="263">
        <f t="shared" si="9"/>
        <v>3412</v>
      </c>
      <c r="H251" s="262">
        <v>75</v>
      </c>
    </row>
    <row r="252" spans="1:8" ht="12.75">
      <c r="A252" s="267">
        <v>251</v>
      </c>
      <c r="B252" s="88"/>
      <c r="C252" s="95">
        <v>41.75</v>
      </c>
      <c r="D252" s="261"/>
      <c r="E252" s="262">
        <v>11870</v>
      </c>
      <c r="F252" s="264">
        <f t="shared" si="10"/>
        <v>4730</v>
      </c>
      <c r="G252" s="263">
        <f t="shared" si="9"/>
        <v>3412</v>
      </c>
      <c r="H252" s="262">
        <v>75</v>
      </c>
    </row>
    <row r="253" spans="1:8" ht="12.75">
      <c r="A253" s="267">
        <v>252</v>
      </c>
      <c r="B253" s="88"/>
      <c r="C253" s="95">
        <v>41.75</v>
      </c>
      <c r="D253" s="261"/>
      <c r="E253" s="262">
        <v>11870</v>
      </c>
      <c r="F253" s="264">
        <f t="shared" si="10"/>
        <v>4730</v>
      </c>
      <c r="G253" s="263">
        <f t="shared" si="9"/>
        <v>3412</v>
      </c>
      <c r="H253" s="262">
        <v>75</v>
      </c>
    </row>
    <row r="254" spans="1:8" ht="12.75">
      <c r="A254" s="267">
        <v>253</v>
      </c>
      <c r="B254" s="88"/>
      <c r="C254" s="95">
        <v>41.75</v>
      </c>
      <c r="D254" s="261"/>
      <c r="E254" s="262">
        <v>11870</v>
      </c>
      <c r="F254" s="264">
        <f t="shared" si="10"/>
        <v>4730</v>
      </c>
      <c r="G254" s="263">
        <f t="shared" si="9"/>
        <v>3412</v>
      </c>
      <c r="H254" s="262">
        <v>75</v>
      </c>
    </row>
    <row r="255" spans="1:8" ht="12.75">
      <c r="A255" s="267">
        <v>254</v>
      </c>
      <c r="B255" s="88"/>
      <c r="C255" s="95">
        <v>41.75</v>
      </c>
      <c r="D255" s="261"/>
      <c r="E255" s="262">
        <v>11870</v>
      </c>
      <c r="F255" s="264">
        <f t="shared" si="10"/>
        <v>4730</v>
      </c>
      <c r="G255" s="263">
        <f t="shared" si="9"/>
        <v>3412</v>
      </c>
      <c r="H255" s="262">
        <v>75</v>
      </c>
    </row>
    <row r="256" spans="1:8" ht="12.75">
      <c r="A256" s="267">
        <v>255</v>
      </c>
      <c r="B256" s="88"/>
      <c r="C256" s="95">
        <v>41.75</v>
      </c>
      <c r="D256" s="261"/>
      <c r="E256" s="262">
        <v>11870</v>
      </c>
      <c r="F256" s="264">
        <f t="shared" si="10"/>
        <v>4730</v>
      </c>
      <c r="G256" s="263">
        <f t="shared" si="9"/>
        <v>3412</v>
      </c>
      <c r="H256" s="262">
        <v>75</v>
      </c>
    </row>
    <row r="257" spans="1:8" ht="12.75">
      <c r="A257" s="267">
        <v>256</v>
      </c>
      <c r="B257" s="88"/>
      <c r="C257" s="95">
        <v>41.75</v>
      </c>
      <c r="D257" s="261"/>
      <c r="E257" s="262">
        <v>11870</v>
      </c>
      <c r="F257" s="264">
        <f t="shared" si="10"/>
        <v>4730</v>
      </c>
      <c r="G257" s="263">
        <f t="shared" si="9"/>
        <v>3412</v>
      </c>
      <c r="H257" s="262">
        <v>75</v>
      </c>
    </row>
    <row r="258" spans="1:8" ht="12.75">
      <c r="A258" s="267">
        <v>257</v>
      </c>
      <c r="B258" s="88"/>
      <c r="C258" s="95">
        <v>41.75</v>
      </c>
      <c r="D258" s="261"/>
      <c r="E258" s="262">
        <v>11870</v>
      </c>
      <c r="F258" s="264">
        <f t="shared" si="10"/>
        <v>4730</v>
      </c>
      <c r="G258" s="263">
        <f t="shared" si="9"/>
        <v>3412</v>
      </c>
      <c r="H258" s="262">
        <v>75</v>
      </c>
    </row>
    <row r="259" spans="1:8" ht="12.75">
      <c r="A259" s="267">
        <v>258</v>
      </c>
      <c r="B259" s="88"/>
      <c r="C259" s="95">
        <v>41.75</v>
      </c>
      <c r="D259" s="261"/>
      <c r="E259" s="262">
        <v>11870</v>
      </c>
      <c r="F259" s="264">
        <f t="shared" si="10"/>
        <v>4730</v>
      </c>
      <c r="G259" s="263">
        <f t="shared" si="9"/>
        <v>3412</v>
      </c>
      <c r="H259" s="262">
        <v>75</v>
      </c>
    </row>
    <row r="260" spans="1:8" ht="12.75">
      <c r="A260" s="267">
        <v>259</v>
      </c>
      <c r="B260" s="88"/>
      <c r="C260" s="95">
        <v>41.75</v>
      </c>
      <c r="D260" s="261"/>
      <c r="E260" s="262">
        <v>11870</v>
      </c>
      <c r="F260" s="264">
        <f t="shared" si="10"/>
        <v>4730</v>
      </c>
      <c r="G260" s="263">
        <f t="shared" si="9"/>
        <v>3412</v>
      </c>
      <c r="H260" s="262">
        <v>75</v>
      </c>
    </row>
    <row r="261" spans="1:8" ht="12.75">
      <c r="A261" s="267">
        <v>260</v>
      </c>
      <c r="B261" s="88"/>
      <c r="C261" s="95">
        <v>41.75</v>
      </c>
      <c r="D261" s="261"/>
      <c r="E261" s="262">
        <v>11870</v>
      </c>
      <c r="F261" s="264">
        <f t="shared" si="10"/>
        <v>4730</v>
      </c>
      <c r="G261" s="263">
        <f t="shared" si="9"/>
        <v>3412</v>
      </c>
      <c r="H261" s="262">
        <v>75</v>
      </c>
    </row>
    <row r="262" spans="1:8" ht="12.75">
      <c r="A262" s="267">
        <v>261</v>
      </c>
      <c r="B262" s="88"/>
      <c r="C262" s="95">
        <v>41.75</v>
      </c>
      <c r="D262" s="261"/>
      <c r="E262" s="262">
        <v>11870</v>
      </c>
      <c r="F262" s="264">
        <f t="shared" si="10"/>
        <v>4730</v>
      </c>
      <c r="G262" s="263">
        <f t="shared" si="9"/>
        <v>3412</v>
      </c>
      <c r="H262" s="262">
        <v>75</v>
      </c>
    </row>
    <row r="263" spans="1:8" ht="12.75">
      <c r="A263" s="267">
        <v>262</v>
      </c>
      <c r="B263" s="88"/>
      <c r="C263" s="95">
        <v>41.75</v>
      </c>
      <c r="D263" s="261"/>
      <c r="E263" s="262">
        <v>11870</v>
      </c>
      <c r="F263" s="264">
        <f t="shared" si="10"/>
        <v>4730</v>
      </c>
      <c r="G263" s="263">
        <f t="shared" si="9"/>
        <v>3412</v>
      </c>
      <c r="H263" s="262">
        <v>75</v>
      </c>
    </row>
    <row r="264" spans="1:8" ht="12.75">
      <c r="A264" s="267">
        <v>263</v>
      </c>
      <c r="B264" s="88"/>
      <c r="C264" s="95">
        <v>41.75</v>
      </c>
      <c r="D264" s="261"/>
      <c r="E264" s="262">
        <v>11870</v>
      </c>
      <c r="F264" s="264">
        <f t="shared" si="10"/>
        <v>4730</v>
      </c>
      <c r="G264" s="263">
        <f t="shared" si="9"/>
        <v>3412</v>
      </c>
      <c r="H264" s="262">
        <v>75</v>
      </c>
    </row>
    <row r="265" spans="1:8" ht="12.75">
      <c r="A265" s="267">
        <v>264</v>
      </c>
      <c r="B265" s="88"/>
      <c r="C265" s="95">
        <v>41.75</v>
      </c>
      <c r="D265" s="261"/>
      <c r="E265" s="262">
        <v>11870</v>
      </c>
      <c r="F265" s="264">
        <f t="shared" si="10"/>
        <v>4730</v>
      </c>
      <c r="G265" s="263">
        <f t="shared" si="9"/>
        <v>3412</v>
      </c>
      <c r="H265" s="262">
        <v>75</v>
      </c>
    </row>
    <row r="266" spans="1:8" ht="12.75">
      <c r="A266" s="267">
        <v>265</v>
      </c>
      <c r="B266" s="88"/>
      <c r="C266" s="95">
        <v>41.75</v>
      </c>
      <c r="D266" s="261"/>
      <c r="E266" s="262">
        <v>11870</v>
      </c>
      <c r="F266" s="264">
        <f t="shared" si="10"/>
        <v>4730</v>
      </c>
      <c r="G266" s="263">
        <f t="shared" si="9"/>
        <v>3412</v>
      </c>
      <c r="H266" s="262">
        <v>75</v>
      </c>
    </row>
    <row r="267" spans="1:8" ht="12.75">
      <c r="A267" s="267">
        <v>266</v>
      </c>
      <c r="B267" s="88"/>
      <c r="C267" s="95">
        <v>41.75</v>
      </c>
      <c r="D267" s="261"/>
      <c r="E267" s="262">
        <v>11870</v>
      </c>
      <c r="F267" s="264">
        <f t="shared" si="10"/>
        <v>4730</v>
      </c>
      <c r="G267" s="263">
        <f t="shared" si="9"/>
        <v>3412</v>
      </c>
      <c r="H267" s="262">
        <v>75</v>
      </c>
    </row>
    <row r="268" spans="1:8" ht="12.75">
      <c r="A268" s="267">
        <v>267</v>
      </c>
      <c r="B268" s="88"/>
      <c r="C268" s="95">
        <v>41.75</v>
      </c>
      <c r="D268" s="261"/>
      <c r="E268" s="262">
        <v>11870</v>
      </c>
      <c r="F268" s="264">
        <f t="shared" si="10"/>
        <v>4730</v>
      </c>
      <c r="G268" s="263">
        <f t="shared" si="9"/>
        <v>3412</v>
      </c>
      <c r="H268" s="262">
        <v>75</v>
      </c>
    </row>
    <row r="269" spans="1:8" ht="12.75">
      <c r="A269" s="267">
        <v>268</v>
      </c>
      <c r="B269" s="88"/>
      <c r="C269" s="95">
        <v>41.75</v>
      </c>
      <c r="D269" s="261"/>
      <c r="E269" s="262">
        <v>11870</v>
      </c>
      <c r="F269" s="264">
        <f t="shared" si="10"/>
        <v>4730</v>
      </c>
      <c r="G269" s="263">
        <f aca="true" t="shared" si="11" ref="G269:G332">ROUND(12*(1/C269*E269),0)</f>
        <v>3412</v>
      </c>
      <c r="H269" s="262">
        <v>75</v>
      </c>
    </row>
    <row r="270" spans="1:8" ht="12.75">
      <c r="A270" s="267">
        <v>269</v>
      </c>
      <c r="B270" s="88"/>
      <c r="C270" s="95">
        <v>41.75</v>
      </c>
      <c r="D270" s="261"/>
      <c r="E270" s="262">
        <v>11870</v>
      </c>
      <c r="F270" s="264">
        <f aca="true" t="shared" si="12" ref="F270:F333">ROUND(12*1.3644*(1/C270*E270)+H270,0)</f>
        <v>4730</v>
      </c>
      <c r="G270" s="263">
        <f t="shared" si="11"/>
        <v>3412</v>
      </c>
      <c r="H270" s="262">
        <v>75</v>
      </c>
    </row>
    <row r="271" spans="1:8" ht="12.75">
      <c r="A271" s="267">
        <v>270</v>
      </c>
      <c r="B271" s="88"/>
      <c r="C271" s="95">
        <v>41.75</v>
      </c>
      <c r="D271" s="261"/>
      <c r="E271" s="262">
        <v>11870</v>
      </c>
      <c r="F271" s="264">
        <f t="shared" si="12"/>
        <v>4730</v>
      </c>
      <c r="G271" s="263">
        <f t="shared" si="11"/>
        <v>3412</v>
      </c>
      <c r="H271" s="262">
        <v>75</v>
      </c>
    </row>
    <row r="272" spans="1:8" ht="12.75">
      <c r="A272" s="267">
        <v>271</v>
      </c>
      <c r="B272" s="88"/>
      <c r="C272" s="95">
        <v>41.75</v>
      </c>
      <c r="D272" s="261"/>
      <c r="E272" s="262">
        <v>11870</v>
      </c>
      <c r="F272" s="264">
        <f t="shared" si="12"/>
        <v>4730</v>
      </c>
      <c r="G272" s="263">
        <f t="shared" si="11"/>
        <v>3412</v>
      </c>
      <c r="H272" s="262">
        <v>75</v>
      </c>
    </row>
    <row r="273" spans="1:8" ht="12.75">
      <c r="A273" s="267">
        <v>272</v>
      </c>
      <c r="B273" s="88"/>
      <c r="C273" s="95">
        <v>41.75</v>
      </c>
      <c r="D273" s="261"/>
      <c r="E273" s="262">
        <v>11870</v>
      </c>
      <c r="F273" s="264">
        <f t="shared" si="12"/>
        <v>4730</v>
      </c>
      <c r="G273" s="263">
        <f t="shared" si="11"/>
        <v>3412</v>
      </c>
      <c r="H273" s="262">
        <v>75</v>
      </c>
    </row>
    <row r="274" spans="1:8" ht="12.75">
      <c r="A274" s="267">
        <v>273</v>
      </c>
      <c r="B274" s="88"/>
      <c r="C274" s="95">
        <v>41.75</v>
      </c>
      <c r="D274" s="261"/>
      <c r="E274" s="262">
        <v>11870</v>
      </c>
      <c r="F274" s="264">
        <f t="shared" si="12"/>
        <v>4730</v>
      </c>
      <c r="G274" s="263">
        <f t="shared" si="11"/>
        <v>3412</v>
      </c>
      <c r="H274" s="262">
        <v>75</v>
      </c>
    </row>
    <row r="275" spans="1:8" ht="12.75">
      <c r="A275" s="267">
        <v>274</v>
      </c>
      <c r="B275" s="88"/>
      <c r="C275" s="95">
        <v>41.75</v>
      </c>
      <c r="D275" s="261"/>
      <c r="E275" s="262">
        <v>11870</v>
      </c>
      <c r="F275" s="264">
        <f t="shared" si="12"/>
        <v>4730</v>
      </c>
      <c r="G275" s="263">
        <f t="shared" si="11"/>
        <v>3412</v>
      </c>
      <c r="H275" s="262">
        <v>75</v>
      </c>
    </row>
    <row r="276" spans="1:8" ht="12.75">
      <c r="A276" s="267">
        <v>275</v>
      </c>
      <c r="B276" s="88"/>
      <c r="C276" s="95">
        <v>41.75</v>
      </c>
      <c r="D276" s="261"/>
      <c r="E276" s="262">
        <v>11870</v>
      </c>
      <c r="F276" s="264">
        <f t="shared" si="12"/>
        <v>4730</v>
      </c>
      <c r="G276" s="263">
        <f t="shared" si="11"/>
        <v>3412</v>
      </c>
      <c r="H276" s="262">
        <v>75</v>
      </c>
    </row>
    <row r="277" spans="1:8" ht="12.75">
      <c r="A277" s="267">
        <v>276</v>
      </c>
      <c r="B277" s="88"/>
      <c r="C277" s="95">
        <v>41.75</v>
      </c>
      <c r="D277" s="261"/>
      <c r="E277" s="262">
        <v>11870</v>
      </c>
      <c r="F277" s="264">
        <f t="shared" si="12"/>
        <v>4730</v>
      </c>
      <c r="G277" s="263">
        <f t="shared" si="11"/>
        <v>3412</v>
      </c>
      <c r="H277" s="262">
        <v>75</v>
      </c>
    </row>
    <row r="278" spans="1:8" ht="12.75">
      <c r="A278" s="267">
        <v>277</v>
      </c>
      <c r="B278" s="88"/>
      <c r="C278" s="95">
        <v>41.75</v>
      </c>
      <c r="D278" s="261"/>
      <c r="E278" s="262">
        <v>11870</v>
      </c>
      <c r="F278" s="264">
        <f t="shared" si="12"/>
        <v>4730</v>
      </c>
      <c r="G278" s="263">
        <f t="shared" si="11"/>
        <v>3412</v>
      </c>
      <c r="H278" s="262">
        <v>75</v>
      </c>
    </row>
    <row r="279" spans="1:8" ht="12.75">
      <c r="A279" s="267">
        <v>278</v>
      </c>
      <c r="B279" s="88"/>
      <c r="C279" s="95">
        <v>41.75</v>
      </c>
      <c r="D279" s="261"/>
      <c r="E279" s="262">
        <v>11870</v>
      </c>
      <c r="F279" s="264">
        <f t="shared" si="12"/>
        <v>4730</v>
      </c>
      <c r="G279" s="263">
        <f t="shared" si="11"/>
        <v>3412</v>
      </c>
      <c r="H279" s="262">
        <v>75</v>
      </c>
    </row>
    <row r="280" spans="1:8" ht="12.75">
      <c r="A280" s="267">
        <v>279</v>
      </c>
      <c r="B280" s="88"/>
      <c r="C280" s="95">
        <v>41.75</v>
      </c>
      <c r="D280" s="261"/>
      <c r="E280" s="262">
        <v>11870</v>
      </c>
      <c r="F280" s="264">
        <f t="shared" si="12"/>
        <v>4730</v>
      </c>
      <c r="G280" s="263">
        <f t="shared" si="11"/>
        <v>3412</v>
      </c>
      <c r="H280" s="262">
        <v>75</v>
      </c>
    </row>
    <row r="281" spans="1:8" ht="12.75">
      <c r="A281" s="267">
        <v>280</v>
      </c>
      <c r="B281" s="88"/>
      <c r="C281" s="95">
        <v>41.75</v>
      </c>
      <c r="D281" s="261"/>
      <c r="E281" s="262">
        <v>11870</v>
      </c>
      <c r="F281" s="264">
        <f t="shared" si="12"/>
        <v>4730</v>
      </c>
      <c r="G281" s="263">
        <f t="shared" si="11"/>
        <v>3412</v>
      </c>
      <c r="H281" s="262">
        <v>75</v>
      </c>
    </row>
    <row r="282" spans="1:8" ht="12.75">
      <c r="A282" s="267">
        <v>281</v>
      </c>
      <c r="B282" s="88"/>
      <c r="C282" s="95">
        <v>41.75</v>
      </c>
      <c r="D282" s="261"/>
      <c r="E282" s="262">
        <v>11870</v>
      </c>
      <c r="F282" s="264">
        <f t="shared" si="12"/>
        <v>4730</v>
      </c>
      <c r="G282" s="263">
        <f t="shared" si="11"/>
        <v>3412</v>
      </c>
      <c r="H282" s="262">
        <v>75</v>
      </c>
    </row>
    <row r="283" spans="1:8" ht="12.75">
      <c r="A283" s="267">
        <v>282</v>
      </c>
      <c r="B283" s="88"/>
      <c r="C283" s="95">
        <v>41.75</v>
      </c>
      <c r="D283" s="261"/>
      <c r="E283" s="262">
        <v>11870</v>
      </c>
      <c r="F283" s="264">
        <f t="shared" si="12"/>
        <v>4730</v>
      </c>
      <c r="G283" s="263">
        <f t="shared" si="11"/>
        <v>3412</v>
      </c>
      <c r="H283" s="262">
        <v>75</v>
      </c>
    </row>
    <row r="284" spans="1:8" ht="12.75">
      <c r="A284" s="267">
        <v>283</v>
      </c>
      <c r="B284" s="88"/>
      <c r="C284" s="95">
        <v>41.75</v>
      </c>
      <c r="D284" s="261"/>
      <c r="E284" s="262">
        <v>11870</v>
      </c>
      <c r="F284" s="264">
        <f t="shared" si="12"/>
        <v>4730</v>
      </c>
      <c r="G284" s="263">
        <f t="shared" si="11"/>
        <v>3412</v>
      </c>
      <c r="H284" s="262">
        <v>75</v>
      </c>
    </row>
    <row r="285" spans="1:8" ht="12.75">
      <c r="A285" s="267">
        <v>284</v>
      </c>
      <c r="B285" s="88"/>
      <c r="C285" s="95">
        <v>41.75</v>
      </c>
      <c r="D285" s="261"/>
      <c r="E285" s="262">
        <v>11870</v>
      </c>
      <c r="F285" s="264">
        <f t="shared" si="12"/>
        <v>4730</v>
      </c>
      <c r="G285" s="263">
        <f t="shared" si="11"/>
        <v>3412</v>
      </c>
      <c r="H285" s="262">
        <v>75</v>
      </c>
    </row>
    <row r="286" spans="1:8" ht="12.75">
      <c r="A286" s="267">
        <v>285</v>
      </c>
      <c r="B286" s="88"/>
      <c r="C286" s="95">
        <v>41.75</v>
      </c>
      <c r="D286" s="261"/>
      <c r="E286" s="262">
        <v>11870</v>
      </c>
      <c r="F286" s="264">
        <f t="shared" si="12"/>
        <v>4730</v>
      </c>
      <c r="G286" s="263">
        <f t="shared" si="11"/>
        <v>3412</v>
      </c>
      <c r="H286" s="262">
        <v>75</v>
      </c>
    </row>
    <row r="287" spans="1:8" ht="12.75">
      <c r="A287" s="267">
        <v>286</v>
      </c>
      <c r="B287" s="88"/>
      <c r="C287" s="95">
        <v>41.75</v>
      </c>
      <c r="D287" s="261"/>
      <c r="E287" s="262">
        <v>11870</v>
      </c>
      <c r="F287" s="264">
        <f t="shared" si="12"/>
        <v>4730</v>
      </c>
      <c r="G287" s="263">
        <f t="shared" si="11"/>
        <v>3412</v>
      </c>
      <c r="H287" s="262">
        <v>75</v>
      </c>
    </row>
    <row r="288" spans="1:8" ht="12.75">
      <c r="A288" s="267">
        <v>287</v>
      </c>
      <c r="B288" s="88"/>
      <c r="C288" s="95">
        <v>41.75</v>
      </c>
      <c r="D288" s="261"/>
      <c r="E288" s="262">
        <v>11870</v>
      </c>
      <c r="F288" s="264">
        <f t="shared" si="12"/>
        <v>4730</v>
      </c>
      <c r="G288" s="263">
        <f t="shared" si="11"/>
        <v>3412</v>
      </c>
      <c r="H288" s="262">
        <v>75</v>
      </c>
    </row>
    <row r="289" spans="1:8" ht="12.75">
      <c r="A289" s="267">
        <v>288</v>
      </c>
      <c r="B289" s="88"/>
      <c r="C289" s="95">
        <v>41.75</v>
      </c>
      <c r="D289" s="261"/>
      <c r="E289" s="262">
        <v>11870</v>
      </c>
      <c r="F289" s="264">
        <f t="shared" si="12"/>
        <v>4730</v>
      </c>
      <c r="G289" s="263">
        <f t="shared" si="11"/>
        <v>3412</v>
      </c>
      <c r="H289" s="262">
        <v>75</v>
      </c>
    </row>
    <row r="290" spans="1:8" ht="12.75">
      <c r="A290" s="267">
        <v>289</v>
      </c>
      <c r="B290" s="88"/>
      <c r="C290" s="95">
        <v>41.75</v>
      </c>
      <c r="D290" s="261"/>
      <c r="E290" s="262">
        <v>11870</v>
      </c>
      <c r="F290" s="264">
        <f t="shared" si="12"/>
        <v>4730</v>
      </c>
      <c r="G290" s="263">
        <f t="shared" si="11"/>
        <v>3412</v>
      </c>
      <c r="H290" s="262">
        <v>75</v>
      </c>
    </row>
    <row r="291" spans="1:8" ht="12.75">
      <c r="A291" s="267">
        <v>290</v>
      </c>
      <c r="B291" s="88"/>
      <c r="C291" s="95">
        <v>41.75</v>
      </c>
      <c r="D291" s="261"/>
      <c r="E291" s="262">
        <v>11870</v>
      </c>
      <c r="F291" s="264">
        <f t="shared" si="12"/>
        <v>4730</v>
      </c>
      <c r="G291" s="263">
        <f t="shared" si="11"/>
        <v>3412</v>
      </c>
      <c r="H291" s="262">
        <v>75</v>
      </c>
    </row>
    <row r="292" spans="1:8" ht="12.75">
      <c r="A292" s="267">
        <v>291</v>
      </c>
      <c r="B292" s="88"/>
      <c r="C292" s="95">
        <v>41.75</v>
      </c>
      <c r="D292" s="261"/>
      <c r="E292" s="262">
        <v>11870</v>
      </c>
      <c r="F292" s="264">
        <f t="shared" si="12"/>
        <v>4730</v>
      </c>
      <c r="G292" s="263">
        <f t="shared" si="11"/>
        <v>3412</v>
      </c>
      <c r="H292" s="262">
        <v>75</v>
      </c>
    </row>
    <row r="293" spans="1:8" ht="12.75">
      <c r="A293" s="267">
        <v>292</v>
      </c>
      <c r="B293" s="88"/>
      <c r="C293" s="95">
        <v>41.75</v>
      </c>
      <c r="D293" s="261"/>
      <c r="E293" s="262">
        <v>11870</v>
      </c>
      <c r="F293" s="264">
        <f t="shared" si="12"/>
        <v>4730</v>
      </c>
      <c r="G293" s="263">
        <f t="shared" si="11"/>
        <v>3412</v>
      </c>
      <c r="H293" s="262">
        <v>75</v>
      </c>
    </row>
    <row r="294" spans="1:8" ht="12.75">
      <c r="A294" s="267">
        <v>293</v>
      </c>
      <c r="B294" s="88"/>
      <c r="C294" s="95">
        <v>41.75</v>
      </c>
      <c r="D294" s="261"/>
      <c r="E294" s="262">
        <v>11870</v>
      </c>
      <c r="F294" s="264">
        <f t="shared" si="12"/>
        <v>4730</v>
      </c>
      <c r="G294" s="263">
        <f t="shared" si="11"/>
        <v>3412</v>
      </c>
      <c r="H294" s="262">
        <v>75</v>
      </c>
    </row>
    <row r="295" spans="1:8" ht="12.75">
      <c r="A295" s="267">
        <v>294</v>
      </c>
      <c r="B295" s="88"/>
      <c r="C295" s="95">
        <v>41.75</v>
      </c>
      <c r="D295" s="261"/>
      <c r="E295" s="262">
        <v>11870</v>
      </c>
      <c r="F295" s="264">
        <f t="shared" si="12"/>
        <v>4730</v>
      </c>
      <c r="G295" s="263">
        <f t="shared" si="11"/>
        <v>3412</v>
      </c>
      <c r="H295" s="262">
        <v>75</v>
      </c>
    </row>
    <row r="296" spans="1:8" ht="12.75">
      <c r="A296" s="267">
        <v>295</v>
      </c>
      <c r="B296" s="88"/>
      <c r="C296" s="95">
        <v>41.75</v>
      </c>
      <c r="D296" s="261"/>
      <c r="E296" s="262">
        <v>11870</v>
      </c>
      <c r="F296" s="264">
        <f t="shared" si="12"/>
        <v>4730</v>
      </c>
      <c r="G296" s="263">
        <f t="shared" si="11"/>
        <v>3412</v>
      </c>
      <c r="H296" s="262">
        <v>75</v>
      </c>
    </row>
    <row r="297" spans="1:8" ht="12.75">
      <c r="A297" s="267">
        <v>296</v>
      </c>
      <c r="B297" s="88"/>
      <c r="C297" s="95">
        <v>41.75</v>
      </c>
      <c r="D297" s="261"/>
      <c r="E297" s="262">
        <v>11870</v>
      </c>
      <c r="F297" s="264">
        <f t="shared" si="12"/>
        <v>4730</v>
      </c>
      <c r="G297" s="263">
        <f t="shared" si="11"/>
        <v>3412</v>
      </c>
      <c r="H297" s="262">
        <v>75</v>
      </c>
    </row>
    <row r="298" spans="1:8" ht="12.75">
      <c r="A298" s="267">
        <v>297</v>
      </c>
      <c r="B298" s="88"/>
      <c r="C298" s="95">
        <v>41.75</v>
      </c>
      <c r="D298" s="261"/>
      <c r="E298" s="262">
        <v>11870</v>
      </c>
      <c r="F298" s="264">
        <f t="shared" si="12"/>
        <v>4730</v>
      </c>
      <c r="G298" s="263">
        <f t="shared" si="11"/>
        <v>3412</v>
      </c>
      <c r="H298" s="262">
        <v>75</v>
      </c>
    </row>
    <row r="299" spans="1:8" ht="12.75">
      <c r="A299" s="267">
        <v>298</v>
      </c>
      <c r="B299" s="88"/>
      <c r="C299" s="95">
        <v>41.75</v>
      </c>
      <c r="D299" s="261"/>
      <c r="E299" s="262">
        <v>11870</v>
      </c>
      <c r="F299" s="264">
        <f t="shared" si="12"/>
        <v>4730</v>
      </c>
      <c r="G299" s="263">
        <f t="shared" si="11"/>
        <v>3412</v>
      </c>
      <c r="H299" s="262">
        <v>75</v>
      </c>
    </row>
    <row r="300" spans="1:8" ht="12.75">
      <c r="A300" s="267">
        <v>299</v>
      </c>
      <c r="B300" s="88"/>
      <c r="C300" s="95">
        <v>41.75</v>
      </c>
      <c r="D300" s="261"/>
      <c r="E300" s="262">
        <v>11870</v>
      </c>
      <c r="F300" s="264">
        <f t="shared" si="12"/>
        <v>4730</v>
      </c>
      <c r="G300" s="263">
        <f t="shared" si="11"/>
        <v>3412</v>
      </c>
      <c r="H300" s="262">
        <v>75</v>
      </c>
    </row>
    <row r="301" spans="1:8" ht="12.75">
      <c r="A301" s="267">
        <v>300</v>
      </c>
      <c r="B301" s="88"/>
      <c r="C301" s="95">
        <v>41.75</v>
      </c>
      <c r="D301" s="261"/>
      <c r="E301" s="262">
        <v>11870</v>
      </c>
      <c r="F301" s="264">
        <f t="shared" si="12"/>
        <v>4730</v>
      </c>
      <c r="G301" s="263">
        <f t="shared" si="11"/>
        <v>3412</v>
      </c>
      <c r="H301" s="262">
        <v>75</v>
      </c>
    </row>
    <row r="302" spans="1:8" ht="12.75">
      <c r="A302" s="267">
        <v>301</v>
      </c>
      <c r="B302" s="88"/>
      <c r="C302" s="95">
        <v>41.75</v>
      </c>
      <c r="D302" s="261"/>
      <c r="E302" s="262">
        <v>11870</v>
      </c>
      <c r="F302" s="264">
        <f t="shared" si="12"/>
        <v>4730</v>
      </c>
      <c r="G302" s="263">
        <f t="shared" si="11"/>
        <v>3412</v>
      </c>
      <c r="H302" s="262">
        <v>75</v>
      </c>
    </row>
    <row r="303" spans="1:8" ht="12.75">
      <c r="A303" s="267">
        <v>302</v>
      </c>
      <c r="B303" s="88"/>
      <c r="C303" s="95">
        <v>41.75</v>
      </c>
      <c r="D303" s="261"/>
      <c r="E303" s="262">
        <v>11870</v>
      </c>
      <c r="F303" s="264">
        <f t="shared" si="12"/>
        <v>4730</v>
      </c>
      <c r="G303" s="263">
        <f t="shared" si="11"/>
        <v>3412</v>
      </c>
      <c r="H303" s="262">
        <v>75</v>
      </c>
    </row>
    <row r="304" spans="1:8" ht="12.75">
      <c r="A304" s="267">
        <v>303</v>
      </c>
      <c r="B304" s="88"/>
      <c r="C304" s="95">
        <v>41.75</v>
      </c>
      <c r="D304" s="261"/>
      <c r="E304" s="262">
        <v>11870</v>
      </c>
      <c r="F304" s="264">
        <f t="shared" si="12"/>
        <v>4730</v>
      </c>
      <c r="G304" s="263">
        <f t="shared" si="11"/>
        <v>3412</v>
      </c>
      <c r="H304" s="262">
        <v>75</v>
      </c>
    </row>
    <row r="305" spans="1:8" ht="12.75">
      <c r="A305" s="267">
        <v>304</v>
      </c>
      <c r="B305" s="88"/>
      <c r="C305" s="95">
        <v>41.75</v>
      </c>
      <c r="D305" s="261"/>
      <c r="E305" s="262">
        <v>11870</v>
      </c>
      <c r="F305" s="264">
        <f t="shared" si="12"/>
        <v>4730</v>
      </c>
      <c r="G305" s="263">
        <f t="shared" si="11"/>
        <v>3412</v>
      </c>
      <c r="H305" s="262">
        <v>75</v>
      </c>
    </row>
    <row r="306" spans="1:8" ht="12.75">
      <c r="A306" s="267">
        <v>305</v>
      </c>
      <c r="B306" s="88"/>
      <c r="C306" s="95">
        <v>41.75</v>
      </c>
      <c r="D306" s="261"/>
      <c r="E306" s="262">
        <v>11870</v>
      </c>
      <c r="F306" s="264">
        <f t="shared" si="12"/>
        <v>4730</v>
      </c>
      <c r="G306" s="263">
        <f t="shared" si="11"/>
        <v>3412</v>
      </c>
      <c r="H306" s="262">
        <v>75</v>
      </c>
    </row>
    <row r="307" spans="1:8" ht="12.75">
      <c r="A307" s="267">
        <v>306</v>
      </c>
      <c r="B307" s="88"/>
      <c r="C307" s="95">
        <v>41.75</v>
      </c>
      <c r="D307" s="261"/>
      <c r="E307" s="262">
        <v>11870</v>
      </c>
      <c r="F307" s="264">
        <f t="shared" si="12"/>
        <v>4730</v>
      </c>
      <c r="G307" s="263">
        <f t="shared" si="11"/>
        <v>3412</v>
      </c>
      <c r="H307" s="262">
        <v>75</v>
      </c>
    </row>
    <row r="308" spans="1:8" ht="12.75">
      <c r="A308" s="267">
        <v>307</v>
      </c>
      <c r="B308" s="88"/>
      <c r="C308" s="95">
        <v>41.75</v>
      </c>
      <c r="D308" s="261"/>
      <c r="E308" s="262">
        <v>11870</v>
      </c>
      <c r="F308" s="264">
        <f t="shared" si="12"/>
        <v>4730</v>
      </c>
      <c r="G308" s="263">
        <f t="shared" si="11"/>
        <v>3412</v>
      </c>
      <c r="H308" s="262">
        <v>75</v>
      </c>
    </row>
    <row r="309" spans="1:8" ht="12.75">
      <c r="A309" s="267">
        <v>308</v>
      </c>
      <c r="B309" s="88"/>
      <c r="C309" s="95">
        <v>41.75</v>
      </c>
      <c r="D309" s="261"/>
      <c r="E309" s="262">
        <v>11870</v>
      </c>
      <c r="F309" s="264">
        <f t="shared" si="12"/>
        <v>4730</v>
      </c>
      <c r="G309" s="263">
        <f t="shared" si="11"/>
        <v>3412</v>
      </c>
      <c r="H309" s="262">
        <v>75</v>
      </c>
    </row>
    <row r="310" spans="1:8" ht="12.75">
      <c r="A310" s="267">
        <v>309</v>
      </c>
      <c r="B310" s="88"/>
      <c r="C310" s="95">
        <v>41.75</v>
      </c>
      <c r="D310" s="261"/>
      <c r="E310" s="262">
        <v>11870</v>
      </c>
      <c r="F310" s="264">
        <f t="shared" si="12"/>
        <v>4730</v>
      </c>
      <c r="G310" s="263">
        <f t="shared" si="11"/>
        <v>3412</v>
      </c>
      <c r="H310" s="262">
        <v>75</v>
      </c>
    </row>
    <row r="311" spans="1:8" ht="12.75">
      <c r="A311" s="267">
        <v>310</v>
      </c>
      <c r="B311" s="88"/>
      <c r="C311" s="95">
        <v>41.75</v>
      </c>
      <c r="D311" s="261"/>
      <c r="E311" s="262">
        <v>11870</v>
      </c>
      <c r="F311" s="264">
        <f t="shared" si="12"/>
        <v>4730</v>
      </c>
      <c r="G311" s="263">
        <f t="shared" si="11"/>
        <v>3412</v>
      </c>
      <c r="H311" s="262">
        <v>75</v>
      </c>
    </row>
    <row r="312" spans="1:8" ht="12.75">
      <c r="A312" s="267">
        <v>311</v>
      </c>
      <c r="B312" s="88"/>
      <c r="C312" s="95">
        <v>41.75</v>
      </c>
      <c r="D312" s="261"/>
      <c r="E312" s="262">
        <v>11870</v>
      </c>
      <c r="F312" s="264">
        <f t="shared" si="12"/>
        <v>4730</v>
      </c>
      <c r="G312" s="263">
        <f t="shared" si="11"/>
        <v>3412</v>
      </c>
      <c r="H312" s="262">
        <v>75</v>
      </c>
    </row>
    <row r="313" spans="1:8" ht="12.75">
      <c r="A313" s="267">
        <v>312</v>
      </c>
      <c r="B313" s="88"/>
      <c r="C313" s="95">
        <v>41.75</v>
      </c>
      <c r="D313" s="261"/>
      <c r="E313" s="262">
        <v>11870</v>
      </c>
      <c r="F313" s="264">
        <f t="shared" si="12"/>
        <v>4730</v>
      </c>
      <c r="G313" s="263">
        <f t="shared" si="11"/>
        <v>3412</v>
      </c>
      <c r="H313" s="262">
        <v>75</v>
      </c>
    </row>
    <row r="314" spans="1:8" ht="12.75">
      <c r="A314" s="267">
        <v>313</v>
      </c>
      <c r="B314" s="88"/>
      <c r="C314" s="95">
        <v>41.75</v>
      </c>
      <c r="D314" s="261"/>
      <c r="E314" s="262">
        <v>11870</v>
      </c>
      <c r="F314" s="264">
        <f t="shared" si="12"/>
        <v>4730</v>
      </c>
      <c r="G314" s="263">
        <f t="shared" si="11"/>
        <v>3412</v>
      </c>
      <c r="H314" s="262">
        <v>75</v>
      </c>
    </row>
    <row r="315" spans="1:8" ht="12.75">
      <c r="A315" s="267">
        <v>314</v>
      </c>
      <c r="B315" s="88"/>
      <c r="C315" s="95">
        <v>41.75</v>
      </c>
      <c r="D315" s="261"/>
      <c r="E315" s="262">
        <v>11870</v>
      </c>
      <c r="F315" s="264">
        <f t="shared" si="12"/>
        <v>4730</v>
      </c>
      <c r="G315" s="263">
        <f t="shared" si="11"/>
        <v>3412</v>
      </c>
      <c r="H315" s="262">
        <v>75</v>
      </c>
    </row>
    <row r="316" spans="1:8" ht="12.75">
      <c r="A316" s="267">
        <v>315</v>
      </c>
      <c r="B316" s="88"/>
      <c r="C316" s="95">
        <v>41.75</v>
      </c>
      <c r="D316" s="261"/>
      <c r="E316" s="262">
        <v>11870</v>
      </c>
      <c r="F316" s="264">
        <f t="shared" si="12"/>
        <v>4730</v>
      </c>
      <c r="G316" s="263">
        <f t="shared" si="11"/>
        <v>3412</v>
      </c>
      <c r="H316" s="262">
        <v>75</v>
      </c>
    </row>
    <row r="317" spans="1:8" ht="12.75">
      <c r="A317" s="267">
        <v>316</v>
      </c>
      <c r="B317" s="88"/>
      <c r="C317" s="95">
        <v>41.75</v>
      </c>
      <c r="D317" s="261"/>
      <c r="E317" s="262">
        <v>11870</v>
      </c>
      <c r="F317" s="264">
        <f t="shared" si="12"/>
        <v>4730</v>
      </c>
      <c r="G317" s="263">
        <f t="shared" si="11"/>
        <v>3412</v>
      </c>
      <c r="H317" s="262">
        <v>75</v>
      </c>
    </row>
    <row r="318" spans="1:8" ht="12.75">
      <c r="A318" s="267">
        <v>317</v>
      </c>
      <c r="B318" s="88"/>
      <c r="C318" s="95">
        <v>41.75</v>
      </c>
      <c r="D318" s="261"/>
      <c r="E318" s="262">
        <v>11870</v>
      </c>
      <c r="F318" s="264">
        <f t="shared" si="12"/>
        <v>4730</v>
      </c>
      <c r="G318" s="263">
        <f t="shared" si="11"/>
        <v>3412</v>
      </c>
      <c r="H318" s="262">
        <v>75</v>
      </c>
    </row>
    <row r="319" spans="1:8" ht="12.75">
      <c r="A319" s="267">
        <v>318</v>
      </c>
      <c r="B319" s="88"/>
      <c r="C319" s="95">
        <v>41.75</v>
      </c>
      <c r="D319" s="261"/>
      <c r="E319" s="262">
        <v>11870</v>
      </c>
      <c r="F319" s="264">
        <f t="shared" si="12"/>
        <v>4730</v>
      </c>
      <c r="G319" s="263">
        <f t="shared" si="11"/>
        <v>3412</v>
      </c>
      <c r="H319" s="262">
        <v>75</v>
      </c>
    </row>
    <row r="320" spans="1:8" ht="12.75">
      <c r="A320" s="267">
        <v>319</v>
      </c>
      <c r="B320" s="88"/>
      <c r="C320" s="95">
        <v>41.75</v>
      </c>
      <c r="D320" s="261"/>
      <c r="E320" s="262">
        <v>11870</v>
      </c>
      <c r="F320" s="264">
        <f t="shared" si="12"/>
        <v>4730</v>
      </c>
      <c r="G320" s="263">
        <f t="shared" si="11"/>
        <v>3412</v>
      </c>
      <c r="H320" s="262">
        <v>75</v>
      </c>
    </row>
    <row r="321" spans="1:8" ht="12.75">
      <c r="A321" s="267">
        <v>320</v>
      </c>
      <c r="B321" s="88"/>
      <c r="C321" s="95">
        <v>41.75</v>
      </c>
      <c r="D321" s="261"/>
      <c r="E321" s="262">
        <v>11870</v>
      </c>
      <c r="F321" s="264">
        <f t="shared" si="12"/>
        <v>4730</v>
      </c>
      <c r="G321" s="263">
        <f t="shared" si="11"/>
        <v>3412</v>
      </c>
      <c r="H321" s="262">
        <v>75</v>
      </c>
    </row>
    <row r="322" spans="1:8" ht="12.75">
      <c r="A322" s="267">
        <v>321</v>
      </c>
      <c r="B322" s="88"/>
      <c r="C322" s="95">
        <v>41.75</v>
      </c>
      <c r="D322" s="261"/>
      <c r="E322" s="262">
        <v>11870</v>
      </c>
      <c r="F322" s="264">
        <f t="shared" si="12"/>
        <v>4730</v>
      </c>
      <c r="G322" s="263">
        <f t="shared" si="11"/>
        <v>3412</v>
      </c>
      <c r="H322" s="262">
        <v>75</v>
      </c>
    </row>
    <row r="323" spans="1:8" ht="12.75">
      <c r="A323" s="267">
        <v>322</v>
      </c>
      <c r="B323" s="88"/>
      <c r="C323" s="95">
        <v>41.75</v>
      </c>
      <c r="D323" s="261"/>
      <c r="E323" s="262">
        <v>11870</v>
      </c>
      <c r="F323" s="264">
        <f t="shared" si="12"/>
        <v>4730</v>
      </c>
      <c r="G323" s="263">
        <f t="shared" si="11"/>
        <v>3412</v>
      </c>
      <c r="H323" s="262">
        <v>75</v>
      </c>
    </row>
    <row r="324" spans="1:8" ht="12.75">
      <c r="A324" s="267">
        <v>323</v>
      </c>
      <c r="B324" s="88"/>
      <c r="C324" s="95">
        <v>41.75</v>
      </c>
      <c r="D324" s="261"/>
      <c r="E324" s="262">
        <v>11870</v>
      </c>
      <c r="F324" s="264">
        <f t="shared" si="12"/>
        <v>4730</v>
      </c>
      <c r="G324" s="263">
        <f t="shared" si="11"/>
        <v>3412</v>
      </c>
      <c r="H324" s="262">
        <v>75</v>
      </c>
    </row>
    <row r="325" spans="1:8" ht="12.75">
      <c r="A325" s="267">
        <v>324</v>
      </c>
      <c r="B325" s="88"/>
      <c r="C325" s="95">
        <v>41.75</v>
      </c>
      <c r="D325" s="261"/>
      <c r="E325" s="262">
        <v>11870</v>
      </c>
      <c r="F325" s="264">
        <f t="shared" si="12"/>
        <v>4730</v>
      </c>
      <c r="G325" s="263">
        <f t="shared" si="11"/>
        <v>3412</v>
      </c>
      <c r="H325" s="262">
        <v>75</v>
      </c>
    </row>
    <row r="326" spans="1:8" ht="12.75">
      <c r="A326" s="267">
        <v>325</v>
      </c>
      <c r="B326" s="88"/>
      <c r="C326" s="95">
        <v>41.75</v>
      </c>
      <c r="D326" s="261"/>
      <c r="E326" s="262">
        <v>11870</v>
      </c>
      <c r="F326" s="264">
        <f t="shared" si="12"/>
        <v>4730</v>
      </c>
      <c r="G326" s="263">
        <f t="shared" si="11"/>
        <v>3412</v>
      </c>
      <c r="H326" s="262">
        <v>75</v>
      </c>
    </row>
    <row r="327" spans="1:8" ht="12.75">
      <c r="A327" s="267">
        <v>326</v>
      </c>
      <c r="B327" s="88"/>
      <c r="C327" s="95">
        <v>41.75</v>
      </c>
      <c r="D327" s="261"/>
      <c r="E327" s="262">
        <v>11870</v>
      </c>
      <c r="F327" s="264">
        <f t="shared" si="12"/>
        <v>4730</v>
      </c>
      <c r="G327" s="263">
        <f t="shared" si="11"/>
        <v>3412</v>
      </c>
      <c r="H327" s="262">
        <v>75</v>
      </c>
    </row>
    <row r="328" spans="1:8" ht="12.75">
      <c r="A328" s="267">
        <v>327</v>
      </c>
      <c r="B328" s="88"/>
      <c r="C328" s="95">
        <v>41.75</v>
      </c>
      <c r="D328" s="261"/>
      <c r="E328" s="262">
        <v>11870</v>
      </c>
      <c r="F328" s="264">
        <f t="shared" si="12"/>
        <v>4730</v>
      </c>
      <c r="G328" s="263">
        <f t="shared" si="11"/>
        <v>3412</v>
      </c>
      <c r="H328" s="262">
        <v>75</v>
      </c>
    </row>
    <row r="329" spans="1:8" ht="12.75">
      <c r="A329" s="267">
        <v>328</v>
      </c>
      <c r="B329" s="88"/>
      <c r="C329" s="95">
        <v>41.75</v>
      </c>
      <c r="D329" s="261"/>
      <c r="E329" s="262">
        <v>11870</v>
      </c>
      <c r="F329" s="264">
        <f t="shared" si="12"/>
        <v>4730</v>
      </c>
      <c r="G329" s="263">
        <f t="shared" si="11"/>
        <v>3412</v>
      </c>
      <c r="H329" s="262">
        <v>75</v>
      </c>
    </row>
    <row r="330" spans="1:8" ht="12.75">
      <c r="A330" s="267">
        <v>329</v>
      </c>
      <c r="B330" s="88"/>
      <c r="C330" s="95">
        <v>41.75</v>
      </c>
      <c r="D330" s="261"/>
      <c r="E330" s="262">
        <v>11870</v>
      </c>
      <c r="F330" s="264">
        <f t="shared" si="12"/>
        <v>4730</v>
      </c>
      <c r="G330" s="263">
        <f t="shared" si="11"/>
        <v>3412</v>
      </c>
      <c r="H330" s="262">
        <v>75</v>
      </c>
    </row>
    <row r="331" spans="1:8" ht="12.75">
      <c r="A331" s="267">
        <v>330</v>
      </c>
      <c r="B331" s="88"/>
      <c r="C331" s="95">
        <v>41.75</v>
      </c>
      <c r="D331" s="261"/>
      <c r="E331" s="262">
        <v>11870</v>
      </c>
      <c r="F331" s="264">
        <f t="shared" si="12"/>
        <v>4730</v>
      </c>
      <c r="G331" s="263">
        <f t="shared" si="11"/>
        <v>3412</v>
      </c>
      <c r="H331" s="262">
        <v>75</v>
      </c>
    </row>
    <row r="332" spans="1:8" ht="12.75">
      <c r="A332" s="267">
        <v>331</v>
      </c>
      <c r="B332" s="88"/>
      <c r="C332" s="95">
        <v>41.75</v>
      </c>
      <c r="D332" s="261"/>
      <c r="E332" s="262">
        <v>11870</v>
      </c>
      <c r="F332" s="264">
        <f t="shared" si="12"/>
        <v>4730</v>
      </c>
      <c r="G332" s="263">
        <f t="shared" si="11"/>
        <v>3412</v>
      </c>
      <c r="H332" s="262">
        <v>75</v>
      </c>
    </row>
    <row r="333" spans="1:8" ht="12.75">
      <c r="A333" s="267">
        <v>332</v>
      </c>
      <c r="B333" s="88"/>
      <c r="C333" s="95">
        <v>41.75</v>
      </c>
      <c r="D333" s="261"/>
      <c r="E333" s="262">
        <v>11870</v>
      </c>
      <c r="F333" s="264">
        <f t="shared" si="12"/>
        <v>4730</v>
      </c>
      <c r="G333" s="263">
        <f aca="true" t="shared" si="13" ref="G333:G396">ROUND(12*(1/C333*E333),0)</f>
        <v>3412</v>
      </c>
      <c r="H333" s="262">
        <v>75</v>
      </c>
    </row>
    <row r="334" spans="1:8" ht="12.75">
      <c r="A334" s="267">
        <v>333</v>
      </c>
      <c r="B334" s="88"/>
      <c r="C334" s="95">
        <v>41.75</v>
      </c>
      <c r="D334" s="261"/>
      <c r="E334" s="262">
        <v>11870</v>
      </c>
      <c r="F334" s="264">
        <f aca="true" t="shared" si="14" ref="F334:F397">ROUND(12*1.3644*(1/C334*E334)+H334,0)</f>
        <v>4730</v>
      </c>
      <c r="G334" s="263">
        <f t="shared" si="13"/>
        <v>3412</v>
      </c>
      <c r="H334" s="262">
        <v>75</v>
      </c>
    </row>
    <row r="335" spans="1:8" ht="12.75">
      <c r="A335" s="267">
        <v>334</v>
      </c>
      <c r="B335" s="88"/>
      <c r="C335" s="95">
        <v>41.75</v>
      </c>
      <c r="D335" s="261"/>
      <c r="E335" s="262">
        <v>11870</v>
      </c>
      <c r="F335" s="264">
        <f t="shared" si="14"/>
        <v>4730</v>
      </c>
      <c r="G335" s="263">
        <f t="shared" si="13"/>
        <v>3412</v>
      </c>
      <c r="H335" s="262">
        <v>75</v>
      </c>
    </row>
    <row r="336" spans="1:8" ht="12.75">
      <c r="A336" s="267">
        <v>335</v>
      </c>
      <c r="B336" s="88"/>
      <c r="C336" s="95">
        <v>41.75</v>
      </c>
      <c r="D336" s="261"/>
      <c r="E336" s="262">
        <v>11870</v>
      </c>
      <c r="F336" s="264">
        <f t="shared" si="14"/>
        <v>4730</v>
      </c>
      <c r="G336" s="263">
        <f t="shared" si="13"/>
        <v>3412</v>
      </c>
      <c r="H336" s="262">
        <v>75</v>
      </c>
    </row>
    <row r="337" spans="1:8" ht="12.75">
      <c r="A337" s="267">
        <v>336</v>
      </c>
      <c r="B337" s="88"/>
      <c r="C337" s="95">
        <v>41.75</v>
      </c>
      <c r="D337" s="261"/>
      <c r="E337" s="262">
        <v>11870</v>
      </c>
      <c r="F337" s="264">
        <f t="shared" si="14"/>
        <v>4730</v>
      </c>
      <c r="G337" s="263">
        <f t="shared" si="13"/>
        <v>3412</v>
      </c>
      <c r="H337" s="262">
        <v>75</v>
      </c>
    </row>
    <row r="338" spans="1:8" ht="12.75">
      <c r="A338" s="267">
        <v>337</v>
      </c>
      <c r="B338" s="88"/>
      <c r="C338" s="95">
        <v>41.75</v>
      </c>
      <c r="D338" s="261"/>
      <c r="E338" s="262">
        <v>11870</v>
      </c>
      <c r="F338" s="264">
        <f t="shared" si="14"/>
        <v>4730</v>
      </c>
      <c r="G338" s="263">
        <f t="shared" si="13"/>
        <v>3412</v>
      </c>
      <c r="H338" s="262">
        <v>75</v>
      </c>
    </row>
    <row r="339" spans="1:8" ht="12.75">
      <c r="A339" s="267">
        <v>338</v>
      </c>
      <c r="B339" s="88"/>
      <c r="C339" s="95">
        <v>41.75</v>
      </c>
      <c r="D339" s="261"/>
      <c r="E339" s="262">
        <v>11870</v>
      </c>
      <c r="F339" s="264">
        <f t="shared" si="14"/>
        <v>4730</v>
      </c>
      <c r="G339" s="263">
        <f t="shared" si="13"/>
        <v>3412</v>
      </c>
      <c r="H339" s="262">
        <v>75</v>
      </c>
    </row>
    <row r="340" spans="1:8" ht="12.75">
      <c r="A340" s="267">
        <v>339</v>
      </c>
      <c r="B340" s="88"/>
      <c r="C340" s="95">
        <v>41.75</v>
      </c>
      <c r="D340" s="261"/>
      <c r="E340" s="262">
        <v>11870</v>
      </c>
      <c r="F340" s="264">
        <f t="shared" si="14"/>
        <v>4730</v>
      </c>
      <c r="G340" s="263">
        <f t="shared" si="13"/>
        <v>3412</v>
      </c>
      <c r="H340" s="262">
        <v>75</v>
      </c>
    </row>
    <row r="341" spans="1:8" ht="12.75">
      <c r="A341" s="267">
        <v>340</v>
      </c>
      <c r="B341" s="88"/>
      <c r="C341" s="95">
        <v>41.75</v>
      </c>
      <c r="D341" s="261"/>
      <c r="E341" s="262">
        <v>11870</v>
      </c>
      <c r="F341" s="264">
        <f t="shared" si="14"/>
        <v>4730</v>
      </c>
      <c r="G341" s="263">
        <f t="shared" si="13"/>
        <v>3412</v>
      </c>
      <c r="H341" s="262">
        <v>75</v>
      </c>
    </row>
    <row r="342" spans="1:8" ht="12.75">
      <c r="A342" s="267">
        <v>341</v>
      </c>
      <c r="B342" s="88"/>
      <c r="C342" s="95">
        <v>41.75</v>
      </c>
      <c r="D342" s="261"/>
      <c r="E342" s="262">
        <v>11870</v>
      </c>
      <c r="F342" s="264">
        <f t="shared" si="14"/>
        <v>4730</v>
      </c>
      <c r="G342" s="263">
        <f t="shared" si="13"/>
        <v>3412</v>
      </c>
      <c r="H342" s="262">
        <v>75</v>
      </c>
    </row>
    <row r="343" spans="1:8" ht="12.75">
      <c r="A343" s="267">
        <v>342</v>
      </c>
      <c r="B343" s="88"/>
      <c r="C343" s="95">
        <v>41.75</v>
      </c>
      <c r="D343" s="261"/>
      <c r="E343" s="262">
        <v>11870</v>
      </c>
      <c r="F343" s="264">
        <f t="shared" si="14"/>
        <v>4730</v>
      </c>
      <c r="G343" s="263">
        <f t="shared" si="13"/>
        <v>3412</v>
      </c>
      <c r="H343" s="262">
        <v>75</v>
      </c>
    </row>
    <row r="344" spans="1:8" ht="12.75">
      <c r="A344" s="267">
        <v>343</v>
      </c>
      <c r="B344" s="88"/>
      <c r="C344" s="95">
        <v>41.75</v>
      </c>
      <c r="D344" s="261"/>
      <c r="E344" s="262">
        <v>11870</v>
      </c>
      <c r="F344" s="264">
        <f t="shared" si="14"/>
        <v>4730</v>
      </c>
      <c r="G344" s="263">
        <f t="shared" si="13"/>
        <v>3412</v>
      </c>
      <c r="H344" s="262">
        <v>75</v>
      </c>
    </row>
    <row r="345" spans="1:8" ht="12.75">
      <c r="A345" s="267">
        <v>344</v>
      </c>
      <c r="B345" s="88"/>
      <c r="C345" s="95">
        <v>41.75</v>
      </c>
      <c r="D345" s="261"/>
      <c r="E345" s="262">
        <v>11870</v>
      </c>
      <c r="F345" s="264">
        <f t="shared" si="14"/>
        <v>4730</v>
      </c>
      <c r="G345" s="263">
        <f t="shared" si="13"/>
        <v>3412</v>
      </c>
      <c r="H345" s="262">
        <v>75</v>
      </c>
    </row>
    <row r="346" spans="1:8" ht="12.75">
      <c r="A346" s="267">
        <v>345</v>
      </c>
      <c r="B346" s="88"/>
      <c r="C346" s="95">
        <v>41.75</v>
      </c>
      <c r="D346" s="261"/>
      <c r="E346" s="262">
        <v>11870</v>
      </c>
      <c r="F346" s="264">
        <f t="shared" si="14"/>
        <v>4730</v>
      </c>
      <c r="G346" s="263">
        <f t="shared" si="13"/>
        <v>3412</v>
      </c>
      <c r="H346" s="262">
        <v>75</v>
      </c>
    </row>
    <row r="347" spans="1:8" ht="12.75">
      <c r="A347" s="267">
        <v>346</v>
      </c>
      <c r="B347" s="88"/>
      <c r="C347" s="95">
        <v>41.75</v>
      </c>
      <c r="D347" s="261"/>
      <c r="E347" s="262">
        <v>11870</v>
      </c>
      <c r="F347" s="264">
        <f t="shared" si="14"/>
        <v>4730</v>
      </c>
      <c r="G347" s="263">
        <f t="shared" si="13"/>
        <v>3412</v>
      </c>
      <c r="H347" s="262">
        <v>75</v>
      </c>
    </row>
    <row r="348" spans="1:8" ht="12.75">
      <c r="A348" s="267">
        <v>347</v>
      </c>
      <c r="B348" s="88"/>
      <c r="C348" s="95">
        <v>41.75</v>
      </c>
      <c r="D348" s="261"/>
      <c r="E348" s="262">
        <v>11870</v>
      </c>
      <c r="F348" s="264">
        <f t="shared" si="14"/>
        <v>4730</v>
      </c>
      <c r="G348" s="263">
        <f t="shared" si="13"/>
        <v>3412</v>
      </c>
      <c r="H348" s="262">
        <v>75</v>
      </c>
    </row>
    <row r="349" spans="1:8" ht="12.75">
      <c r="A349" s="267">
        <v>348</v>
      </c>
      <c r="B349" s="88"/>
      <c r="C349" s="95">
        <v>41.75</v>
      </c>
      <c r="D349" s="261"/>
      <c r="E349" s="262">
        <v>11870</v>
      </c>
      <c r="F349" s="264">
        <f t="shared" si="14"/>
        <v>4730</v>
      </c>
      <c r="G349" s="263">
        <f t="shared" si="13"/>
        <v>3412</v>
      </c>
      <c r="H349" s="262">
        <v>75</v>
      </c>
    </row>
    <row r="350" spans="1:8" ht="12.75">
      <c r="A350" s="267">
        <v>349</v>
      </c>
      <c r="B350" s="88"/>
      <c r="C350" s="95">
        <v>41.75</v>
      </c>
      <c r="D350" s="261"/>
      <c r="E350" s="262">
        <v>11870</v>
      </c>
      <c r="F350" s="264">
        <f t="shared" si="14"/>
        <v>4730</v>
      </c>
      <c r="G350" s="263">
        <f t="shared" si="13"/>
        <v>3412</v>
      </c>
      <c r="H350" s="262">
        <v>75</v>
      </c>
    </row>
    <row r="351" spans="1:8" ht="12.75">
      <c r="A351" s="267">
        <v>350</v>
      </c>
      <c r="B351" s="88"/>
      <c r="C351" s="95">
        <v>41.75</v>
      </c>
      <c r="D351" s="261"/>
      <c r="E351" s="262">
        <v>11870</v>
      </c>
      <c r="F351" s="264">
        <f t="shared" si="14"/>
        <v>4730</v>
      </c>
      <c r="G351" s="263">
        <f t="shared" si="13"/>
        <v>3412</v>
      </c>
      <c r="H351" s="262">
        <v>75</v>
      </c>
    </row>
    <row r="352" spans="1:8" ht="12.75">
      <c r="A352" s="267">
        <v>351</v>
      </c>
      <c r="B352" s="88"/>
      <c r="C352" s="95">
        <v>41.75</v>
      </c>
      <c r="D352" s="261"/>
      <c r="E352" s="262">
        <v>11870</v>
      </c>
      <c r="F352" s="264">
        <f t="shared" si="14"/>
        <v>4730</v>
      </c>
      <c r="G352" s="263">
        <f t="shared" si="13"/>
        <v>3412</v>
      </c>
      <c r="H352" s="262">
        <v>75</v>
      </c>
    </row>
    <row r="353" spans="1:8" ht="12.75">
      <c r="A353" s="267">
        <v>352</v>
      </c>
      <c r="B353" s="88"/>
      <c r="C353" s="95">
        <v>41.75</v>
      </c>
      <c r="D353" s="261"/>
      <c r="E353" s="262">
        <v>11870</v>
      </c>
      <c r="F353" s="264">
        <f t="shared" si="14"/>
        <v>4730</v>
      </c>
      <c r="G353" s="263">
        <f t="shared" si="13"/>
        <v>3412</v>
      </c>
      <c r="H353" s="262">
        <v>75</v>
      </c>
    </row>
    <row r="354" spans="1:8" ht="12.75">
      <c r="A354" s="267">
        <v>353</v>
      </c>
      <c r="B354" s="88"/>
      <c r="C354" s="95">
        <v>41.75</v>
      </c>
      <c r="D354" s="261"/>
      <c r="E354" s="262">
        <v>11870</v>
      </c>
      <c r="F354" s="264">
        <f t="shared" si="14"/>
        <v>4730</v>
      </c>
      <c r="G354" s="263">
        <f t="shared" si="13"/>
        <v>3412</v>
      </c>
      <c r="H354" s="262">
        <v>75</v>
      </c>
    </row>
    <row r="355" spans="1:8" ht="12.75">
      <c r="A355" s="267">
        <v>354</v>
      </c>
      <c r="B355" s="88"/>
      <c r="C355" s="95">
        <v>41.75</v>
      </c>
      <c r="D355" s="261"/>
      <c r="E355" s="262">
        <v>11870</v>
      </c>
      <c r="F355" s="264">
        <f t="shared" si="14"/>
        <v>4730</v>
      </c>
      <c r="G355" s="263">
        <f t="shared" si="13"/>
        <v>3412</v>
      </c>
      <c r="H355" s="262">
        <v>75</v>
      </c>
    </row>
    <row r="356" spans="1:8" ht="12.75">
      <c r="A356" s="267">
        <v>355</v>
      </c>
      <c r="B356" s="88"/>
      <c r="C356" s="95">
        <v>41.75</v>
      </c>
      <c r="D356" s="261"/>
      <c r="E356" s="262">
        <v>11870</v>
      </c>
      <c r="F356" s="264">
        <f t="shared" si="14"/>
        <v>4730</v>
      </c>
      <c r="G356" s="263">
        <f t="shared" si="13"/>
        <v>3412</v>
      </c>
      <c r="H356" s="262">
        <v>75</v>
      </c>
    </row>
    <row r="357" spans="1:8" ht="12.75">
      <c r="A357" s="267">
        <v>356</v>
      </c>
      <c r="B357" s="88"/>
      <c r="C357" s="95">
        <v>41.75</v>
      </c>
      <c r="D357" s="261"/>
      <c r="E357" s="262">
        <v>11870</v>
      </c>
      <c r="F357" s="264">
        <f t="shared" si="14"/>
        <v>4730</v>
      </c>
      <c r="G357" s="263">
        <f t="shared" si="13"/>
        <v>3412</v>
      </c>
      <c r="H357" s="262">
        <v>75</v>
      </c>
    </row>
    <row r="358" spans="1:8" ht="12.75">
      <c r="A358" s="267">
        <v>357</v>
      </c>
      <c r="B358" s="88"/>
      <c r="C358" s="95">
        <v>41.75</v>
      </c>
      <c r="D358" s="261"/>
      <c r="E358" s="262">
        <v>11870</v>
      </c>
      <c r="F358" s="264">
        <f t="shared" si="14"/>
        <v>4730</v>
      </c>
      <c r="G358" s="263">
        <f t="shared" si="13"/>
        <v>3412</v>
      </c>
      <c r="H358" s="262">
        <v>75</v>
      </c>
    </row>
    <row r="359" spans="1:8" ht="12.75">
      <c r="A359" s="267">
        <v>358</v>
      </c>
      <c r="B359" s="88"/>
      <c r="C359" s="95">
        <v>41.75</v>
      </c>
      <c r="D359" s="261"/>
      <c r="E359" s="262">
        <v>11870</v>
      </c>
      <c r="F359" s="264">
        <f t="shared" si="14"/>
        <v>4730</v>
      </c>
      <c r="G359" s="263">
        <f t="shared" si="13"/>
        <v>3412</v>
      </c>
      <c r="H359" s="262">
        <v>75</v>
      </c>
    </row>
    <row r="360" spans="1:8" ht="12.75">
      <c r="A360" s="267">
        <v>359</v>
      </c>
      <c r="B360" s="88"/>
      <c r="C360" s="95">
        <v>41.75</v>
      </c>
      <c r="D360" s="261"/>
      <c r="E360" s="262">
        <v>11870</v>
      </c>
      <c r="F360" s="264">
        <f t="shared" si="14"/>
        <v>4730</v>
      </c>
      <c r="G360" s="263">
        <f t="shared" si="13"/>
        <v>3412</v>
      </c>
      <c r="H360" s="262">
        <v>75</v>
      </c>
    </row>
    <row r="361" spans="1:8" ht="12.75">
      <c r="A361" s="267">
        <v>360</v>
      </c>
      <c r="B361" s="88"/>
      <c r="C361" s="95">
        <v>41.75</v>
      </c>
      <c r="D361" s="261"/>
      <c r="E361" s="262">
        <v>11870</v>
      </c>
      <c r="F361" s="264">
        <f t="shared" si="14"/>
        <v>4730</v>
      </c>
      <c r="G361" s="263">
        <f t="shared" si="13"/>
        <v>3412</v>
      </c>
      <c r="H361" s="262">
        <v>75</v>
      </c>
    </row>
    <row r="362" spans="1:8" ht="12.75">
      <c r="A362" s="267">
        <v>361</v>
      </c>
      <c r="B362" s="88"/>
      <c r="C362" s="95">
        <v>41.75</v>
      </c>
      <c r="D362" s="261"/>
      <c r="E362" s="262">
        <v>11870</v>
      </c>
      <c r="F362" s="264">
        <f t="shared" si="14"/>
        <v>4730</v>
      </c>
      <c r="G362" s="263">
        <f t="shared" si="13"/>
        <v>3412</v>
      </c>
      <c r="H362" s="262">
        <v>75</v>
      </c>
    </row>
    <row r="363" spans="1:8" ht="12.75">
      <c r="A363" s="267">
        <v>362</v>
      </c>
      <c r="B363" s="88"/>
      <c r="C363" s="95">
        <v>41.75</v>
      </c>
      <c r="D363" s="261"/>
      <c r="E363" s="262">
        <v>11870</v>
      </c>
      <c r="F363" s="264">
        <f t="shared" si="14"/>
        <v>4730</v>
      </c>
      <c r="G363" s="263">
        <f t="shared" si="13"/>
        <v>3412</v>
      </c>
      <c r="H363" s="262">
        <v>75</v>
      </c>
    </row>
    <row r="364" spans="1:8" ht="12.75">
      <c r="A364" s="267">
        <v>363</v>
      </c>
      <c r="B364" s="88"/>
      <c r="C364" s="95">
        <v>41.75</v>
      </c>
      <c r="D364" s="261"/>
      <c r="E364" s="262">
        <v>11870</v>
      </c>
      <c r="F364" s="264">
        <f t="shared" si="14"/>
        <v>4730</v>
      </c>
      <c r="G364" s="263">
        <f t="shared" si="13"/>
        <v>3412</v>
      </c>
      <c r="H364" s="262">
        <v>75</v>
      </c>
    </row>
    <row r="365" spans="1:8" ht="12.75">
      <c r="A365" s="267">
        <v>364</v>
      </c>
      <c r="B365" s="88"/>
      <c r="C365" s="95">
        <v>41.75</v>
      </c>
      <c r="D365" s="261"/>
      <c r="E365" s="262">
        <v>11870</v>
      </c>
      <c r="F365" s="264">
        <f t="shared" si="14"/>
        <v>4730</v>
      </c>
      <c r="G365" s="263">
        <f t="shared" si="13"/>
        <v>3412</v>
      </c>
      <c r="H365" s="262">
        <v>75</v>
      </c>
    </row>
    <row r="366" spans="1:8" ht="12.75">
      <c r="A366" s="267">
        <v>365</v>
      </c>
      <c r="B366" s="88"/>
      <c r="C366" s="95">
        <v>41.75</v>
      </c>
      <c r="D366" s="261"/>
      <c r="E366" s="262">
        <v>11870</v>
      </c>
      <c r="F366" s="264">
        <f t="shared" si="14"/>
        <v>4730</v>
      </c>
      <c r="G366" s="263">
        <f t="shared" si="13"/>
        <v>3412</v>
      </c>
      <c r="H366" s="262">
        <v>75</v>
      </c>
    </row>
    <row r="367" spans="1:8" ht="12.75">
      <c r="A367" s="267">
        <v>366</v>
      </c>
      <c r="B367" s="88"/>
      <c r="C367" s="95">
        <v>41.75</v>
      </c>
      <c r="D367" s="261"/>
      <c r="E367" s="262">
        <v>11870</v>
      </c>
      <c r="F367" s="264">
        <f t="shared" si="14"/>
        <v>4730</v>
      </c>
      <c r="G367" s="263">
        <f t="shared" si="13"/>
        <v>3412</v>
      </c>
      <c r="H367" s="262">
        <v>75</v>
      </c>
    </row>
    <row r="368" spans="1:8" ht="12.75">
      <c r="A368" s="267">
        <v>367</v>
      </c>
      <c r="B368" s="88"/>
      <c r="C368" s="95">
        <v>41.75</v>
      </c>
      <c r="D368" s="261"/>
      <c r="E368" s="262">
        <v>11870</v>
      </c>
      <c r="F368" s="264">
        <f t="shared" si="14"/>
        <v>4730</v>
      </c>
      <c r="G368" s="263">
        <f t="shared" si="13"/>
        <v>3412</v>
      </c>
      <c r="H368" s="262">
        <v>75</v>
      </c>
    </row>
    <row r="369" spans="1:8" ht="12.75">
      <c r="A369" s="267">
        <v>368</v>
      </c>
      <c r="B369" s="88"/>
      <c r="C369" s="95">
        <v>41.75</v>
      </c>
      <c r="D369" s="261"/>
      <c r="E369" s="262">
        <v>11870</v>
      </c>
      <c r="F369" s="264">
        <f t="shared" si="14"/>
        <v>4730</v>
      </c>
      <c r="G369" s="263">
        <f t="shared" si="13"/>
        <v>3412</v>
      </c>
      <c r="H369" s="262">
        <v>75</v>
      </c>
    </row>
    <row r="370" spans="1:8" ht="12.75">
      <c r="A370" s="267">
        <v>369</v>
      </c>
      <c r="B370" s="88"/>
      <c r="C370" s="95">
        <v>41.75</v>
      </c>
      <c r="D370" s="261"/>
      <c r="E370" s="262">
        <v>11870</v>
      </c>
      <c r="F370" s="264">
        <f t="shared" si="14"/>
        <v>4730</v>
      </c>
      <c r="G370" s="263">
        <f t="shared" si="13"/>
        <v>3412</v>
      </c>
      <c r="H370" s="262">
        <v>75</v>
      </c>
    </row>
    <row r="371" spans="1:8" ht="12.75">
      <c r="A371" s="267">
        <v>370</v>
      </c>
      <c r="B371" s="88"/>
      <c r="C371" s="95">
        <v>41.75</v>
      </c>
      <c r="D371" s="261"/>
      <c r="E371" s="262">
        <v>11870</v>
      </c>
      <c r="F371" s="264">
        <f t="shared" si="14"/>
        <v>4730</v>
      </c>
      <c r="G371" s="263">
        <f t="shared" si="13"/>
        <v>3412</v>
      </c>
      <c r="H371" s="262">
        <v>75</v>
      </c>
    </row>
    <row r="372" spans="1:8" ht="12.75">
      <c r="A372" s="267">
        <v>371</v>
      </c>
      <c r="B372" s="88"/>
      <c r="C372" s="95">
        <v>41.75</v>
      </c>
      <c r="D372" s="261"/>
      <c r="E372" s="262">
        <v>11870</v>
      </c>
      <c r="F372" s="264">
        <f t="shared" si="14"/>
        <v>4730</v>
      </c>
      <c r="G372" s="263">
        <f t="shared" si="13"/>
        <v>3412</v>
      </c>
      <c r="H372" s="262">
        <v>75</v>
      </c>
    </row>
    <row r="373" spans="1:8" ht="12.75">
      <c r="A373" s="267">
        <v>372</v>
      </c>
      <c r="B373" s="88"/>
      <c r="C373" s="95">
        <v>41.75</v>
      </c>
      <c r="D373" s="261"/>
      <c r="E373" s="262">
        <v>11870</v>
      </c>
      <c r="F373" s="264">
        <f t="shared" si="14"/>
        <v>4730</v>
      </c>
      <c r="G373" s="263">
        <f t="shared" si="13"/>
        <v>3412</v>
      </c>
      <c r="H373" s="262">
        <v>75</v>
      </c>
    </row>
    <row r="374" spans="1:8" ht="12.75">
      <c r="A374" s="267">
        <v>373</v>
      </c>
      <c r="B374" s="88"/>
      <c r="C374" s="95">
        <v>41.75</v>
      </c>
      <c r="D374" s="261"/>
      <c r="E374" s="262">
        <v>11870</v>
      </c>
      <c r="F374" s="264">
        <f t="shared" si="14"/>
        <v>4730</v>
      </c>
      <c r="G374" s="263">
        <f t="shared" si="13"/>
        <v>3412</v>
      </c>
      <c r="H374" s="262">
        <v>75</v>
      </c>
    </row>
    <row r="375" spans="1:8" ht="12.75">
      <c r="A375" s="267">
        <v>374</v>
      </c>
      <c r="B375" s="88"/>
      <c r="C375" s="95">
        <v>41.75</v>
      </c>
      <c r="D375" s="261"/>
      <c r="E375" s="262">
        <v>11870</v>
      </c>
      <c r="F375" s="264">
        <f t="shared" si="14"/>
        <v>4730</v>
      </c>
      <c r="G375" s="263">
        <f t="shared" si="13"/>
        <v>3412</v>
      </c>
      <c r="H375" s="262">
        <v>75</v>
      </c>
    </row>
    <row r="376" spans="1:8" ht="12.75">
      <c r="A376" s="267">
        <v>375</v>
      </c>
      <c r="B376" s="88"/>
      <c r="C376" s="95">
        <v>41.75</v>
      </c>
      <c r="D376" s="261"/>
      <c r="E376" s="262">
        <v>11870</v>
      </c>
      <c r="F376" s="264">
        <f t="shared" si="14"/>
        <v>4730</v>
      </c>
      <c r="G376" s="263">
        <f t="shared" si="13"/>
        <v>3412</v>
      </c>
      <c r="H376" s="262">
        <v>75</v>
      </c>
    </row>
    <row r="377" spans="1:8" ht="12.75">
      <c r="A377" s="267">
        <v>376</v>
      </c>
      <c r="B377" s="88"/>
      <c r="C377" s="95">
        <v>41.75</v>
      </c>
      <c r="D377" s="261"/>
      <c r="E377" s="262">
        <v>11870</v>
      </c>
      <c r="F377" s="264">
        <f t="shared" si="14"/>
        <v>4730</v>
      </c>
      <c r="G377" s="263">
        <f t="shared" si="13"/>
        <v>3412</v>
      </c>
      <c r="H377" s="262">
        <v>75</v>
      </c>
    </row>
    <row r="378" spans="1:8" ht="12.75">
      <c r="A378" s="267">
        <v>377</v>
      </c>
      <c r="B378" s="88"/>
      <c r="C378" s="95">
        <v>41.75</v>
      </c>
      <c r="D378" s="261"/>
      <c r="E378" s="262">
        <v>11870</v>
      </c>
      <c r="F378" s="264">
        <f t="shared" si="14"/>
        <v>4730</v>
      </c>
      <c r="G378" s="263">
        <f t="shared" si="13"/>
        <v>3412</v>
      </c>
      <c r="H378" s="262">
        <v>75</v>
      </c>
    </row>
    <row r="379" spans="1:8" ht="12.75">
      <c r="A379" s="267">
        <v>378</v>
      </c>
      <c r="B379" s="88"/>
      <c r="C379" s="95">
        <v>41.75</v>
      </c>
      <c r="D379" s="261"/>
      <c r="E379" s="262">
        <v>11870</v>
      </c>
      <c r="F379" s="264">
        <f t="shared" si="14"/>
        <v>4730</v>
      </c>
      <c r="G379" s="263">
        <f t="shared" si="13"/>
        <v>3412</v>
      </c>
      <c r="H379" s="262">
        <v>75</v>
      </c>
    </row>
    <row r="380" spans="1:8" ht="12.75">
      <c r="A380" s="267">
        <v>379</v>
      </c>
      <c r="B380" s="88"/>
      <c r="C380" s="95">
        <v>41.75</v>
      </c>
      <c r="D380" s="261"/>
      <c r="E380" s="262">
        <v>11870</v>
      </c>
      <c r="F380" s="264">
        <f t="shared" si="14"/>
        <v>4730</v>
      </c>
      <c r="G380" s="263">
        <f t="shared" si="13"/>
        <v>3412</v>
      </c>
      <c r="H380" s="262">
        <v>75</v>
      </c>
    </row>
    <row r="381" spans="1:8" ht="12.75">
      <c r="A381" s="267">
        <v>380</v>
      </c>
      <c r="B381" s="88"/>
      <c r="C381" s="95">
        <v>41.75</v>
      </c>
      <c r="D381" s="261"/>
      <c r="E381" s="262">
        <v>11870</v>
      </c>
      <c r="F381" s="264">
        <f t="shared" si="14"/>
        <v>4730</v>
      </c>
      <c r="G381" s="263">
        <f t="shared" si="13"/>
        <v>3412</v>
      </c>
      <c r="H381" s="262">
        <v>75</v>
      </c>
    </row>
    <row r="382" spans="1:8" ht="12.75">
      <c r="A382" s="267">
        <v>381</v>
      </c>
      <c r="B382" s="88"/>
      <c r="C382" s="95">
        <v>41.75</v>
      </c>
      <c r="D382" s="261"/>
      <c r="E382" s="262">
        <v>11870</v>
      </c>
      <c r="F382" s="264">
        <f t="shared" si="14"/>
        <v>4730</v>
      </c>
      <c r="G382" s="263">
        <f t="shared" si="13"/>
        <v>3412</v>
      </c>
      <c r="H382" s="262">
        <v>75</v>
      </c>
    </row>
    <row r="383" spans="1:8" ht="12.75">
      <c r="A383" s="267">
        <v>382</v>
      </c>
      <c r="B383" s="88"/>
      <c r="C383" s="95">
        <v>41.75</v>
      </c>
      <c r="D383" s="261"/>
      <c r="E383" s="262">
        <v>11870</v>
      </c>
      <c r="F383" s="264">
        <f t="shared" si="14"/>
        <v>4730</v>
      </c>
      <c r="G383" s="263">
        <f t="shared" si="13"/>
        <v>3412</v>
      </c>
      <c r="H383" s="262">
        <v>75</v>
      </c>
    </row>
    <row r="384" spans="1:8" ht="12.75">
      <c r="A384" s="267">
        <v>383</v>
      </c>
      <c r="B384" s="88"/>
      <c r="C384" s="95">
        <v>41.75</v>
      </c>
      <c r="D384" s="261"/>
      <c r="E384" s="262">
        <v>11870</v>
      </c>
      <c r="F384" s="264">
        <f t="shared" si="14"/>
        <v>4730</v>
      </c>
      <c r="G384" s="263">
        <f t="shared" si="13"/>
        <v>3412</v>
      </c>
      <c r="H384" s="262">
        <v>75</v>
      </c>
    </row>
    <row r="385" spans="1:8" ht="12.75">
      <c r="A385" s="267">
        <v>384</v>
      </c>
      <c r="B385" s="88"/>
      <c r="C385" s="95">
        <v>41.75</v>
      </c>
      <c r="D385" s="261"/>
      <c r="E385" s="262">
        <v>11870</v>
      </c>
      <c r="F385" s="264">
        <f t="shared" si="14"/>
        <v>4730</v>
      </c>
      <c r="G385" s="263">
        <f t="shared" si="13"/>
        <v>3412</v>
      </c>
      <c r="H385" s="262">
        <v>75</v>
      </c>
    </row>
    <row r="386" spans="1:8" ht="12.75">
      <c r="A386" s="267">
        <v>385</v>
      </c>
      <c r="B386" s="88"/>
      <c r="C386" s="95">
        <v>41.75</v>
      </c>
      <c r="D386" s="261"/>
      <c r="E386" s="262">
        <v>11870</v>
      </c>
      <c r="F386" s="264">
        <f t="shared" si="14"/>
        <v>4730</v>
      </c>
      <c r="G386" s="263">
        <f t="shared" si="13"/>
        <v>3412</v>
      </c>
      <c r="H386" s="262">
        <v>75</v>
      </c>
    </row>
    <row r="387" spans="1:8" ht="12.75">
      <c r="A387" s="267">
        <v>386</v>
      </c>
      <c r="B387" s="88"/>
      <c r="C387" s="95">
        <v>41.75</v>
      </c>
      <c r="D387" s="261"/>
      <c r="E387" s="262">
        <v>11870</v>
      </c>
      <c r="F387" s="264">
        <f t="shared" si="14"/>
        <v>4730</v>
      </c>
      <c r="G387" s="263">
        <f t="shared" si="13"/>
        <v>3412</v>
      </c>
      <c r="H387" s="262">
        <v>75</v>
      </c>
    </row>
    <row r="388" spans="1:8" ht="12.75">
      <c r="A388" s="267">
        <v>387</v>
      </c>
      <c r="B388" s="88"/>
      <c r="C388" s="95">
        <v>41.75</v>
      </c>
      <c r="D388" s="261"/>
      <c r="E388" s="262">
        <v>11870</v>
      </c>
      <c r="F388" s="264">
        <f t="shared" si="14"/>
        <v>4730</v>
      </c>
      <c r="G388" s="263">
        <f t="shared" si="13"/>
        <v>3412</v>
      </c>
      <c r="H388" s="262">
        <v>75</v>
      </c>
    </row>
    <row r="389" spans="1:8" ht="12.75">
      <c r="A389" s="267">
        <v>388</v>
      </c>
      <c r="B389" s="88"/>
      <c r="C389" s="95">
        <v>41.75</v>
      </c>
      <c r="D389" s="261"/>
      <c r="E389" s="262">
        <v>11870</v>
      </c>
      <c r="F389" s="264">
        <f t="shared" si="14"/>
        <v>4730</v>
      </c>
      <c r="G389" s="263">
        <f t="shared" si="13"/>
        <v>3412</v>
      </c>
      <c r="H389" s="262">
        <v>75</v>
      </c>
    </row>
    <row r="390" spans="1:8" ht="12.75">
      <c r="A390" s="267">
        <v>389</v>
      </c>
      <c r="B390" s="88"/>
      <c r="C390" s="95">
        <v>41.75</v>
      </c>
      <c r="D390" s="261"/>
      <c r="E390" s="262">
        <v>11870</v>
      </c>
      <c r="F390" s="264">
        <f t="shared" si="14"/>
        <v>4730</v>
      </c>
      <c r="G390" s="263">
        <f t="shared" si="13"/>
        <v>3412</v>
      </c>
      <c r="H390" s="262">
        <v>75</v>
      </c>
    </row>
    <row r="391" spans="1:8" ht="12.75">
      <c r="A391" s="267">
        <v>390</v>
      </c>
      <c r="B391" s="88"/>
      <c r="C391" s="95">
        <v>41.75</v>
      </c>
      <c r="D391" s="261"/>
      <c r="E391" s="262">
        <v>11870</v>
      </c>
      <c r="F391" s="264">
        <f t="shared" si="14"/>
        <v>4730</v>
      </c>
      <c r="G391" s="263">
        <f t="shared" si="13"/>
        <v>3412</v>
      </c>
      <c r="H391" s="262">
        <v>75</v>
      </c>
    </row>
    <row r="392" spans="1:8" ht="12.75">
      <c r="A392" s="267">
        <v>391</v>
      </c>
      <c r="B392" s="88"/>
      <c r="C392" s="95">
        <v>41.75</v>
      </c>
      <c r="D392" s="261"/>
      <c r="E392" s="262">
        <v>11870</v>
      </c>
      <c r="F392" s="264">
        <f t="shared" si="14"/>
        <v>4730</v>
      </c>
      <c r="G392" s="263">
        <f t="shared" si="13"/>
        <v>3412</v>
      </c>
      <c r="H392" s="262">
        <v>75</v>
      </c>
    </row>
    <row r="393" spans="1:8" ht="12.75">
      <c r="A393" s="267">
        <v>392</v>
      </c>
      <c r="B393" s="88"/>
      <c r="C393" s="95">
        <v>41.75</v>
      </c>
      <c r="D393" s="261"/>
      <c r="E393" s="262">
        <v>11870</v>
      </c>
      <c r="F393" s="264">
        <f t="shared" si="14"/>
        <v>4730</v>
      </c>
      <c r="G393" s="263">
        <f t="shared" si="13"/>
        <v>3412</v>
      </c>
      <c r="H393" s="262">
        <v>75</v>
      </c>
    </row>
    <row r="394" spans="1:8" ht="12.75">
      <c r="A394" s="267">
        <v>393</v>
      </c>
      <c r="B394" s="88"/>
      <c r="C394" s="95">
        <v>41.75</v>
      </c>
      <c r="D394" s="261"/>
      <c r="E394" s="262">
        <v>11870</v>
      </c>
      <c r="F394" s="264">
        <f t="shared" si="14"/>
        <v>4730</v>
      </c>
      <c r="G394" s="263">
        <f t="shared" si="13"/>
        <v>3412</v>
      </c>
      <c r="H394" s="262">
        <v>75</v>
      </c>
    </row>
    <row r="395" spans="1:8" ht="12.75">
      <c r="A395" s="267">
        <v>394</v>
      </c>
      <c r="B395" s="88"/>
      <c r="C395" s="95">
        <v>41.75</v>
      </c>
      <c r="D395" s="261"/>
      <c r="E395" s="262">
        <v>11870</v>
      </c>
      <c r="F395" s="264">
        <f t="shared" si="14"/>
        <v>4730</v>
      </c>
      <c r="G395" s="263">
        <f t="shared" si="13"/>
        <v>3412</v>
      </c>
      <c r="H395" s="262">
        <v>75</v>
      </c>
    </row>
    <row r="396" spans="1:8" ht="12.75">
      <c r="A396" s="267">
        <v>395</v>
      </c>
      <c r="B396" s="88"/>
      <c r="C396" s="95">
        <v>41.75</v>
      </c>
      <c r="D396" s="261"/>
      <c r="E396" s="262">
        <v>11870</v>
      </c>
      <c r="F396" s="264">
        <f t="shared" si="14"/>
        <v>4730</v>
      </c>
      <c r="G396" s="263">
        <f t="shared" si="13"/>
        <v>3412</v>
      </c>
      <c r="H396" s="262">
        <v>75</v>
      </c>
    </row>
    <row r="397" spans="1:8" ht="12.75">
      <c r="A397" s="267">
        <v>396</v>
      </c>
      <c r="B397" s="88"/>
      <c r="C397" s="95">
        <v>41.75</v>
      </c>
      <c r="D397" s="261"/>
      <c r="E397" s="262">
        <v>11870</v>
      </c>
      <c r="F397" s="264">
        <f t="shared" si="14"/>
        <v>4730</v>
      </c>
      <c r="G397" s="263">
        <f aca="true" t="shared" si="15" ref="G397:G428">ROUND(12*(1/C397*E397),0)</f>
        <v>3412</v>
      </c>
      <c r="H397" s="262">
        <v>75</v>
      </c>
    </row>
    <row r="398" spans="1:8" ht="12.75">
      <c r="A398" s="267">
        <v>397</v>
      </c>
      <c r="B398" s="88"/>
      <c r="C398" s="95">
        <v>41.75</v>
      </c>
      <c r="D398" s="261"/>
      <c r="E398" s="262">
        <v>11870</v>
      </c>
      <c r="F398" s="264">
        <f aca="true" t="shared" si="16" ref="F398:F428">ROUND(12*1.3644*(1/C398*E398)+H398,0)</f>
        <v>4730</v>
      </c>
      <c r="G398" s="263">
        <f t="shared" si="15"/>
        <v>3412</v>
      </c>
      <c r="H398" s="262">
        <v>75</v>
      </c>
    </row>
    <row r="399" spans="1:8" ht="12.75">
      <c r="A399" s="267">
        <v>398</v>
      </c>
      <c r="B399" s="88"/>
      <c r="C399" s="95">
        <v>41.75</v>
      </c>
      <c r="D399" s="261"/>
      <c r="E399" s="262">
        <v>11870</v>
      </c>
      <c r="F399" s="264">
        <f t="shared" si="16"/>
        <v>4730</v>
      </c>
      <c r="G399" s="263">
        <f t="shared" si="15"/>
        <v>3412</v>
      </c>
      <c r="H399" s="262">
        <v>75</v>
      </c>
    </row>
    <row r="400" spans="1:8" ht="12.75">
      <c r="A400" s="267">
        <v>399</v>
      </c>
      <c r="B400" s="88"/>
      <c r="C400" s="95">
        <v>41.75</v>
      </c>
      <c r="D400" s="261"/>
      <c r="E400" s="262">
        <v>11870</v>
      </c>
      <c r="F400" s="264">
        <f t="shared" si="16"/>
        <v>4730</v>
      </c>
      <c r="G400" s="263">
        <f t="shared" si="15"/>
        <v>3412</v>
      </c>
      <c r="H400" s="262">
        <v>75</v>
      </c>
    </row>
    <row r="401" spans="1:8" ht="12.75">
      <c r="A401" s="267">
        <v>400</v>
      </c>
      <c r="B401" s="88"/>
      <c r="C401" s="95">
        <v>41.75</v>
      </c>
      <c r="D401" s="261"/>
      <c r="E401" s="262">
        <v>11870</v>
      </c>
      <c r="F401" s="264">
        <f t="shared" si="16"/>
        <v>4730</v>
      </c>
      <c r="G401" s="263">
        <f t="shared" si="15"/>
        <v>3412</v>
      </c>
      <c r="H401" s="262">
        <v>75</v>
      </c>
    </row>
    <row r="402" spans="1:8" ht="12.75">
      <c r="A402" s="267">
        <v>401</v>
      </c>
      <c r="B402" s="88"/>
      <c r="C402" s="95">
        <v>41.75</v>
      </c>
      <c r="D402" s="261"/>
      <c r="E402" s="262">
        <v>11870</v>
      </c>
      <c r="F402" s="264">
        <f t="shared" si="16"/>
        <v>4730</v>
      </c>
      <c r="G402" s="263">
        <f t="shared" si="15"/>
        <v>3412</v>
      </c>
      <c r="H402" s="262">
        <v>75</v>
      </c>
    </row>
    <row r="403" spans="1:8" ht="12.75">
      <c r="A403" s="267">
        <v>402</v>
      </c>
      <c r="B403" s="88"/>
      <c r="C403" s="95">
        <v>41.75</v>
      </c>
      <c r="D403" s="261"/>
      <c r="E403" s="262">
        <v>11870</v>
      </c>
      <c r="F403" s="264">
        <f t="shared" si="16"/>
        <v>4730</v>
      </c>
      <c r="G403" s="263">
        <f t="shared" si="15"/>
        <v>3412</v>
      </c>
      <c r="H403" s="262">
        <v>75</v>
      </c>
    </row>
    <row r="404" spans="1:8" ht="12.75">
      <c r="A404" s="267">
        <v>403</v>
      </c>
      <c r="B404" s="88"/>
      <c r="C404" s="95">
        <v>41.75</v>
      </c>
      <c r="D404" s="261"/>
      <c r="E404" s="262">
        <v>11870</v>
      </c>
      <c r="F404" s="264">
        <f t="shared" si="16"/>
        <v>4730</v>
      </c>
      <c r="G404" s="263">
        <f t="shared" si="15"/>
        <v>3412</v>
      </c>
      <c r="H404" s="262">
        <v>75</v>
      </c>
    </row>
    <row r="405" spans="1:8" ht="12.75">
      <c r="A405" s="267">
        <v>404</v>
      </c>
      <c r="B405" s="88"/>
      <c r="C405" s="95">
        <v>41.75</v>
      </c>
      <c r="D405" s="261"/>
      <c r="E405" s="262">
        <v>11870</v>
      </c>
      <c r="F405" s="264">
        <f t="shared" si="16"/>
        <v>4730</v>
      </c>
      <c r="G405" s="263">
        <f t="shared" si="15"/>
        <v>3412</v>
      </c>
      <c r="H405" s="262">
        <v>75</v>
      </c>
    </row>
    <row r="406" spans="1:8" ht="12.75">
      <c r="A406" s="267">
        <v>405</v>
      </c>
      <c r="B406" s="88"/>
      <c r="C406" s="95">
        <v>41.75</v>
      </c>
      <c r="D406" s="261"/>
      <c r="E406" s="262">
        <v>11870</v>
      </c>
      <c r="F406" s="264">
        <f t="shared" si="16"/>
        <v>4730</v>
      </c>
      <c r="G406" s="263">
        <f t="shared" si="15"/>
        <v>3412</v>
      </c>
      <c r="H406" s="262">
        <v>75</v>
      </c>
    </row>
    <row r="407" spans="1:8" ht="12.75">
      <c r="A407" s="267">
        <v>406</v>
      </c>
      <c r="B407" s="88"/>
      <c r="C407" s="95">
        <v>41.75</v>
      </c>
      <c r="D407" s="261"/>
      <c r="E407" s="262">
        <v>11870</v>
      </c>
      <c r="F407" s="264">
        <f t="shared" si="16"/>
        <v>4730</v>
      </c>
      <c r="G407" s="263">
        <f t="shared" si="15"/>
        <v>3412</v>
      </c>
      <c r="H407" s="262">
        <v>75</v>
      </c>
    </row>
    <row r="408" spans="1:8" ht="12.75">
      <c r="A408" s="267">
        <v>407</v>
      </c>
      <c r="B408" s="88"/>
      <c r="C408" s="95">
        <v>41.75</v>
      </c>
      <c r="D408" s="261"/>
      <c r="E408" s="262">
        <v>11870</v>
      </c>
      <c r="F408" s="264">
        <f t="shared" si="16"/>
        <v>4730</v>
      </c>
      <c r="G408" s="263">
        <f t="shared" si="15"/>
        <v>3412</v>
      </c>
      <c r="H408" s="262">
        <v>75</v>
      </c>
    </row>
    <row r="409" spans="1:8" ht="12.75">
      <c r="A409" s="267">
        <v>408</v>
      </c>
      <c r="B409" s="88"/>
      <c r="C409" s="95">
        <v>41.75</v>
      </c>
      <c r="D409" s="261"/>
      <c r="E409" s="262">
        <v>11870</v>
      </c>
      <c r="F409" s="264">
        <f t="shared" si="16"/>
        <v>4730</v>
      </c>
      <c r="G409" s="263">
        <f t="shared" si="15"/>
        <v>3412</v>
      </c>
      <c r="H409" s="262">
        <v>75</v>
      </c>
    </row>
    <row r="410" spans="1:8" ht="12.75">
      <c r="A410" s="267">
        <v>409</v>
      </c>
      <c r="B410" s="88"/>
      <c r="C410" s="95">
        <v>41.75</v>
      </c>
      <c r="D410" s="261"/>
      <c r="E410" s="262">
        <v>11870</v>
      </c>
      <c r="F410" s="264">
        <f t="shared" si="16"/>
        <v>4730</v>
      </c>
      <c r="G410" s="263">
        <f t="shared" si="15"/>
        <v>3412</v>
      </c>
      <c r="H410" s="262">
        <v>75</v>
      </c>
    </row>
    <row r="411" spans="1:8" ht="12.75">
      <c r="A411" s="267">
        <v>410</v>
      </c>
      <c r="B411" s="88"/>
      <c r="C411" s="95">
        <v>41.75</v>
      </c>
      <c r="D411" s="261"/>
      <c r="E411" s="262">
        <v>11870</v>
      </c>
      <c r="F411" s="264">
        <f t="shared" si="16"/>
        <v>4730</v>
      </c>
      <c r="G411" s="263">
        <f t="shared" si="15"/>
        <v>3412</v>
      </c>
      <c r="H411" s="262">
        <v>75</v>
      </c>
    </row>
    <row r="412" spans="1:8" ht="12.75">
      <c r="A412" s="267">
        <v>411</v>
      </c>
      <c r="B412" s="88"/>
      <c r="C412" s="95">
        <v>41.75</v>
      </c>
      <c r="D412" s="261"/>
      <c r="E412" s="262">
        <v>11870</v>
      </c>
      <c r="F412" s="264">
        <f t="shared" si="16"/>
        <v>4730</v>
      </c>
      <c r="G412" s="263">
        <f t="shared" si="15"/>
        <v>3412</v>
      </c>
      <c r="H412" s="262">
        <v>75</v>
      </c>
    </row>
    <row r="413" spans="1:8" ht="12.75">
      <c r="A413" s="267">
        <v>412</v>
      </c>
      <c r="B413" s="88"/>
      <c r="C413" s="95">
        <v>41.75</v>
      </c>
      <c r="D413" s="261"/>
      <c r="E413" s="262">
        <v>11870</v>
      </c>
      <c r="F413" s="264">
        <f t="shared" si="16"/>
        <v>4730</v>
      </c>
      <c r="G413" s="263">
        <f t="shared" si="15"/>
        <v>3412</v>
      </c>
      <c r="H413" s="262">
        <v>75</v>
      </c>
    </row>
    <row r="414" spans="1:8" ht="12.75">
      <c r="A414" s="267">
        <v>413</v>
      </c>
      <c r="B414" s="88"/>
      <c r="C414" s="95">
        <v>41.75</v>
      </c>
      <c r="D414" s="261"/>
      <c r="E414" s="262">
        <v>11870</v>
      </c>
      <c r="F414" s="264">
        <f t="shared" si="16"/>
        <v>4730</v>
      </c>
      <c r="G414" s="263">
        <f t="shared" si="15"/>
        <v>3412</v>
      </c>
      <c r="H414" s="262">
        <v>75</v>
      </c>
    </row>
    <row r="415" spans="1:8" ht="12.75">
      <c r="A415" s="267">
        <v>414</v>
      </c>
      <c r="B415" s="88"/>
      <c r="C415" s="95">
        <v>41.75</v>
      </c>
      <c r="D415" s="261"/>
      <c r="E415" s="262">
        <v>11870</v>
      </c>
      <c r="F415" s="264">
        <f t="shared" si="16"/>
        <v>4730</v>
      </c>
      <c r="G415" s="263">
        <f t="shared" si="15"/>
        <v>3412</v>
      </c>
      <c r="H415" s="262">
        <v>75</v>
      </c>
    </row>
    <row r="416" spans="1:8" ht="12.75">
      <c r="A416" s="267">
        <v>415</v>
      </c>
      <c r="B416" s="88"/>
      <c r="C416" s="95">
        <v>41.75</v>
      </c>
      <c r="D416" s="261"/>
      <c r="E416" s="262">
        <v>11870</v>
      </c>
      <c r="F416" s="264">
        <f t="shared" si="16"/>
        <v>4730</v>
      </c>
      <c r="G416" s="263">
        <f t="shared" si="15"/>
        <v>3412</v>
      </c>
      <c r="H416" s="262">
        <v>75</v>
      </c>
    </row>
    <row r="417" spans="1:8" ht="12.75">
      <c r="A417" s="267">
        <v>416</v>
      </c>
      <c r="B417" s="88"/>
      <c r="C417" s="95">
        <v>41.75</v>
      </c>
      <c r="D417" s="261"/>
      <c r="E417" s="262">
        <v>11870</v>
      </c>
      <c r="F417" s="264">
        <f t="shared" si="16"/>
        <v>4730</v>
      </c>
      <c r="G417" s="263">
        <f t="shared" si="15"/>
        <v>3412</v>
      </c>
      <c r="H417" s="262">
        <v>75</v>
      </c>
    </row>
    <row r="418" spans="1:8" ht="12.75">
      <c r="A418" s="267">
        <v>417</v>
      </c>
      <c r="B418" s="88"/>
      <c r="C418" s="95">
        <v>41.75</v>
      </c>
      <c r="D418" s="261"/>
      <c r="E418" s="262">
        <v>11870</v>
      </c>
      <c r="F418" s="264">
        <f t="shared" si="16"/>
        <v>4730</v>
      </c>
      <c r="G418" s="263">
        <f t="shared" si="15"/>
        <v>3412</v>
      </c>
      <c r="H418" s="262">
        <v>75</v>
      </c>
    </row>
    <row r="419" spans="1:8" ht="12.75">
      <c r="A419" s="267">
        <v>418</v>
      </c>
      <c r="B419" s="88"/>
      <c r="C419" s="95">
        <v>41.75</v>
      </c>
      <c r="D419" s="261"/>
      <c r="E419" s="262">
        <v>11870</v>
      </c>
      <c r="F419" s="264">
        <f t="shared" si="16"/>
        <v>4730</v>
      </c>
      <c r="G419" s="263">
        <f t="shared" si="15"/>
        <v>3412</v>
      </c>
      <c r="H419" s="262">
        <v>75</v>
      </c>
    </row>
    <row r="420" spans="1:8" ht="12.75">
      <c r="A420" s="267">
        <v>419</v>
      </c>
      <c r="B420" s="88"/>
      <c r="C420" s="95">
        <v>41.75</v>
      </c>
      <c r="D420" s="261"/>
      <c r="E420" s="262">
        <v>11870</v>
      </c>
      <c r="F420" s="264">
        <f t="shared" si="16"/>
        <v>4730</v>
      </c>
      <c r="G420" s="263">
        <f t="shared" si="15"/>
        <v>3412</v>
      </c>
      <c r="H420" s="262">
        <v>75</v>
      </c>
    </row>
    <row r="421" spans="1:8" ht="12.75">
      <c r="A421" s="267">
        <v>420</v>
      </c>
      <c r="B421" s="88"/>
      <c r="C421" s="95">
        <v>41.75</v>
      </c>
      <c r="D421" s="261"/>
      <c r="E421" s="262">
        <v>11870</v>
      </c>
      <c r="F421" s="264">
        <f t="shared" si="16"/>
        <v>4730</v>
      </c>
      <c r="G421" s="263">
        <f t="shared" si="15"/>
        <v>3412</v>
      </c>
      <c r="H421" s="262">
        <v>75</v>
      </c>
    </row>
    <row r="422" spans="1:8" ht="12.75">
      <c r="A422" s="267">
        <v>421</v>
      </c>
      <c r="B422" s="88"/>
      <c r="C422" s="95">
        <v>41.75</v>
      </c>
      <c r="D422" s="261"/>
      <c r="E422" s="262">
        <v>11870</v>
      </c>
      <c r="F422" s="264">
        <f t="shared" si="16"/>
        <v>4730</v>
      </c>
      <c r="G422" s="263">
        <f t="shared" si="15"/>
        <v>3412</v>
      </c>
      <c r="H422" s="262">
        <v>75</v>
      </c>
    </row>
    <row r="423" spans="1:8" ht="12.75">
      <c r="A423" s="267">
        <v>422</v>
      </c>
      <c r="B423" s="88"/>
      <c r="C423" s="95">
        <v>41.75</v>
      </c>
      <c r="D423" s="261"/>
      <c r="E423" s="262">
        <v>11870</v>
      </c>
      <c r="F423" s="264">
        <f t="shared" si="16"/>
        <v>4730</v>
      </c>
      <c r="G423" s="263">
        <f t="shared" si="15"/>
        <v>3412</v>
      </c>
      <c r="H423" s="262">
        <v>75</v>
      </c>
    </row>
    <row r="424" spans="1:8" ht="12.75">
      <c r="A424" s="267">
        <v>423</v>
      </c>
      <c r="B424" s="88"/>
      <c r="C424" s="95">
        <v>41.75</v>
      </c>
      <c r="D424" s="261"/>
      <c r="E424" s="262">
        <v>11870</v>
      </c>
      <c r="F424" s="264">
        <f t="shared" si="16"/>
        <v>4730</v>
      </c>
      <c r="G424" s="263">
        <f t="shared" si="15"/>
        <v>3412</v>
      </c>
      <c r="H424" s="262">
        <v>75</v>
      </c>
    </row>
    <row r="425" spans="1:8" ht="12.75">
      <c r="A425" s="267">
        <v>424</v>
      </c>
      <c r="B425" s="88"/>
      <c r="C425" s="95">
        <v>41.75</v>
      </c>
      <c r="D425" s="261"/>
      <c r="E425" s="262">
        <v>11870</v>
      </c>
      <c r="F425" s="264">
        <f t="shared" si="16"/>
        <v>4730</v>
      </c>
      <c r="G425" s="263">
        <f t="shared" si="15"/>
        <v>3412</v>
      </c>
      <c r="H425" s="262">
        <v>75</v>
      </c>
    </row>
    <row r="426" spans="1:8" ht="12.75">
      <c r="A426" s="267">
        <v>425</v>
      </c>
      <c r="B426" s="88"/>
      <c r="C426" s="95">
        <v>41.75</v>
      </c>
      <c r="D426" s="261"/>
      <c r="E426" s="262">
        <v>11870</v>
      </c>
      <c r="F426" s="264">
        <f t="shared" si="16"/>
        <v>4730</v>
      </c>
      <c r="G426" s="263">
        <f t="shared" si="15"/>
        <v>3412</v>
      </c>
      <c r="H426" s="262">
        <v>75</v>
      </c>
    </row>
    <row r="427" spans="1:8" ht="12.75">
      <c r="A427" s="267">
        <v>426</v>
      </c>
      <c r="B427" s="88"/>
      <c r="C427" s="95">
        <v>41.75</v>
      </c>
      <c r="D427" s="261"/>
      <c r="E427" s="262">
        <v>11870</v>
      </c>
      <c r="F427" s="264">
        <f t="shared" si="16"/>
        <v>4730</v>
      </c>
      <c r="G427" s="263">
        <f t="shared" si="15"/>
        <v>3412</v>
      </c>
      <c r="H427" s="262">
        <v>75</v>
      </c>
    </row>
    <row r="428" spans="1:8" ht="13.5" thickBot="1">
      <c r="A428" s="270">
        <v>427</v>
      </c>
      <c r="B428" s="96"/>
      <c r="C428" s="269">
        <v>41.75</v>
      </c>
      <c r="D428" s="265"/>
      <c r="E428" s="262">
        <v>11870</v>
      </c>
      <c r="F428" s="264">
        <f t="shared" si="16"/>
        <v>4730</v>
      </c>
      <c r="G428" s="266">
        <f t="shared" si="15"/>
        <v>3412</v>
      </c>
      <c r="H428" s="262">
        <v>75</v>
      </c>
    </row>
  </sheetData>
  <mergeCells count="1">
    <mergeCell ref="A10:B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kraje&amp;R1.2.2009</oddHeader>
    <oddFooter>&amp;CStránka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680"/>
  <sheetViews>
    <sheetView workbookViewId="0" topLeftCell="A1">
      <selection activeCell="F13" sqref="F13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19</v>
      </c>
    </row>
    <row r="2" ht="4.5" customHeight="1"/>
    <row r="3" spans="1:9" ht="20.25">
      <c r="A3" s="56" t="s">
        <v>607</v>
      </c>
      <c r="C3" s="52"/>
      <c r="D3" s="52"/>
      <c r="E3" s="52"/>
      <c r="F3" s="53"/>
      <c r="G3" s="53"/>
      <c r="H3" s="54"/>
      <c r="I3" s="54"/>
    </row>
    <row r="4" spans="1:9" ht="15">
      <c r="A4" s="89" t="s">
        <v>66</v>
      </c>
      <c r="B4" s="58"/>
      <c r="C4" s="58"/>
      <c r="D4" s="58"/>
      <c r="E4" s="58"/>
      <c r="F4" s="58"/>
      <c r="G4" s="58"/>
      <c r="I4" s="54"/>
    </row>
    <row r="5" spans="1:9" ht="5.25" customHeight="1">
      <c r="A5" s="89"/>
      <c r="B5" s="58"/>
      <c r="C5" s="58"/>
      <c r="D5" s="58"/>
      <c r="E5" s="58"/>
      <c r="F5" s="58"/>
      <c r="G5" s="58"/>
      <c r="I5" s="54"/>
    </row>
    <row r="6" spans="1:9" ht="15.75">
      <c r="A6" s="59"/>
      <c r="B6" s="60"/>
      <c r="C6" s="61" t="s">
        <v>197</v>
      </c>
      <c r="E6" s="62" t="s">
        <v>198</v>
      </c>
      <c r="I6" s="54"/>
    </row>
    <row r="7" spans="1:9" ht="15.75">
      <c r="A7" s="63" t="s">
        <v>67</v>
      </c>
      <c r="B7" s="60"/>
      <c r="C7" s="90"/>
      <c r="D7" s="91"/>
      <c r="E7" s="90">
        <v>37.22</v>
      </c>
      <c r="I7" s="54"/>
    </row>
    <row r="8" spans="1:9" ht="15.75">
      <c r="A8" s="63" t="s">
        <v>68</v>
      </c>
      <c r="B8" s="60"/>
      <c r="C8" s="90"/>
      <c r="D8" s="91"/>
      <c r="E8" s="90" t="s">
        <v>109</v>
      </c>
      <c r="I8" s="54"/>
    </row>
    <row r="9" spans="1:9" ht="15.75">
      <c r="A9" s="63"/>
      <c r="B9" s="60"/>
      <c r="C9" s="90"/>
      <c r="D9" s="91"/>
      <c r="E9" s="90"/>
      <c r="I9" s="54"/>
    </row>
    <row r="10" spans="1:9" ht="6" customHeight="1" thickBot="1">
      <c r="A10" s="432"/>
      <c r="B10" s="432"/>
      <c r="C10" s="72"/>
      <c r="D10" s="73"/>
      <c r="E10" s="74"/>
      <c r="F10" s="74"/>
      <c r="G10" s="74"/>
      <c r="I10" s="54"/>
    </row>
    <row r="11" spans="1:8" ht="15.75">
      <c r="A11" s="309"/>
      <c r="B11" s="310" t="s">
        <v>241</v>
      </c>
      <c r="C11" s="311"/>
      <c r="D11" s="310" t="s">
        <v>242</v>
      </c>
      <c r="E11" s="311"/>
      <c r="F11" s="77" t="s">
        <v>243</v>
      </c>
      <c r="G11" s="312" t="s">
        <v>244</v>
      </c>
      <c r="H11" s="311"/>
    </row>
    <row r="12" spans="1:8" ht="45.75" thickBot="1">
      <c r="A12" s="303" t="s">
        <v>32</v>
      </c>
      <c r="B12" s="304" t="s">
        <v>197</v>
      </c>
      <c r="C12" s="305" t="s">
        <v>198</v>
      </c>
      <c r="D12" s="306" t="s">
        <v>245</v>
      </c>
      <c r="E12" s="307" t="s">
        <v>246</v>
      </c>
      <c r="F12" s="306" t="s">
        <v>243</v>
      </c>
      <c r="G12" s="308" t="s">
        <v>248</v>
      </c>
      <c r="H12" s="307" t="s">
        <v>249</v>
      </c>
    </row>
    <row r="13" spans="1:8" ht="12.75">
      <c r="A13" s="267" t="s">
        <v>69</v>
      </c>
      <c r="B13" s="99"/>
      <c r="C13" s="95">
        <v>37.22</v>
      </c>
      <c r="D13" s="261"/>
      <c r="E13" s="262">
        <v>11870</v>
      </c>
      <c r="F13" s="264">
        <f>ROUND(12*1.3644*(1/C13*E13)+H13,0)</f>
        <v>5297</v>
      </c>
      <c r="G13" s="263">
        <f aca="true" t="shared" si="0" ref="G13:G76">ROUND(12*(1/C13*E13),0)</f>
        <v>3827</v>
      </c>
      <c r="H13" s="262">
        <v>75</v>
      </c>
    </row>
    <row r="14" spans="1:8" ht="12.75">
      <c r="A14" s="267">
        <v>30</v>
      </c>
      <c r="B14" s="88"/>
      <c r="C14" s="95">
        <f aca="true" t="shared" si="1" ref="C14:C77">ROUND(10.899*LN(A14)+A14/200,2)</f>
        <v>37.22</v>
      </c>
      <c r="D14" s="261"/>
      <c r="E14" s="262">
        <v>11870</v>
      </c>
      <c r="F14" s="264">
        <f aca="true" t="shared" si="2" ref="F14:F77">ROUND(12*1.3644*(1/C14*E14)+H14,0)</f>
        <v>5297</v>
      </c>
      <c r="G14" s="263">
        <f t="shared" si="0"/>
        <v>3827</v>
      </c>
      <c r="H14" s="262">
        <v>75</v>
      </c>
    </row>
    <row r="15" spans="1:8" ht="12.75">
      <c r="A15" s="267">
        <v>31</v>
      </c>
      <c r="B15" s="88"/>
      <c r="C15" s="95">
        <f t="shared" si="1"/>
        <v>37.58</v>
      </c>
      <c r="D15" s="261"/>
      <c r="E15" s="262">
        <v>11870</v>
      </c>
      <c r="F15" s="264">
        <f t="shared" si="2"/>
        <v>5247</v>
      </c>
      <c r="G15" s="263">
        <f t="shared" si="0"/>
        <v>3790</v>
      </c>
      <c r="H15" s="262">
        <v>75</v>
      </c>
    </row>
    <row r="16" spans="1:8" ht="12.75">
      <c r="A16" s="267">
        <v>32</v>
      </c>
      <c r="B16" s="88"/>
      <c r="C16" s="95">
        <f t="shared" si="1"/>
        <v>37.93</v>
      </c>
      <c r="D16" s="261"/>
      <c r="E16" s="262">
        <v>11870</v>
      </c>
      <c r="F16" s="264">
        <f t="shared" si="2"/>
        <v>5199</v>
      </c>
      <c r="G16" s="263">
        <f t="shared" si="0"/>
        <v>3755</v>
      </c>
      <c r="H16" s="262">
        <v>75</v>
      </c>
    </row>
    <row r="17" spans="1:8" ht="12.75">
      <c r="A17" s="267">
        <v>33</v>
      </c>
      <c r="B17" s="88"/>
      <c r="C17" s="95">
        <f t="shared" si="1"/>
        <v>38.27</v>
      </c>
      <c r="D17" s="261"/>
      <c r="E17" s="262">
        <v>11870</v>
      </c>
      <c r="F17" s="264">
        <f t="shared" si="2"/>
        <v>5153</v>
      </c>
      <c r="G17" s="263">
        <f t="shared" si="0"/>
        <v>3722</v>
      </c>
      <c r="H17" s="262">
        <v>75</v>
      </c>
    </row>
    <row r="18" spans="1:8" ht="12.75">
      <c r="A18" s="267">
        <v>34</v>
      </c>
      <c r="B18" s="88"/>
      <c r="C18" s="95">
        <f t="shared" si="1"/>
        <v>38.6</v>
      </c>
      <c r="D18" s="261"/>
      <c r="E18" s="262">
        <v>11870</v>
      </c>
      <c r="F18" s="264">
        <f t="shared" si="2"/>
        <v>5110</v>
      </c>
      <c r="G18" s="263">
        <f t="shared" si="0"/>
        <v>3690</v>
      </c>
      <c r="H18" s="262">
        <v>75</v>
      </c>
    </row>
    <row r="19" spans="1:8" ht="12.75">
      <c r="A19" s="267">
        <v>35</v>
      </c>
      <c r="B19" s="88"/>
      <c r="C19" s="95">
        <f t="shared" si="1"/>
        <v>38.92</v>
      </c>
      <c r="D19" s="261"/>
      <c r="E19" s="262">
        <v>11870</v>
      </c>
      <c r="F19" s="264">
        <f t="shared" si="2"/>
        <v>5068</v>
      </c>
      <c r="G19" s="263">
        <f t="shared" si="0"/>
        <v>3660</v>
      </c>
      <c r="H19" s="262">
        <v>75</v>
      </c>
    </row>
    <row r="20" spans="1:8" ht="12.75">
      <c r="A20" s="267">
        <v>36</v>
      </c>
      <c r="B20" s="88"/>
      <c r="C20" s="95">
        <f t="shared" si="1"/>
        <v>39.24</v>
      </c>
      <c r="D20" s="261"/>
      <c r="E20" s="262">
        <v>11870</v>
      </c>
      <c r="F20" s="264">
        <f t="shared" si="2"/>
        <v>5028</v>
      </c>
      <c r="G20" s="263">
        <f t="shared" si="0"/>
        <v>3630</v>
      </c>
      <c r="H20" s="262">
        <v>75</v>
      </c>
    </row>
    <row r="21" spans="1:8" ht="12.75">
      <c r="A21" s="267">
        <v>37</v>
      </c>
      <c r="B21" s="88"/>
      <c r="C21" s="95">
        <f t="shared" si="1"/>
        <v>39.54</v>
      </c>
      <c r="D21" s="261"/>
      <c r="E21" s="262">
        <v>11870</v>
      </c>
      <c r="F21" s="264">
        <f t="shared" si="2"/>
        <v>4990</v>
      </c>
      <c r="G21" s="263">
        <f t="shared" si="0"/>
        <v>3602</v>
      </c>
      <c r="H21" s="262">
        <v>75</v>
      </c>
    </row>
    <row r="22" spans="1:8" ht="12.75">
      <c r="A22" s="267">
        <v>38</v>
      </c>
      <c r="B22" s="88"/>
      <c r="C22" s="95">
        <f t="shared" si="1"/>
        <v>39.84</v>
      </c>
      <c r="D22" s="261"/>
      <c r="E22" s="262">
        <v>11870</v>
      </c>
      <c r="F22" s="264">
        <f t="shared" si="2"/>
        <v>4953</v>
      </c>
      <c r="G22" s="263">
        <f t="shared" si="0"/>
        <v>3575</v>
      </c>
      <c r="H22" s="262">
        <v>75</v>
      </c>
    </row>
    <row r="23" spans="1:8" ht="12.75">
      <c r="A23" s="267">
        <v>39</v>
      </c>
      <c r="B23" s="88"/>
      <c r="C23" s="95">
        <f t="shared" si="1"/>
        <v>40.12</v>
      </c>
      <c r="D23" s="261"/>
      <c r="E23" s="262">
        <v>11870</v>
      </c>
      <c r="F23" s="264">
        <f t="shared" si="2"/>
        <v>4919</v>
      </c>
      <c r="G23" s="263">
        <f t="shared" si="0"/>
        <v>3550</v>
      </c>
      <c r="H23" s="262">
        <v>75</v>
      </c>
    </row>
    <row r="24" spans="1:8" ht="12.75">
      <c r="A24" s="267">
        <v>40</v>
      </c>
      <c r="B24" s="88"/>
      <c r="C24" s="95">
        <f t="shared" si="1"/>
        <v>40.41</v>
      </c>
      <c r="D24" s="261"/>
      <c r="E24" s="262">
        <v>11870</v>
      </c>
      <c r="F24" s="264">
        <f t="shared" si="2"/>
        <v>4884</v>
      </c>
      <c r="G24" s="263">
        <f t="shared" si="0"/>
        <v>3525</v>
      </c>
      <c r="H24" s="262">
        <v>75</v>
      </c>
    </row>
    <row r="25" spans="1:8" ht="12.75">
      <c r="A25" s="267">
        <v>41</v>
      </c>
      <c r="B25" s="88"/>
      <c r="C25" s="95">
        <f t="shared" si="1"/>
        <v>40.68</v>
      </c>
      <c r="D25" s="261"/>
      <c r="E25" s="262">
        <v>11870</v>
      </c>
      <c r="F25" s="264">
        <f t="shared" si="2"/>
        <v>4852</v>
      </c>
      <c r="G25" s="263">
        <f t="shared" si="0"/>
        <v>3501</v>
      </c>
      <c r="H25" s="262">
        <v>75</v>
      </c>
    </row>
    <row r="26" spans="1:8" ht="12.75">
      <c r="A26" s="267">
        <v>42</v>
      </c>
      <c r="B26" s="88"/>
      <c r="C26" s="95">
        <f t="shared" si="1"/>
        <v>40.95</v>
      </c>
      <c r="D26" s="261"/>
      <c r="E26" s="262">
        <v>11870</v>
      </c>
      <c r="F26" s="264">
        <f t="shared" si="2"/>
        <v>4821</v>
      </c>
      <c r="G26" s="263">
        <f t="shared" si="0"/>
        <v>3478</v>
      </c>
      <c r="H26" s="262">
        <v>75</v>
      </c>
    </row>
    <row r="27" spans="1:8" ht="12.75">
      <c r="A27" s="267">
        <v>43</v>
      </c>
      <c r="B27" s="88"/>
      <c r="C27" s="95">
        <f t="shared" si="1"/>
        <v>41.21</v>
      </c>
      <c r="D27" s="261"/>
      <c r="E27" s="262">
        <v>11870</v>
      </c>
      <c r="F27" s="264">
        <f t="shared" si="2"/>
        <v>4791</v>
      </c>
      <c r="G27" s="263">
        <f t="shared" si="0"/>
        <v>3456</v>
      </c>
      <c r="H27" s="262">
        <v>75</v>
      </c>
    </row>
    <row r="28" spans="1:8" ht="12.75">
      <c r="A28" s="267">
        <v>44</v>
      </c>
      <c r="B28" s="88"/>
      <c r="C28" s="95">
        <f t="shared" si="1"/>
        <v>41.46</v>
      </c>
      <c r="D28" s="261"/>
      <c r="E28" s="262">
        <v>11870</v>
      </c>
      <c r="F28" s="264">
        <f t="shared" si="2"/>
        <v>4763</v>
      </c>
      <c r="G28" s="263">
        <f t="shared" si="0"/>
        <v>3436</v>
      </c>
      <c r="H28" s="262">
        <v>75</v>
      </c>
    </row>
    <row r="29" spans="1:8" ht="12.75">
      <c r="A29" s="267">
        <v>45</v>
      </c>
      <c r="B29" s="88"/>
      <c r="C29" s="95">
        <f t="shared" si="1"/>
        <v>41.71</v>
      </c>
      <c r="D29" s="261"/>
      <c r="E29" s="262">
        <v>11870</v>
      </c>
      <c r="F29" s="264">
        <f t="shared" si="2"/>
        <v>4734</v>
      </c>
      <c r="G29" s="263">
        <f t="shared" si="0"/>
        <v>3415</v>
      </c>
      <c r="H29" s="262">
        <v>75</v>
      </c>
    </row>
    <row r="30" spans="1:8" ht="12.75">
      <c r="A30" s="267">
        <v>46</v>
      </c>
      <c r="B30" s="88"/>
      <c r="C30" s="95">
        <f t="shared" si="1"/>
        <v>41.96</v>
      </c>
      <c r="D30" s="261"/>
      <c r="E30" s="262">
        <v>11870</v>
      </c>
      <c r="F30" s="264">
        <f t="shared" si="2"/>
        <v>4707</v>
      </c>
      <c r="G30" s="263">
        <f t="shared" si="0"/>
        <v>3395</v>
      </c>
      <c r="H30" s="262">
        <v>75</v>
      </c>
    </row>
    <row r="31" spans="1:8" ht="12.75">
      <c r="A31" s="267">
        <v>47</v>
      </c>
      <c r="B31" s="88"/>
      <c r="C31" s="95">
        <f t="shared" si="1"/>
        <v>42.2</v>
      </c>
      <c r="D31" s="261"/>
      <c r="E31" s="262">
        <v>11870</v>
      </c>
      <c r="F31" s="264">
        <f t="shared" si="2"/>
        <v>4680</v>
      </c>
      <c r="G31" s="263">
        <f t="shared" si="0"/>
        <v>3375</v>
      </c>
      <c r="H31" s="262">
        <v>75</v>
      </c>
    </row>
    <row r="32" spans="1:8" ht="12.75">
      <c r="A32" s="267">
        <v>48</v>
      </c>
      <c r="B32" s="88"/>
      <c r="C32" s="95">
        <f t="shared" si="1"/>
        <v>42.43</v>
      </c>
      <c r="D32" s="261"/>
      <c r="E32" s="262">
        <v>11870</v>
      </c>
      <c r="F32" s="264">
        <f t="shared" si="2"/>
        <v>4655</v>
      </c>
      <c r="G32" s="263">
        <f t="shared" si="0"/>
        <v>3357</v>
      </c>
      <c r="H32" s="262">
        <v>75</v>
      </c>
    </row>
    <row r="33" spans="1:8" ht="12.75">
      <c r="A33" s="267">
        <v>49</v>
      </c>
      <c r="B33" s="88"/>
      <c r="C33" s="95">
        <f t="shared" si="1"/>
        <v>42.66</v>
      </c>
      <c r="D33" s="261"/>
      <c r="E33" s="262">
        <v>11870</v>
      </c>
      <c r="F33" s="264">
        <f t="shared" si="2"/>
        <v>4631</v>
      </c>
      <c r="G33" s="263">
        <f t="shared" si="0"/>
        <v>3339</v>
      </c>
      <c r="H33" s="262">
        <v>75</v>
      </c>
    </row>
    <row r="34" spans="1:8" ht="12.75">
      <c r="A34" s="267">
        <v>50</v>
      </c>
      <c r="B34" s="88"/>
      <c r="C34" s="95">
        <f t="shared" si="1"/>
        <v>42.89</v>
      </c>
      <c r="D34" s="261"/>
      <c r="E34" s="262">
        <v>11870</v>
      </c>
      <c r="F34" s="264">
        <f t="shared" si="2"/>
        <v>4606</v>
      </c>
      <c r="G34" s="263">
        <f t="shared" si="0"/>
        <v>3321</v>
      </c>
      <c r="H34" s="262">
        <v>75</v>
      </c>
    </row>
    <row r="35" spans="1:8" ht="12.75">
      <c r="A35" s="267">
        <v>51</v>
      </c>
      <c r="B35" s="88"/>
      <c r="C35" s="95">
        <f t="shared" si="1"/>
        <v>43.11</v>
      </c>
      <c r="D35" s="261"/>
      <c r="E35" s="262">
        <v>11870</v>
      </c>
      <c r="F35" s="264">
        <f t="shared" si="2"/>
        <v>4583</v>
      </c>
      <c r="G35" s="263">
        <f t="shared" si="0"/>
        <v>3304</v>
      </c>
      <c r="H35" s="262">
        <v>75</v>
      </c>
    </row>
    <row r="36" spans="1:8" ht="12.75">
      <c r="A36" s="267">
        <v>52</v>
      </c>
      <c r="B36" s="88"/>
      <c r="C36" s="95">
        <f t="shared" si="1"/>
        <v>43.32</v>
      </c>
      <c r="D36" s="261"/>
      <c r="E36" s="262">
        <v>11870</v>
      </c>
      <c r="F36" s="264">
        <f t="shared" si="2"/>
        <v>4561</v>
      </c>
      <c r="G36" s="263">
        <f t="shared" si="0"/>
        <v>3288</v>
      </c>
      <c r="H36" s="262">
        <v>75</v>
      </c>
    </row>
    <row r="37" spans="1:8" ht="12.75">
      <c r="A37" s="267">
        <v>53</v>
      </c>
      <c r="B37" s="88"/>
      <c r="C37" s="95">
        <f t="shared" si="1"/>
        <v>43.54</v>
      </c>
      <c r="D37" s="261"/>
      <c r="E37" s="262">
        <v>11870</v>
      </c>
      <c r="F37" s="264">
        <f t="shared" si="2"/>
        <v>4539</v>
      </c>
      <c r="G37" s="263">
        <f t="shared" si="0"/>
        <v>3271</v>
      </c>
      <c r="H37" s="262">
        <v>75</v>
      </c>
    </row>
    <row r="38" spans="1:8" ht="12.75">
      <c r="A38" s="267">
        <v>54</v>
      </c>
      <c r="B38" s="88"/>
      <c r="C38" s="95">
        <f t="shared" si="1"/>
        <v>43.75</v>
      </c>
      <c r="D38" s="261"/>
      <c r="E38" s="262">
        <v>11870</v>
      </c>
      <c r="F38" s="264">
        <f t="shared" si="2"/>
        <v>4517</v>
      </c>
      <c r="G38" s="263">
        <f t="shared" si="0"/>
        <v>3256</v>
      </c>
      <c r="H38" s="262">
        <v>75</v>
      </c>
    </row>
    <row r="39" spans="1:8" ht="12.75">
      <c r="A39" s="267">
        <v>55</v>
      </c>
      <c r="B39" s="88"/>
      <c r="C39" s="95">
        <f t="shared" si="1"/>
        <v>43.95</v>
      </c>
      <c r="D39" s="261"/>
      <c r="E39" s="262">
        <v>11870</v>
      </c>
      <c r="F39" s="264">
        <f t="shared" si="2"/>
        <v>4497</v>
      </c>
      <c r="G39" s="263">
        <f t="shared" si="0"/>
        <v>3241</v>
      </c>
      <c r="H39" s="262">
        <v>75</v>
      </c>
    </row>
    <row r="40" spans="1:8" ht="12.75">
      <c r="A40" s="267">
        <v>56</v>
      </c>
      <c r="B40" s="88"/>
      <c r="C40" s="95">
        <f t="shared" si="1"/>
        <v>44.15</v>
      </c>
      <c r="D40" s="261"/>
      <c r="E40" s="262">
        <v>11870</v>
      </c>
      <c r="F40" s="264">
        <f t="shared" si="2"/>
        <v>4477</v>
      </c>
      <c r="G40" s="263">
        <f t="shared" si="0"/>
        <v>3226</v>
      </c>
      <c r="H40" s="262">
        <v>75</v>
      </c>
    </row>
    <row r="41" spans="1:8" ht="12.75">
      <c r="A41" s="267">
        <v>57</v>
      </c>
      <c r="B41" s="88"/>
      <c r="C41" s="95">
        <f t="shared" si="1"/>
        <v>44.35</v>
      </c>
      <c r="D41" s="261"/>
      <c r="E41" s="262">
        <v>11870</v>
      </c>
      <c r="F41" s="264">
        <f t="shared" si="2"/>
        <v>4457</v>
      </c>
      <c r="G41" s="263">
        <f t="shared" si="0"/>
        <v>3212</v>
      </c>
      <c r="H41" s="262">
        <v>75</v>
      </c>
    </row>
    <row r="42" spans="1:8" ht="12.75">
      <c r="A42" s="267">
        <v>58</v>
      </c>
      <c r="B42" s="88"/>
      <c r="C42" s="95">
        <f t="shared" si="1"/>
        <v>44.54</v>
      </c>
      <c r="D42" s="261"/>
      <c r="E42" s="262">
        <v>11870</v>
      </c>
      <c r="F42" s="264">
        <f t="shared" si="2"/>
        <v>4438</v>
      </c>
      <c r="G42" s="263">
        <f t="shared" si="0"/>
        <v>3198</v>
      </c>
      <c r="H42" s="262">
        <v>75</v>
      </c>
    </row>
    <row r="43" spans="1:8" ht="12.75">
      <c r="A43" s="267">
        <v>59</v>
      </c>
      <c r="B43" s="88"/>
      <c r="C43" s="95">
        <f t="shared" si="1"/>
        <v>44.74</v>
      </c>
      <c r="D43" s="261"/>
      <c r="E43" s="262">
        <v>11870</v>
      </c>
      <c r="F43" s="264">
        <f t="shared" si="2"/>
        <v>4419</v>
      </c>
      <c r="G43" s="263">
        <f t="shared" si="0"/>
        <v>3184</v>
      </c>
      <c r="H43" s="262">
        <v>75</v>
      </c>
    </row>
    <row r="44" spans="1:8" ht="12.75">
      <c r="A44" s="267">
        <v>60</v>
      </c>
      <c r="B44" s="88"/>
      <c r="C44" s="95">
        <f t="shared" si="1"/>
        <v>44.92</v>
      </c>
      <c r="D44" s="261"/>
      <c r="E44" s="262">
        <v>11870</v>
      </c>
      <c r="F44" s="264">
        <f t="shared" si="2"/>
        <v>4401</v>
      </c>
      <c r="G44" s="263">
        <f t="shared" si="0"/>
        <v>3171</v>
      </c>
      <c r="H44" s="262">
        <v>75</v>
      </c>
    </row>
    <row r="45" spans="1:8" ht="12.75">
      <c r="A45" s="267">
        <v>61</v>
      </c>
      <c r="B45" s="88"/>
      <c r="C45" s="95">
        <f t="shared" si="1"/>
        <v>45.11</v>
      </c>
      <c r="D45" s="261"/>
      <c r="E45" s="262">
        <v>11870</v>
      </c>
      <c r="F45" s="264">
        <f t="shared" si="2"/>
        <v>4383</v>
      </c>
      <c r="G45" s="263">
        <f t="shared" si="0"/>
        <v>3158</v>
      </c>
      <c r="H45" s="262">
        <v>75</v>
      </c>
    </row>
    <row r="46" spans="1:8" ht="12.75">
      <c r="A46" s="267">
        <v>62</v>
      </c>
      <c r="B46" s="88"/>
      <c r="C46" s="95">
        <f t="shared" si="1"/>
        <v>45.29</v>
      </c>
      <c r="D46" s="261"/>
      <c r="E46" s="262">
        <v>11870</v>
      </c>
      <c r="F46" s="264">
        <f t="shared" si="2"/>
        <v>4366</v>
      </c>
      <c r="G46" s="263">
        <f t="shared" si="0"/>
        <v>3145</v>
      </c>
      <c r="H46" s="262">
        <v>75</v>
      </c>
    </row>
    <row r="47" spans="1:8" ht="12.75">
      <c r="A47" s="267">
        <v>63</v>
      </c>
      <c r="B47" s="88"/>
      <c r="C47" s="95">
        <f t="shared" si="1"/>
        <v>45.47</v>
      </c>
      <c r="D47" s="261"/>
      <c r="E47" s="262">
        <v>11870</v>
      </c>
      <c r="F47" s="264">
        <f t="shared" si="2"/>
        <v>4349</v>
      </c>
      <c r="G47" s="263">
        <f t="shared" si="0"/>
        <v>3133</v>
      </c>
      <c r="H47" s="262">
        <v>75</v>
      </c>
    </row>
    <row r="48" spans="1:8" ht="12.75">
      <c r="A48" s="267">
        <v>64</v>
      </c>
      <c r="B48" s="88"/>
      <c r="C48" s="95">
        <f t="shared" si="1"/>
        <v>45.65</v>
      </c>
      <c r="D48" s="261"/>
      <c r="E48" s="262">
        <v>11870</v>
      </c>
      <c r="F48" s="264">
        <f t="shared" si="2"/>
        <v>4332</v>
      </c>
      <c r="G48" s="263">
        <f t="shared" si="0"/>
        <v>3120</v>
      </c>
      <c r="H48" s="262">
        <v>75</v>
      </c>
    </row>
    <row r="49" spans="1:8" ht="12.75">
      <c r="A49" s="267">
        <v>65</v>
      </c>
      <c r="B49" s="88"/>
      <c r="C49" s="95">
        <f t="shared" si="1"/>
        <v>45.82</v>
      </c>
      <c r="D49" s="261"/>
      <c r="E49" s="262">
        <v>11870</v>
      </c>
      <c r="F49" s="264">
        <f t="shared" si="2"/>
        <v>4316</v>
      </c>
      <c r="G49" s="263">
        <f t="shared" si="0"/>
        <v>3109</v>
      </c>
      <c r="H49" s="262">
        <v>75</v>
      </c>
    </row>
    <row r="50" spans="1:8" ht="12.75">
      <c r="A50" s="267">
        <v>66</v>
      </c>
      <c r="B50" s="88"/>
      <c r="C50" s="95">
        <f t="shared" si="1"/>
        <v>45.99</v>
      </c>
      <c r="D50" s="261"/>
      <c r="E50" s="262">
        <v>11870</v>
      </c>
      <c r="F50" s="264">
        <f t="shared" si="2"/>
        <v>4301</v>
      </c>
      <c r="G50" s="263">
        <f t="shared" si="0"/>
        <v>3097</v>
      </c>
      <c r="H50" s="262">
        <v>75</v>
      </c>
    </row>
    <row r="51" spans="1:8" ht="12.75">
      <c r="A51" s="267">
        <v>67</v>
      </c>
      <c r="B51" s="88"/>
      <c r="C51" s="95">
        <f t="shared" si="1"/>
        <v>46.16</v>
      </c>
      <c r="D51" s="261"/>
      <c r="E51" s="262">
        <v>11870</v>
      </c>
      <c r="F51" s="264">
        <f t="shared" si="2"/>
        <v>4285</v>
      </c>
      <c r="G51" s="263">
        <f t="shared" si="0"/>
        <v>3086</v>
      </c>
      <c r="H51" s="262">
        <v>75</v>
      </c>
    </row>
    <row r="52" spans="1:8" ht="12.75">
      <c r="A52" s="267">
        <v>68</v>
      </c>
      <c r="B52" s="88"/>
      <c r="C52" s="95">
        <f t="shared" si="1"/>
        <v>46.33</v>
      </c>
      <c r="D52" s="261"/>
      <c r="E52" s="262">
        <v>11870</v>
      </c>
      <c r="F52" s="264">
        <f t="shared" si="2"/>
        <v>4270</v>
      </c>
      <c r="G52" s="263">
        <f t="shared" si="0"/>
        <v>3074</v>
      </c>
      <c r="H52" s="262">
        <v>75</v>
      </c>
    </row>
    <row r="53" spans="1:8" ht="12.75">
      <c r="A53" s="267">
        <v>69</v>
      </c>
      <c r="B53" s="88"/>
      <c r="C53" s="95">
        <f t="shared" si="1"/>
        <v>46.49</v>
      </c>
      <c r="D53" s="261"/>
      <c r="E53" s="262">
        <v>11870</v>
      </c>
      <c r="F53" s="264">
        <f t="shared" si="2"/>
        <v>4255</v>
      </c>
      <c r="G53" s="263">
        <f t="shared" si="0"/>
        <v>3064</v>
      </c>
      <c r="H53" s="262">
        <v>75</v>
      </c>
    </row>
    <row r="54" spans="1:8" ht="12.75">
      <c r="A54" s="267">
        <v>70</v>
      </c>
      <c r="B54" s="88"/>
      <c r="C54" s="95">
        <f t="shared" si="1"/>
        <v>46.65</v>
      </c>
      <c r="D54" s="261"/>
      <c r="E54" s="262">
        <v>11870</v>
      </c>
      <c r="F54" s="264">
        <f t="shared" si="2"/>
        <v>4241</v>
      </c>
      <c r="G54" s="263">
        <f t="shared" si="0"/>
        <v>3053</v>
      </c>
      <c r="H54" s="262">
        <v>75</v>
      </c>
    </row>
    <row r="55" spans="1:8" ht="12.75">
      <c r="A55" s="267">
        <v>71</v>
      </c>
      <c r="B55" s="88"/>
      <c r="C55" s="95">
        <f t="shared" si="1"/>
        <v>46.81</v>
      </c>
      <c r="D55" s="261"/>
      <c r="E55" s="262">
        <v>11870</v>
      </c>
      <c r="F55" s="264">
        <f t="shared" si="2"/>
        <v>4227</v>
      </c>
      <c r="G55" s="263">
        <f t="shared" si="0"/>
        <v>3043</v>
      </c>
      <c r="H55" s="262">
        <v>75</v>
      </c>
    </row>
    <row r="56" spans="1:8" ht="12.75">
      <c r="A56" s="267">
        <v>72</v>
      </c>
      <c r="B56" s="88"/>
      <c r="C56" s="95">
        <f t="shared" si="1"/>
        <v>46.97</v>
      </c>
      <c r="D56" s="261"/>
      <c r="E56" s="262">
        <v>11870</v>
      </c>
      <c r="F56" s="264">
        <f t="shared" si="2"/>
        <v>4213</v>
      </c>
      <c r="G56" s="263">
        <f t="shared" si="0"/>
        <v>3033</v>
      </c>
      <c r="H56" s="262">
        <v>75</v>
      </c>
    </row>
    <row r="57" spans="1:8" ht="12.75">
      <c r="A57" s="267">
        <v>73</v>
      </c>
      <c r="B57" s="88"/>
      <c r="C57" s="95">
        <f t="shared" si="1"/>
        <v>47.13</v>
      </c>
      <c r="D57" s="261"/>
      <c r="E57" s="262">
        <v>11870</v>
      </c>
      <c r="F57" s="264">
        <f t="shared" si="2"/>
        <v>4199</v>
      </c>
      <c r="G57" s="263">
        <f t="shared" si="0"/>
        <v>3022</v>
      </c>
      <c r="H57" s="262">
        <v>75</v>
      </c>
    </row>
    <row r="58" spans="1:8" ht="12.75">
      <c r="A58" s="267">
        <v>74</v>
      </c>
      <c r="B58" s="88"/>
      <c r="C58" s="95">
        <f t="shared" si="1"/>
        <v>47.28</v>
      </c>
      <c r="D58" s="261"/>
      <c r="E58" s="262">
        <v>11870</v>
      </c>
      <c r="F58" s="264">
        <f t="shared" si="2"/>
        <v>4186</v>
      </c>
      <c r="G58" s="263">
        <f t="shared" si="0"/>
        <v>3013</v>
      </c>
      <c r="H58" s="262">
        <v>75</v>
      </c>
    </row>
    <row r="59" spans="1:8" ht="12.75">
      <c r="A59" s="267">
        <v>75</v>
      </c>
      <c r="B59" s="88"/>
      <c r="C59" s="95">
        <f t="shared" si="1"/>
        <v>47.43</v>
      </c>
      <c r="D59" s="261"/>
      <c r="E59" s="262">
        <v>11870</v>
      </c>
      <c r="F59" s="264">
        <f t="shared" si="2"/>
        <v>4173</v>
      </c>
      <c r="G59" s="263">
        <f t="shared" si="0"/>
        <v>3003</v>
      </c>
      <c r="H59" s="262">
        <v>75</v>
      </c>
    </row>
    <row r="60" spans="1:8" ht="12.75">
      <c r="A60" s="267">
        <v>76</v>
      </c>
      <c r="B60" s="88"/>
      <c r="C60" s="95">
        <f t="shared" si="1"/>
        <v>47.58</v>
      </c>
      <c r="D60" s="261"/>
      <c r="E60" s="262">
        <v>11870</v>
      </c>
      <c r="F60" s="264">
        <f t="shared" si="2"/>
        <v>4160</v>
      </c>
      <c r="G60" s="263">
        <f t="shared" si="0"/>
        <v>2994</v>
      </c>
      <c r="H60" s="262">
        <v>75</v>
      </c>
    </row>
    <row r="61" spans="1:8" ht="12.75">
      <c r="A61" s="267">
        <v>77</v>
      </c>
      <c r="B61" s="88"/>
      <c r="C61" s="95">
        <f t="shared" si="1"/>
        <v>47.73</v>
      </c>
      <c r="D61" s="261"/>
      <c r="E61" s="262">
        <v>11870</v>
      </c>
      <c r="F61" s="264">
        <f t="shared" si="2"/>
        <v>4147</v>
      </c>
      <c r="G61" s="263">
        <f t="shared" si="0"/>
        <v>2984</v>
      </c>
      <c r="H61" s="262">
        <v>75</v>
      </c>
    </row>
    <row r="62" spans="1:8" ht="12.75">
      <c r="A62" s="267">
        <v>78</v>
      </c>
      <c r="B62" s="88"/>
      <c r="C62" s="95">
        <f t="shared" si="1"/>
        <v>47.87</v>
      </c>
      <c r="D62" s="261"/>
      <c r="E62" s="262">
        <v>11870</v>
      </c>
      <c r="F62" s="264">
        <f t="shared" si="2"/>
        <v>4135</v>
      </c>
      <c r="G62" s="263">
        <f t="shared" si="0"/>
        <v>2976</v>
      </c>
      <c r="H62" s="262">
        <v>75</v>
      </c>
    </row>
    <row r="63" spans="1:8" ht="12.75">
      <c r="A63" s="267">
        <v>79</v>
      </c>
      <c r="B63" s="88"/>
      <c r="C63" s="95">
        <f t="shared" si="1"/>
        <v>48.02</v>
      </c>
      <c r="D63" s="261"/>
      <c r="E63" s="262">
        <v>11870</v>
      </c>
      <c r="F63" s="264">
        <f t="shared" si="2"/>
        <v>4122</v>
      </c>
      <c r="G63" s="263">
        <f t="shared" si="0"/>
        <v>2966</v>
      </c>
      <c r="H63" s="262">
        <v>75</v>
      </c>
    </row>
    <row r="64" spans="1:8" ht="12.75">
      <c r="A64" s="267">
        <v>80</v>
      </c>
      <c r="B64" s="88"/>
      <c r="C64" s="95">
        <f t="shared" si="1"/>
        <v>48.16</v>
      </c>
      <c r="D64" s="261"/>
      <c r="E64" s="262">
        <v>11870</v>
      </c>
      <c r="F64" s="264">
        <f t="shared" si="2"/>
        <v>4110</v>
      </c>
      <c r="G64" s="263">
        <f t="shared" si="0"/>
        <v>2958</v>
      </c>
      <c r="H64" s="262">
        <v>75</v>
      </c>
    </row>
    <row r="65" spans="1:8" ht="12.75">
      <c r="A65" s="267">
        <v>81</v>
      </c>
      <c r="B65" s="88"/>
      <c r="C65" s="95">
        <f t="shared" si="1"/>
        <v>48.3</v>
      </c>
      <c r="D65" s="261"/>
      <c r="E65" s="262">
        <v>11870</v>
      </c>
      <c r="F65" s="264">
        <f t="shared" si="2"/>
        <v>4099</v>
      </c>
      <c r="G65" s="263">
        <f t="shared" si="0"/>
        <v>2949</v>
      </c>
      <c r="H65" s="262">
        <v>75</v>
      </c>
    </row>
    <row r="66" spans="1:8" ht="12.75">
      <c r="A66" s="267">
        <v>82</v>
      </c>
      <c r="B66" s="88"/>
      <c r="C66" s="95">
        <f t="shared" si="1"/>
        <v>48.44</v>
      </c>
      <c r="D66" s="261"/>
      <c r="E66" s="262">
        <v>11870</v>
      </c>
      <c r="F66" s="264">
        <f t="shared" si="2"/>
        <v>4087</v>
      </c>
      <c r="G66" s="263">
        <f t="shared" si="0"/>
        <v>2941</v>
      </c>
      <c r="H66" s="262">
        <v>75</v>
      </c>
    </row>
    <row r="67" spans="1:8" ht="12.75">
      <c r="A67" s="267">
        <v>83</v>
      </c>
      <c r="B67" s="88"/>
      <c r="C67" s="95">
        <f t="shared" si="1"/>
        <v>48.58</v>
      </c>
      <c r="D67" s="261"/>
      <c r="E67" s="262">
        <v>11870</v>
      </c>
      <c r="F67" s="264">
        <f t="shared" si="2"/>
        <v>4076</v>
      </c>
      <c r="G67" s="263">
        <f t="shared" si="0"/>
        <v>2932</v>
      </c>
      <c r="H67" s="262">
        <v>75</v>
      </c>
    </row>
    <row r="68" spans="1:8" ht="12.75">
      <c r="A68" s="267">
        <v>84</v>
      </c>
      <c r="B68" s="88"/>
      <c r="C68" s="95">
        <f t="shared" si="1"/>
        <v>48.71</v>
      </c>
      <c r="D68" s="261"/>
      <c r="E68" s="262">
        <v>11870</v>
      </c>
      <c r="F68" s="264">
        <f t="shared" si="2"/>
        <v>4065</v>
      </c>
      <c r="G68" s="263">
        <f t="shared" si="0"/>
        <v>2924</v>
      </c>
      <c r="H68" s="262">
        <v>75</v>
      </c>
    </row>
    <row r="69" spans="1:8" ht="12.75">
      <c r="A69" s="267">
        <v>85</v>
      </c>
      <c r="B69" s="88"/>
      <c r="C69" s="95">
        <f t="shared" si="1"/>
        <v>48.85</v>
      </c>
      <c r="D69" s="261"/>
      <c r="E69" s="262">
        <v>11870</v>
      </c>
      <c r="F69" s="264">
        <f t="shared" si="2"/>
        <v>4053</v>
      </c>
      <c r="G69" s="263">
        <f t="shared" si="0"/>
        <v>2916</v>
      </c>
      <c r="H69" s="262">
        <v>75</v>
      </c>
    </row>
    <row r="70" spans="1:8" ht="12.75">
      <c r="A70" s="267">
        <v>86</v>
      </c>
      <c r="B70" s="88"/>
      <c r="C70" s="95">
        <f t="shared" si="1"/>
        <v>48.98</v>
      </c>
      <c r="D70" s="261"/>
      <c r="E70" s="262">
        <v>11870</v>
      </c>
      <c r="F70" s="264">
        <f t="shared" si="2"/>
        <v>4043</v>
      </c>
      <c r="G70" s="263">
        <f t="shared" si="0"/>
        <v>2908</v>
      </c>
      <c r="H70" s="262">
        <v>75</v>
      </c>
    </row>
    <row r="71" spans="1:8" ht="12.75">
      <c r="A71" s="267">
        <v>87</v>
      </c>
      <c r="B71" s="88"/>
      <c r="C71" s="95">
        <f t="shared" si="1"/>
        <v>49.11</v>
      </c>
      <c r="D71" s="261"/>
      <c r="E71" s="262">
        <v>11870</v>
      </c>
      <c r="F71" s="264">
        <f t="shared" si="2"/>
        <v>4032</v>
      </c>
      <c r="G71" s="263">
        <f t="shared" si="0"/>
        <v>2900</v>
      </c>
      <c r="H71" s="262">
        <v>75</v>
      </c>
    </row>
    <row r="72" spans="1:8" ht="12.75">
      <c r="A72" s="267">
        <v>88</v>
      </c>
      <c r="B72" s="88"/>
      <c r="C72" s="95">
        <f t="shared" si="1"/>
        <v>49.24</v>
      </c>
      <c r="D72" s="261"/>
      <c r="E72" s="262">
        <v>11870</v>
      </c>
      <c r="F72" s="264">
        <f t="shared" si="2"/>
        <v>4022</v>
      </c>
      <c r="G72" s="263">
        <f t="shared" si="0"/>
        <v>2893</v>
      </c>
      <c r="H72" s="262">
        <v>75</v>
      </c>
    </row>
    <row r="73" spans="1:8" ht="12.75">
      <c r="A73" s="267">
        <v>89</v>
      </c>
      <c r="B73" s="88"/>
      <c r="C73" s="95">
        <f t="shared" si="1"/>
        <v>49.37</v>
      </c>
      <c r="D73" s="261"/>
      <c r="E73" s="262">
        <v>11870</v>
      </c>
      <c r="F73" s="264">
        <f t="shared" si="2"/>
        <v>4012</v>
      </c>
      <c r="G73" s="263">
        <f t="shared" si="0"/>
        <v>2885</v>
      </c>
      <c r="H73" s="262">
        <v>75</v>
      </c>
    </row>
    <row r="74" spans="1:8" ht="12.75">
      <c r="A74" s="267">
        <v>90</v>
      </c>
      <c r="B74" s="88"/>
      <c r="C74" s="95">
        <f t="shared" si="1"/>
        <v>49.49</v>
      </c>
      <c r="D74" s="261"/>
      <c r="E74" s="262">
        <v>11870</v>
      </c>
      <c r="F74" s="264">
        <f t="shared" si="2"/>
        <v>4002</v>
      </c>
      <c r="G74" s="263">
        <f t="shared" si="0"/>
        <v>2878</v>
      </c>
      <c r="H74" s="262">
        <v>75</v>
      </c>
    </row>
    <row r="75" spans="1:8" ht="12.75">
      <c r="A75" s="267">
        <v>91</v>
      </c>
      <c r="B75" s="88"/>
      <c r="C75" s="95">
        <f t="shared" si="1"/>
        <v>49.62</v>
      </c>
      <c r="D75" s="261"/>
      <c r="E75" s="262">
        <v>11870</v>
      </c>
      <c r="F75" s="264">
        <f t="shared" si="2"/>
        <v>3992</v>
      </c>
      <c r="G75" s="263">
        <f t="shared" si="0"/>
        <v>2871</v>
      </c>
      <c r="H75" s="262">
        <v>75</v>
      </c>
    </row>
    <row r="76" spans="1:8" ht="12.75">
      <c r="A76" s="267">
        <v>92</v>
      </c>
      <c r="B76" s="88"/>
      <c r="C76" s="95">
        <f t="shared" si="1"/>
        <v>49.74</v>
      </c>
      <c r="D76" s="261"/>
      <c r="E76" s="262">
        <v>11870</v>
      </c>
      <c r="F76" s="264">
        <f t="shared" si="2"/>
        <v>3982</v>
      </c>
      <c r="G76" s="263">
        <f t="shared" si="0"/>
        <v>2864</v>
      </c>
      <c r="H76" s="262">
        <v>75</v>
      </c>
    </row>
    <row r="77" spans="1:8" ht="12.75">
      <c r="A77" s="267">
        <v>93</v>
      </c>
      <c r="B77" s="88"/>
      <c r="C77" s="95">
        <f t="shared" si="1"/>
        <v>49.87</v>
      </c>
      <c r="D77" s="261"/>
      <c r="E77" s="262">
        <v>11870</v>
      </c>
      <c r="F77" s="264">
        <f t="shared" si="2"/>
        <v>3972</v>
      </c>
      <c r="G77" s="263">
        <f aca="true" t="shared" si="3" ref="G77:G140">ROUND(12*(1/C77*E77),0)</f>
        <v>2856</v>
      </c>
      <c r="H77" s="262">
        <v>75</v>
      </c>
    </row>
    <row r="78" spans="1:8" ht="12.75">
      <c r="A78" s="267">
        <v>94</v>
      </c>
      <c r="B78" s="88"/>
      <c r="C78" s="95">
        <f aca="true" t="shared" si="4" ref="C78:C141">ROUND(10.899*LN(A78)+A78/200,2)</f>
        <v>49.99</v>
      </c>
      <c r="D78" s="261"/>
      <c r="E78" s="262">
        <v>11870</v>
      </c>
      <c r="F78" s="264">
        <f aca="true" t="shared" si="5" ref="F78:F141">ROUND(12*1.3644*(1/C78*E78)+H78,0)</f>
        <v>3963</v>
      </c>
      <c r="G78" s="263">
        <f t="shared" si="3"/>
        <v>2849</v>
      </c>
      <c r="H78" s="262">
        <v>75</v>
      </c>
    </row>
    <row r="79" spans="1:8" ht="12.75">
      <c r="A79" s="267">
        <v>95</v>
      </c>
      <c r="B79" s="88"/>
      <c r="C79" s="95">
        <f t="shared" si="4"/>
        <v>50.11</v>
      </c>
      <c r="D79" s="261"/>
      <c r="E79" s="262">
        <v>11870</v>
      </c>
      <c r="F79" s="264">
        <f t="shared" si="5"/>
        <v>3953</v>
      </c>
      <c r="G79" s="263">
        <f t="shared" si="3"/>
        <v>2843</v>
      </c>
      <c r="H79" s="262">
        <v>75</v>
      </c>
    </row>
    <row r="80" spans="1:8" ht="12.75">
      <c r="A80" s="267">
        <v>96</v>
      </c>
      <c r="B80" s="88"/>
      <c r="C80" s="95">
        <f t="shared" si="4"/>
        <v>50.23</v>
      </c>
      <c r="D80" s="261"/>
      <c r="E80" s="262">
        <v>11870</v>
      </c>
      <c r="F80" s="264">
        <f t="shared" si="5"/>
        <v>3944</v>
      </c>
      <c r="G80" s="263">
        <f t="shared" si="3"/>
        <v>2836</v>
      </c>
      <c r="H80" s="262">
        <v>75</v>
      </c>
    </row>
    <row r="81" spans="1:8" ht="12.75">
      <c r="A81" s="267">
        <v>97</v>
      </c>
      <c r="B81" s="88"/>
      <c r="C81" s="95">
        <f t="shared" si="4"/>
        <v>50.34</v>
      </c>
      <c r="D81" s="261"/>
      <c r="E81" s="262">
        <v>11870</v>
      </c>
      <c r="F81" s="264">
        <f t="shared" si="5"/>
        <v>3936</v>
      </c>
      <c r="G81" s="263">
        <f t="shared" si="3"/>
        <v>2830</v>
      </c>
      <c r="H81" s="262">
        <v>75</v>
      </c>
    </row>
    <row r="82" spans="1:8" ht="12.75">
      <c r="A82" s="267">
        <v>98</v>
      </c>
      <c r="B82" s="88"/>
      <c r="C82" s="95">
        <f t="shared" si="4"/>
        <v>50.46</v>
      </c>
      <c r="D82" s="261"/>
      <c r="E82" s="262">
        <v>11870</v>
      </c>
      <c r="F82" s="264">
        <f t="shared" si="5"/>
        <v>3926</v>
      </c>
      <c r="G82" s="263">
        <f t="shared" si="3"/>
        <v>2823</v>
      </c>
      <c r="H82" s="262">
        <v>75</v>
      </c>
    </row>
    <row r="83" spans="1:8" ht="12.75">
      <c r="A83" s="267">
        <v>99</v>
      </c>
      <c r="B83" s="88"/>
      <c r="C83" s="95">
        <f t="shared" si="4"/>
        <v>50.58</v>
      </c>
      <c r="D83" s="261"/>
      <c r="E83" s="262">
        <v>11870</v>
      </c>
      <c r="F83" s="264">
        <f t="shared" si="5"/>
        <v>3917</v>
      </c>
      <c r="G83" s="263">
        <f t="shared" si="3"/>
        <v>2816</v>
      </c>
      <c r="H83" s="262">
        <v>75</v>
      </c>
    </row>
    <row r="84" spans="1:8" ht="12.75">
      <c r="A84" s="267">
        <v>100</v>
      </c>
      <c r="B84" s="88"/>
      <c r="C84" s="95">
        <f t="shared" si="4"/>
        <v>50.69</v>
      </c>
      <c r="D84" s="261"/>
      <c r="E84" s="262">
        <v>11870</v>
      </c>
      <c r="F84" s="264">
        <f t="shared" si="5"/>
        <v>3909</v>
      </c>
      <c r="G84" s="263">
        <f t="shared" si="3"/>
        <v>2810</v>
      </c>
      <c r="H84" s="262">
        <v>75</v>
      </c>
    </row>
    <row r="85" spans="1:8" ht="12.75">
      <c r="A85" s="267">
        <v>101</v>
      </c>
      <c r="B85" s="88"/>
      <c r="C85" s="95">
        <f t="shared" si="4"/>
        <v>50.81</v>
      </c>
      <c r="D85" s="261"/>
      <c r="E85" s="262">
        <v>11870</v>
      </c>
      <c r="F85" s="264">
        <f t="shared" si="5"/>
        <v>3900</v>
      </c>
      <c r="G85" s="263">
        <f t="shared" si="3"/>
        <v>2803</v>
      </c>
      <c r="H85" s="262">
        <v>75</v>
      </c>
    </row>
    <row r="86" spans="1:8" ht="12.75">
      <c r="A86" s="267">
        <v>102</v>
      </c>
      <c r="B86" s="88"/>
      <c r="C86" s="95">
        <f t="shared" si="4"/>
        <v>50.92</v>
      </c>
      <c r="D86" s="261"/>
      <c r="E86" s="262">
        <v>11870</v>
      </c>
      <c r="F86" s="264">
        <f t="shared" si="5"/>
        <v>3892</v>
      </c>
      <c r="G86" s="263">
        <f t="shared" si="3"/>
        <v>2797</v>
      </c>
      <c r="H86" s="262">
        <v>75</v>
      </c>
    </row>
    <row r="87" spans="1:8" ht="12.75">
      <c r="A87" s="267">
        <v>103</v>
      </c>
      <c r="B87" s="88"/>
      <c r="C87" s="95">
        <f t="shared" si="4"/>
        <v>51.03</v>
      </c>
      <c r="D87" s="261"/>
      <c r="E87" s="262">
        <v>11870</v>
      </c>
      <c r="F87" s="264">
        <f t="shared" si="5"/>
        <v>3883</v>
      </c>
      <c r="G87" s="263">
        <f t="shared" si="3"/>
        <v>2791</v>
      </c>
      <c r="H87" s="262">
        <v>75</v>
      </c>
    </row>
    <row r="88" spans="1:8" ht="12.75">
      <c r="A88" s="267">
        <v>104</v>
      </c>
      <c r="B88" s="88"/>
      <c r="C88" s="95">
        <f t="shared" si="4"/>
        <v>51.14</v>
      </c>
      <c r="D88" s="261"/>
      <c r="E88" s="262">
        <v>11870</v>
      </c>
      <c r="F88" s="264">
        <f t="shared" si="5"/>
        <v>3875</v>
      </c>
      <c r="G88" s="263">
        <f t="shared" si="3"/>
        <v>2785</v>
      </c>
      <c r="H88" s="262">
        <v>75</v>
      </c>
    </row>
    <row r="89" spans="1:8" ht="12.75">
      <c r="A89" s="267">
        <v>105</v>
      </c>
      <c r="B89" s="88"/>
      <c r="C89" s="95">
        <f t="shared" si="4"/>
        <v>51.25</v>
      </c>
      <c r="D89" s="261"/>
      <c r="E89" s="262">
        <v>11870</v>
      </c>
      <c r="F89" s="264">
        <f t="shared" si="5"/>
        <v>3867</v>
      </c>
      <c r="G89" s="263">
        <f t="shared" si="3"/>
        <v>2779</v>
      </c>
      <c r="H89" s="262">
        <v>75</v>
      </c>
    </row>
    <row r="90" spans="1:8" ht="12.75">
      <c r="A90" s="267">
        <v>106</v>
      </c>
      <c r="B90" s="88"/>
      <c r="C90" s="95">
        <f t="shared" si="4"/>
        <v>51.36</v>
      </c>
      <c r="D90" s="261"/>
      <c r="E90" s="262">
        <v>11870</v>
      </c>
      <c r="F90" s="264">
        <f t="shared" si="5"/>
        <v>3859</v>
      </c>
      <c r="G90" s="263">
        <f t="shared" si="3"/>
        <v>2773</v>
      </c>
      <c r="H90" s="262">
        <v>75</v>
      </c>
    </row>
    <row r="91" spans="1:8" ht="12.75">
      <c r="A91" s="267">
        <v>107</v>
      </c>
      <c r="B91" s="88"/>
      <c r="C91" s="95">
        <f t="shared" si="4"/>
        <v>51.46</v>
      </c>
      <c r="D91" s="261"/>
      <c r="E91" s="262">
        <v>11870</v>
      </c>
      <c r="F91" s="264">
        <f t="shared" si="5"/>
        <v>3852</v>
      </c>
      <c r="G91" s="263">
        <f t="shared" si="3"/>
        <v>2768</v>
      </c>
      <c r="H91" s="262">
        <v>75</v>
      </c>
    </row>
    <row r="92" spans="1:8" ht="12.75">
      <c r="A92" s="267">
        <v>108</v>
      </c>
      <c r="B92" s="88"/>
      <c r="C92" s="95">
        <f t="shared" si="4"/>
        <v>51.57</v>
      </c>
      <c r="D92" s="261"/>
      <c r="E92" s="262">
        <v>11870</v>
      </c>
      <c r="F92" s="264">
        <f t="shared" si="5"/>
        <v>3844</v>
      </c>
      <c r="G92" s="263">
        <f t="shared" si="3"/>
        <v>2762</v>
      </c>
      <c r="H92" s="262">
        <v>75</v>
      </c>
    </row>
    <row r="93" spans="1:8" ht="12.75">
      <c r="A93" s="267">
        <v>109</v>
      </c>
      <c r="B93" s="88"/>
      <c r="C93" s="95">
        <f t="shared" si="4"/>
        <v>51.68</v>
      </c>
      <c r="D93" s="261"/>
      <c r="E93" s="262">
        <v>11870</v>
      </c>
      <c r="F93" s="264">
        <f t="shared" si="5"/>
        <v>3836</v>
      </c>
      <c r="G93" s="263">
        <f t="shared" si="3"/>
        <v>2756</v>
      </c>
      <c r="H93" s="262">
        <v>75</v>
      </c>
    </row>
    <row r="94" spans="1:8" ht="12.75">
      <c r="A94" s="267">
        <v>110</v>
      </c>
      <c r="B94" s="88"/>
      <c r="C94" s="95">
        <f t="shared" si="4"/>
        <v>51.78</v>
      </c>
      <c r="D94" s="261"/>
      <c r="E94" s="262">
        <v>11870</v>
      </c>
      <c r="F94" s="264">
        <f t="shared" si="5"/>
        <v>3828</v>
      </c>
      <c r="G94" s="263">
        <f t="shared" si="3"/>
        <v>2751</v>
      </c>
      <c r="H94" s="262">
        <v>75</v>
      </c>
    </row>
    <row r="95" spans="1:8" ht="12.75">
      <c r="A95" s="267">
        <v>111</v>
      </c>
      <c r="B95" s="88"/>
      <c r="C95" s="95">
        <f t="shared" si="4"/>
        <v>51.88</v>
      </c>
      <c r="D95" s="261"/>
      <c r="E95" s="262">
        <v>11870</v>
      </c>
      <c r="F95" s="264">
        <f t="shared" si="5"/>
        <v>3821</v>
      </c>
      <c r="G95" s="263">
        <f t="shared" si="3"/>
        <v>2746</v>
      </c>
      <c r="H95" s="262">
        <v>75</v>
      </c>
    </row>
    <row r="96" spans="1:8" ht="12.75">
      <c r="A96" s="267">
        <v>112</v>
      </c>
      <c r="B96" s="88"/>
      <c r="C96" s="95">
        <f t="shared" si="4"/>
        <v>51.99</v>
      </c>
      <c r="D96" s="261"/>
      <c r="E96" s="262">
        <v>11870</v>
      </c>
      <c r="F96" s="264">
        <f t="shared" si="5"/>
        <v>3813</v>
      </c>
      <c r="G96" s="263">
        <f t="shared" si="3"/>
        <v>2740</v>
      </c>
      <c r="H96" s="262">
        <v>75</v>
      </c>
    </row>
    <row r="97" spans="1:8" ht="12.75">
      <c r="A97" s="267">
        <v>113</v>
      </c>
      <c r="B97" s="88"/>
      <c r="C97" s="95">
        <f t="shared" si="4"/>
        <v>52.09</v>
      </c>
      <c r="D97" s="261"/>
      <c r="E97" s="262">
        <v>11870</v>
      </c>
      <c r="F97" s="264">
        <f t="shared" si="5"/>
        <v>3806</v>
      </c>
      <c r="G97" s="263">
        <f t="shared" si="3"/>
        <v>2734</v>
      </c>
      <c r="H97" s="262">
        <v>75</v>
      </c>
    </row>
    <row r="98" spans="1:8" ht="12.75">
      <c r="A98" s="267">
        <v>114</v>
      </c>
      <c r="B98" s="88"/>
      <c r="C98" s="95">
        <f t="shared" si="4"/>
        <v>52.19</v>
      </c>
      <c r="D98" s="261"/>
      <c r="E98" s="262">
        <v>11870</v>
      </c>
      <c r="F98" s="264">
        <f t="shared" si="5"/>
        <v>3799</v>
      </c>
      <c r="G98" s="263">
        <f t="shared" si="3"/>
        <v>2729</v>
      </c>
      <c r="H98" s="262">
        <v>75</v>
      </c>
    </row>
    <row r="99" spans="1:8" ht="12.75">
      <c r="A99" s="267">
        <v>115</v>
      </c>
      <c r="B99" s="88"/>
      <c r="C99" s="95">
        <f t="shared" si="4"/>
        <v>52.29</v>
      </c>
      <c r="D99" s="261"/>
      <c r="E99" s="262">
        <v>11870</v>
      </c>
      <c r="F99" s="264">
        <f t="shared" si="5"/>
        <v>3792</v>
      </c>
      <c r="G99" s="263">
        <f t="shared" si="3"/>
        <v>2724</v>
      </c>
      <c r="H99" s="262">
        <v>75</v>
      </c>
    </row>
    <row r="100" spans="1:8" ht="12.75">
      <c r="A100" s="267">
        <v>116</v>
      </c>
      <c r="B100" s="88"/>
      <c r="C100" s="95">
        <f t="shared" si="4"/>
        <v>52.39</v>
      </c>
      <c r="D100" s="261"/>
      <c r="E100" s="262">
        <v>11870</v>
      </c>
      <c r="F100" s="264">
        <f t="shared" si="5"/>
        <v>3785</v>
      </c>
      <c r="G100" s="263">
        <f t="shared" si="3"/>
        <v>2719</v>
      </c>
      <c r="H100" s="262">
        <v>75</v>
      </c>
    </row>
    <row r="101" spans="1:8" ht="12.75">
      <c r="A101" s="267">
        <v>117</v>
      </c>
      <c r="B101" s="88"/>
      <c r="C101" s="95">
        <f t="shared" si="4"/>
        <v>52.49</v>
      </c>
      <c r="D101" s="261"/>
      <c r="E101" s="262">
        <v>11870</v>
      </c>
      <c r="F101" s="264">
        <f t="shared" si="5"/>
        <v>3778</v>
      </c>
      <c r="G101" s="263">
        <f t="shared" si="3"/>
        <v>2714</v>
      </c>
      <c r="H101" s="262">
        <v>75</v>
      </c>
    </row>
    <row r="102" spans="1:8" ht="12.75">
      <c r="A102" s="267">
        <v>118</v>
      </c>
      <c r="B102" s="88"/>
      <c r="C102" s="95">
        <f t="shared" si="4"/>
        <v>52.59</v>
      </c>
      <c r="D102" s="261"/>
      <c r="E102" s="262">
        <v>11870</v>
      </c>
      <c r="F102" s="264">
        <f t="shared" si="5"/>
        <v>3770</v>
      </c>
      <c r="G102" s="263">
        <f t="shared" si="3"/>
        <v>2708</v>
      </c>
      <c r="H102" s="262">
        <v>75</v>
      </c>
    </row>
    <row r="103" spans="1:8" ht="12.75">
      <c r="A103" s="267">
        <v>119</v>
      </c>
      <c r="B103" s="88"/>
      <c r="C103" s="95">
        <f t="shared" si="4"/>
        <v>52.68</v>
      </c>
      <c r="D103" s="261"/>
      <c r="E103" s="262">
        <v>11870</v>
      </c>
      <c r="F103" s="264">
        <f t="shared" si="5"/>
        <v>3764</v>
      </c>
      <c r="G103" s="263">
        <f t="shared" si="3"/>
        <v>2704</v>
      </c>
      <c r="H103" s="262">
        <v>75</v>
      </c>
    </row>
    <row r="104" spans="1:8" ht="12.75">
      <c r="A104" s="267">
        <v>120</v>
      </c>
      <c r="B104" s="88"/>
      <c r="C104" s="95">
        <f t="shared" si="4"/>
        <v>52.78</v>
      </c>
      <c r="D104" s="261"/>
      <c r="E104" s="262">
        <v>11870</v>
      </c>
      <c r="F104" s="264">
        <f t="shared" si="5"/>
        <v>3757</v>
      </c>
      <c r="G104" s="263">
        <f t="shared" si="3"/>
        <v>2699</v>
      </c>
      <c r="H104" s="262">
        <v>75</v>
      </c>
    </row>
    <row r="105" spans="1:8" ht="12.75">
      <c r="A105" s="267">
        <v>121</v>
      </c>
      <c r="B105" s="88"/>
      <c r="C105" s="95">
        <f t="shared" si="4"/>
        <v>52.87</v>
      </c>
      <c r="D105" s="261"/>
      <c r="E105" s="262">
        <v>11870</v>
      </c>
      <c r="F105" s="264">
        <f t="shared" si="5"/>
        <v>3751</v>
      </c>
      <c r="G105" s="263">
        <f t="shared" si="3"/>
        <v>2694</v>
      </c>
      <c r="H105" s="262">
        <v>75</v>
      </c>
    </row>
    <row r="106" spans="1:8" ht="12.75">
      <c r="A106" s="267">
        <v>122</v>
      </c>
      <c r="B106" s="88"/>
      <c r="C106" s="95">
        <f t="shared" si="4"/>
        <v>52.97</v>
      </c>
      <c r="D106" s="261"/>
      <c r="E106" s="262">
        <v>11870</v>
      </c>
      <c r="F106" s="264">
        <f t="shared" si="5"/>
        <v>3744</v>
      </c>
      <c r="G106" s="263">
        <f t="shared" si="3"/>
        <v>2689</v>
      </c>
      <c r="H106" s="262">
        <v>75</v>
      </c>
    </row>
    <row r="107" spans="1:8" ht="12.75">
      <c r="A107" s="267">
        <v>123</v>
      </c>
      <c r="B107" s="88"/>
      <c r="C107" s="95">
        <f t="shared" si="4"/>
        <v>53.06</v>
      </c>
      <c r="D107" s="261"/>
      <c r="E107" s="262">
        <v>11870</v>
      </c>
      <c r="F107" s="264">
        <f t="shared" si="5"/>
        <v>3738</v>
      </c>
      <c r="G107" s="263">
        <f t="shared" si="3"/>
        <v>2685</v>
      </c>
      <c r="H107" s="262">
        <v>75</v>
      </c>
    </row>
    <row r="108" spans="1:8" ht="12.75">
      <c r="A108" s="267">
        <v>124</v>
      </c>
      <c r="B108" s="88"/>
      <c r="C108" s="95">
        <f t="shared" si="4"/>
        <v>53.16</v>
      </c>
      <c r="D108" s="261"/>
      <c r="E108" s="262">
        <v>11870</v>
      </c>
      <c r="F108" s="264">
        <f t="shared" si="5"/>
        <v>3731</v>
      </c>
      <c r="G108" s="263">
        <f t="shared" si="3"/>
        <v>2679</v>
      </c>
      <c r="H108" s="262">
        <v>75</v>
      </c>
    </row>
    <row r="109" spans="1:8" ht="12.75">
      <c r="A109" s="267">
        <v>125</v>
      </c>
      <c r="B109" s="88"/>
      <c r="C109" s="95">
        <f t="shared" si="4"/>
        <v>53.25</v>
      </c>
      <c r="D109" s="261"/>
      <c r="E109" s="262">
        <v>11870</v>
      </c>
      <c r="F109" s="264">
        <f t="shared" si="5"/>
        <v>3725</v>
      </c>
      <c r="G109" s="263">
        <f t="shared" si="3"/>
        <v>2675</v>
      </c>
      <c r="H109" s="262">
        <v>75</v>
      </c>
    </row>
    <row r="110" spans="1:8" ht="12.75">
      <c r="A110" s="267">
        <v>126</v>
      </c>
      <c r="B110" s="88"/>
      <c r="C110" s="95">
        <f t="shared" si="4"/>
        <v>53.34</v>
      </c>
      <c r="D110" s="261"/>
      <c r="E110" s="262">
        <v>11870</v>
      </c>
      <c r="F110" s="264">
        <f t="shared" si="5"/>
        <v>3719</v>
      </c>
      <c r="G110" s="263">
        <f t="shared" si="3"/>
        <v>2670</v>
      </c>
      <c r="H110" s="262">
        <v>75</v>
      </c>
    </row>
    <row r="111" spans="1:8" ht="12.75">
      <c r="A111" s="267">
        <v>127</v>
      </c>
      <c r="B111" s="88"/>
      <c r="C111" s="95">
        <f t="shared" si="4"/>
        <v>53.43</v>
      </c>
      <c r="D111" s="261"/>
      <c r="E111" s="262">
        <v>11870</v>
      </c>
      <c r="F111" s="264">
        <f t="shared" si="5"/>
        <v>3712</v>
      </c>
      <c r="G111" s="263">
        <f t="shared" si="3"/>
        <v>2666</v>
      </c>
      <c r="H111" s="262">
        <v>75</v>
      </c>
    </row>
    <row r="112" spans="1:8" ht="12.75">
      <c r="A112" s="267">
        <v>128</v>
      </c>
      <c r="B112" s="88"/>
      <c r="C112" s="95">
        <f t="shared" si="4"/>
        <v>53.52</v>
      </c>
      <c r="D112" s="261"/>
      <c r="E112" s="262">
        <v>11870</v>
      </c>
      <c r="F112" s="264">
        <f t="shared" si="5"/>
        <v>3706</v>
      </c>
      <c r="G112" s="263">
        <f t="shared" si="3"/>
        <v>2661</v>
      </c>
      <c r="H112" s="262">
        <v>75</v>
      </c>
    </row>
    <row r="113" spans="1:8" ht="12.75">
      <c r="A113" s="267">
        <v>129</v>
      </c>
      <c r="B113" s="88"/>
      <c r="C113" s="95">
        <f t="shared" si="4"/>
        <v>53.61</v>
      </c>
      <c r="D113" s="261"/>
      <c r="E113" s="262">
        <v>11870</v>
      </c>
      <c r="F113" s="264">
        <f t="shared" si="5"/>
        <v>3700</v>
      </c>
      <c r="G113" s="263">
        <f t="shared" si="3"/>
        <v>2657</v>
      </c>
      <c r="H113" s="262">
        <v>75</v>
      </c>
    </row>
    <row r="114" spans="1:8" ht="12.75">
      <c r="A114" s="267">
        <v>130</v>
      </c>
      <c r="B114" s="88"/>
      <c r="C114" s="95">
        <f t="shared" si="4"/>
        <v>53.7</v>
      </c>
      <c r="D114" s="261"/>
      <c r="E114" s="262">
        <v>11870</v>
      </c>
      <c r="F114" s="264">
        <f t="shared" si="5"/>
        <v>3694</v>
      </c>
      <c r="G114" s="263">
        <f t="shared" si="3"/>
        <v>2653</v>
      </c>
      <c r="H114" s="262">
        <v>75</v>
      </c>
    </row>
    <row r="115" spans="1:8" ht="12.75">
      <c r="A115" s="267">
        <v>131</v>
      </c>
      <c r="B115" s="88"/>
      <c r="C115" s="95">
        <f t="shared" si="4"/>
        <v>53.79</v>
      </c>
      <c r="D115" s="261"/>
      <c r="E115" s="262">
        <v>11870</v>
      </c>
      <c r="F115" s="264">
        <f t="shared" si="5"/>
        <v>3688</v>
      </c>
      <c r="G115" s="263">
        <f t="shared" si="3"/>
        <v>2648</v>
      </c>
      <c r="H115" s="262">
        <v>75</v>
      </c>
    </row>
    <row r="116" spans="1:8" ht="12.75">
      <c r="A116" s="267">
        <v>132</v>
      </c>
      <c r="B116" s="88"/>
      <c r="C116" s="95">
        <f t="shared" si="4"/>
        <v>53.88</v>
      </c>
      <c r="D116" s="261"/>
      <c r="E116" s="262">
        <v>11870</v>
      </c>
      <c r="F116" s="264">
        <f t="shared" si="5"/>
        <v>3682</v>
      </c>
      <c r="G116" s="263">
        <f t="shared" si="3"/>
        <v>2644</v>
      </c>
      <c r="H116" s="262">
        <v>75</v>
      </c>
    </row>
    <row r="117" spans="1:8" ht="12.75">
      <c r="A117" s="267">
        <v>133</v>
      </c>
      <c r="B117" s="88"/>
      <c r="C117" s="95">
        <f t="shared" si="4"/>
        <v>53.96</v>
      </c>
      <c r="D117" s="261"/>
      <c r="E117" s="262">
        <v>11870</v>
      </c>
      <c r="F117" s="264">
        <f t="shared" si="5"/>
        <v>3677</v>
      </c>
      <c r="G117" s="263">
        <f t="shared" si="3"/>
        <v>2640</v>
      </c>
      <c r="H117" s="262">
        <v>75</v>
      </c>
    </row>
    <row r="118" spans="1:8" ht="12.75">
      <c r="A118" s="267">
        <v>134</v>
      </c>
      <c r="B118" s="88"/>
      <c r="C118" s="95">
        <f t="shared" si="4"/>
        <v>54.05</v>
      </c>
      <c r="D118" s="261"/>
      <c r="E118" s="262">
        <v>11870</v>
      </c>
      <c r="F118" s="264">
        <f t="shared" si="5"/>
        <v>3671</v>
      </c>
      <c r="G118" s="263">
        <f t="shared" si="3"/>
        <v>2635</v>
      </c>
      <c r="H118" s="262">
        <v>75</v>
      </c>
    </row>
    <row r="119" spans="1:8" ht="12.75">
      <c r="A119" s="267">
        <v>135</v>
      </c>
      <c r="B119" s="88"/>
      <c r="C119" s="95">
        <f t="shared" si="4"/>
        <v>54.14</v>
      </c>
      <c r="D119" s="261"/>
      <c r="E119" s="262">
        <v>11870</v>
      </c>
      <c r="F119" s="264">
        <f t="shared" si="5"/>
        <v>3665</v>
      </c>
      <c r="G119" s="263">
        <f t="shared" si="3"/>
        <v>2631</v>
      </c>
      <c r="H119" s="262">
        <v>75</v>
      </c>
    </row>
    <row r="120" spans="1:8" ht="12.75">
      <c r="A120" s="267">
        <v>136</v>
      </c>
      <c r="B120" s="88"/>
      <c r="C120" s="95">
        <f t="shared" si="4"/>
        <v>54.22</v>
      </c>
      <c r="D120" s="261"/>
      <c r="E120" s="262">
        <v>11870</v>
      </c>
      <c r="F120" s="264">
        <f t="shared" si="5"/>
        <v>3659</v>
      </c>
      <c r="G120" s="263">
        <f t="shared" si="3"/>
        <v>2627</v>
      </c>
      <c r="H120" s="262">
        <v>75</v>
      </c>
    </row>
    <row r="121" spans="1:8" ht="12.75">
      <c r="A121" s="267">
        <v>137</v>
      </c>
      <c r="B121" s="88"/>
      <c r="C121" s="95">
        <f t="shared" si="4"/>
        <v>54.31</v>
      </c>
      <c r="D121" s="261"/>
      <c r="E121" s="262">
        <v>11870</v>
      </c>
      <c r="F121" s="264">
        <f t="shared" si="5"/>
        <v>3653</v>
      </c>
      <c r="G121" s="263">
        <f t="shared" si="3"/>
        <v>2623</v>
      </c>
      <c r="H121" s="262">
        <v>75</v>
      </c>
    </row>
    <row r="122" spans="1:8" ht="12.75">
      <c r="A122" s="267">
        <v>138</v>
      </c>
      <c r="B122" s="88"/>
      <c r="C122" s="95">
        <f t="shared" si="4"/>
        <v>54.39</v>
      </c>
      <c r="D122" s="261"/>
      <c r="E122" s="262">
        <v>11870</v>
      </c>
      <c r="F122" s="264">
        <f t="shared" si="5"/>
        <v>3648</v>
      </c>
      <c r="G122" s="263">
        <f t="shared" si="3"/>
        <v>2619</v>
      </c>
      <c r="H122" s="262">
        <v>75</v>
      </c>
    </row>
    <row r="123" spans="1:8" ht="12.75">
      <c r="A123" s="267">
        <v>139</v>
      </c>
      <c r="B123" s="88"/>
      <c r="C123" s="95">
        <f t="shared" si="4"/>
        <v>54.48</v>
      </c>
      <c r="D123" s="261"/>
      <c r="E123" s="262">
        <v>11870</v>
      </c>
      <c r="F123" s="264">
        <f t="shared" si="5"/>
        <v>3642</v>
      </c>
      <c r="G123" s="263">
        <f t="shared" si="3"/>
        <v>2615</v>
      </c>
      <c r="H123" s="262">
        <v>75</v>
      </c>
    </row>
    <row r="124" spans="1:8" ht="12.75">
      <c r="A124" s="267">
        <v>140</v>
      </c>
      <c r="B124" s="88"/>
      <c r="C124" s="95">
        <f t="shared" si="4"/>
        <v>54.56</v>
      </c>
      <c r="D124" s="261"/>
      <c r="E124" s="262">
        <v>11870</v>
      </c>
      <c r="F124" s="264">
        <f t="shared" si="5"/>
        <v>3637</v>
      </c>
      <c r="G124" s="263">
        <f t="shared" si="3"/>
        <v>2611</v>
      </c>
      <c r="H124" s="262">
        <v>75</v>
      </c>
    </row>
    <row r="125" spans="1:8" ht="12.75">
      <c r="A125" s="267">
        <v>141</v>
      </c>
      <c r="B125" s="88"/>
      <c r="C125" s="95">
        <f t="shared" si="4"/>
        <v>54.64</v>
      </c>
      <c r="D125" s="261"/>
      <c r="E125" s="262">
        <v>11870</v>
      </c>
      <c r="F125" s="264">
        <f t="shared" si="5"/>
        <v>3632</v>
      </c>
      <c r="G125" s="263">
        <f t="shared" si="3"/>
        <v>2607</v>
      </c>
      <c r="H125" s="262">
        <v>75</v>
      </c>
    </row>
    <row r="126" spans="1:8" ht="12.75">
      <c r="A126" s="267">
        <v>142</v>
      </c>
      <c r="B126" s="88"/>
      <c r="C126" s="95">
        <f t="shared" si="4"/>
        <v>54.72</v>
      </c>
      <c r="D126" s="261"/>
      <c r="E126" s="262">
        <v>11870</v>
      </c>
      <c r="F126" s="264">
        <f t="shared" si="5"/>
        <v>3627</v>
      </c>
      <c r="G126" s="263">
        <f t="shared" si="3"/>
        <v>2603</v>
      </c>
      <c r="H126" s="262">
        <v>75</v>
      </c>
    </row>
    <row r="127" spans="1:8" ht="12.75">
      <c r="A127" s="267">
        <v>143</v>
      </c>
      <c r="B127" s="88"/>
      <c r="C127" s="95">
        <f t="shared" si="4"/>
        <v>54.81</v>
      </c>
      <c r="D127" s="261"/>
      <c r="E127" s="262">
        <v>11870</v>
      </c>
      <c r="F127" s="264">
        <f t="shared" si="5"/>
        <v>3621</v>
      </c>
      <c r="G127" s="263">
        <f t="shared" si="3"/>
        <v>2599</v>
      </c>
      <c r="H127" s="262">
        <v>75</v>
      </c>
    </row>
    <row r="128" spans="1:8" ht="12.75">
      <c r="A128" s="267">
        <v>144</v>
      </c>
      <c r="B128" s="88"/>
      <c r="C128" s="95">
        <f t="shared" si="4"/>
        <v>54.89</v>
      </c>
      <c r="D128" s="261"/>
      <c r="E128" s="262">
        <v>11870</v>
      </c>
      <c r="F128" s="264">
        <f t="shared" si="5"/>
        <v>3616</v>
      </c>
      <c r="G128" s="263">
        <f t="shared" si="3"/>
        <v>2595</v>
      </c>
      <c r="H128" s="262">
        <v>75</v>
      </c>
    </row>
    <row r="129" spans="1:8" ht="12.75">
      <c r="A129" s="267">
        <v>145</v>
      </c>
      <c r="B129" s="88"/>
      <c r="C129" s="95">
        <f t="shared" si="4"/>
        <v>54.97</v>
      </c>
      <c r="D129" s="261"/>
      <c r="E129" s="262">
        <v>11870</v>
      </c>
      <c r="F129" s="264">
        <f t="shared" si="5"/>
        <v>3610</v>
      </c>
      <c r="G129" s="263">
        <f t="shared" si="3"/>
        <v>2591</v>
      </c>
      <c r="H129" s="262">
        <v>75</v>
      </c>
    </row>
    <row r="130" spans="1:8" ht="12.75">
      <c r="A130" s="267">
        <v>146</v>
      </c>
      <c r="B130" s="88"/>
      <c r="C130" s="95">
        <f t="shared" si="4"/>
        <v>55.05</v>
      </c>
      <c r="D130" s="261"/>
      <c r="E130" s="262">
        <v>11870</v>
      </c>
      <c r="F130" s="264">
        <f t="shared" si="5"/>
        <v>3605</v>
      </c>
      <c r="G130" s="263">
        <f t="shared" si="3"/>
        <v>2587</v>
      </c>
      <c r="H130" s="262">
        <v>75</v>
      </c>
    </row>
    <row r="131" spans="1:8" ht="12.75">
      <c r="A131" s="267">
        <v>147</v>
      </c>
      <c r="B131" s="88"/>
      <c r="C131" s="95">
        <f t="shared" si="4"/>
        <v>55.13</v>
      </c>
      <c r="D131" s="261"/>
      <c r="E131" s="262">
        <v>11870</v>
      </c>
      <c r="F131" s="264">
        <f t="shared" si="5"/>
        <v>3600</v>
      </c>
      <c r="G131" s="263">
        <f t="shared" si="3"/>
        <v>2584</v>
      </c>
      <c r="H131" s="262">
        <v>75</v>
      </c>
    </row>
    <row r="132" spans="1:8" ht="12.75">
      <c r="A132" s="267">
        <v>148</v>
      </c>
      <c r="B132" s="88"/>
      <c r="C132" s="95">
        <f t="shared" si="4"/>
        <v>55.2</v>
      </c>
      <c r="D132" s="261"/>
      <c r="E132" s="262">
        <v>11870</v>
      </c>
      <c r="F132" s="264">
        <f t="shared" si="5"/>
        <v>3596</v>
      </c>
      <c r="G132" s="263">
        <f t="shared" si="3"/>
        <v>2580</v>
      </c>
      <c r="H132" s="262">
        <v>75</v>
      </c>
    </row>
    <row r="133" spans="1:8" ht="12.75">
      <c r="A133" s="267">
        <v>149</v>
      </c>
      <c r="B133" s="88"/>
      <c r="C133" s="95">
        <f t="shared" si="4"/>
        <v>55.28</v>
      </c>
      <c r="D133" s="261"/>
      <c r="E133" s="262">
        <v>11870</v>
      </c>
      <c r="F133" s="264">
        <f t="shared" si="5"/>
        <v>3591</v>
      </c>
      <c r="G133" s="263">
        <f t="shared" si="3"/>
        <v>2577</v>
      </c>
      <c r="H133" s="262">
        <v>75</v>
      </c>
    </row>
    <row r="134" spans="1:8" ht="12.75">
      <c r="A134" s="267">
        <v>150</v>
      </c>
      <c r="B134" s="88"/>
      <c r="C134" s="95">
        <f t="shared" si="4"/>
        <v>55.36</v>
      </c>
      <c r="D134" s="261"/>
      <c r="E134" s="262">
        <v>11870</v>
      </c>
      <c r="F134" s="264">
        <f t="shared" si="5"/>
        <v>3586</v>
      </c>
      <c r="G134" s="263">
        <f t="shared" si="3"/>
        <v>2573</v>
      </c>
      <c r="H134" s="262">
        <v>75</v>
      </c>
    </row>
    <row r="135" spans="1:8" ht="12.75">
      <c r="A135" s="267">
        <v>151</v>
      </c>
      <c r="B135" s="88"/>
      <c r="C135" s="95">
        <f t="shared" si="4"/>
        <v>55.44</v>
      </c>
      <c r="D135" s="261"/>
      <c r="E135" s="262">
        <v>11870</v>
      </c>
      <c r="F135" s="264">
        <f t="shared" si="5"/>
        <v>3581</v>
      </c>
      <c r="G135" s="263">
        <f t="shared" si="3"/>
        <v>2569</v>
      </c>
      <c r="H135" s="262">
        <v>75</v>
      </c>
    </row>
    <row r="136" spans="1:8" ht="12.75">
      <c r="A136" s="267">
        <v>152</v>
      </c>
      <c r="B136" s="88"/>
      <c r="C136" s="95">
        <f t="shared" si="4"/>
        <v>55.52</v>
      </c>
      <c r="D136" s="261"/>
      <c r="E136" s="262">
        <v>11870</v>
      </c>
      <c r="F136" s="264">
        <f t="shared" si="5"/>
        <v>3575</v>
      </c>
      <c r="G136" s="263">
        <f t="shared" si="3"/>
        <v>2566</v>
      </c>
      <c r="H136" s="262">
        <v>75</v>
      </c>
    </row>
    <row r="137" spans="1:8" ht="12.75">
      <c r="A137" s="267">
        <v>153</v>
      </c>
      <c r="B137" s="88"/>
      <c r="C137" s="95">
        <f t="shared" si="4"/>
        <v>55.59</v>
      </c>
      <c r="D137" s="261"/>
      <c r="E137" s="262">
        <v>11870</v>
      </c>
      <c r="F137" s="264">
        <f t="shared" si="5"/>
        <v>3571</v>
      </c>
      <c r="G137" s="263">
        <f t="shared" si="3"/>
        <v>2562</v>
      </c>
      <c r="H137" s="262">
        <v>75</v>
      </c>
    </row>
    <row r="138" spans="1:8" ht="12.75">
      <c r="A138" s="267">
        <v>154</v>
      </c>
      <c r="B138" s="88"/>
      <c r="C138" s="95">
        <f t="shared" si="4"/>
        <v>55.67</v>
      </c>
      <c r="D138" s="261"/>
      <c r="E138" s="262">
        <v>11870</v>
      </c>
      <c r="F138" s="264">
        <f t="shared" si="5"/>
        <v>3566</v>
      </c>
      <c r="G138" s="263">
        <f t="shared" si="3"/>
        <v>2559</v>
      </c>
      <c r="H138" s="262">
        <v>75</v>
      </c>
    </row>
    <row r="139" spans="1:8" ht="12.75">
      <c r="A139" s="267">
        <v>155</v>
      </c>
      <c r="B139" s="88"/>
      <c r="C139" s="95">
        <f t="shared" si="4"/>
        <v>55.74</v>
      </c>
      <c r="D139" s="261"/>
      <c r="E139" s="262">
        <v>11870</v>
      </c>
      <c r="F139" s="264">
        <f t="shared" si="5"/>
        <v>3562</v>
      </c>
      <c r="G139" s="263">
        <f t="shared" si="3"/>
        <v>2555</v>
      </c>
      <c r="H139" s="262">
        <v>75</v>
      </c>
    </row>
    <row r="140" spans="1:8" ht="12.75">
      <c r="A140" s="267">
        <v>156</v>
      </c>
      <c r="B140" s="88"/>
      <c r="C140" s="95">
        <f t="shared" si="4"/>
        <v>55.82</v>
      </c>
      <c r="D140" s="261"/>
      <c r="E140" s="262">
        <v>11870</v>
      </c>
      <c r="F140" s="264">
        <f t="shared" si="5"/>
        <v>3557</v>
      </c>
      <c r="G140" s="263">
        <f t="shared" si="3"/>
        <v>2552</v>
      </c>
      <c r="H140" s="262">
        <v>75</v>
      </c>
    </row>
    <row r="141" spans="1:8" ht="12.75">
      <c r="A141" s="267">
        <v>157</v>
      </c>
      <c r="B141" s="88"/>
      <c r="C141" s="95">
        <f t="shared" si="4"/>
        <v>55.89</v>
      </c>
      <c r="D141" s="261"/>
      <c r="E141" s="262">
        <v>11870</v>
      </c>
      <c r="F141" s="264">
        <f t="shared" si="5"/>
        <v>3552</v>
      </c>
      <c r="G141" s="263">
        <f aca="true" t="shared" si="6" ref="G141:G204">ROUND(12*(1/C141*E141),0)</f>
        <v>2549</v>
      </c>
      <c r="H141" s="262">
        <v>75</v>
      </c>
    </row>
    <row r="142" spans="1:8" ht="12.75">
      <c r="A142" s="267">
        <v>158</v>
      </c>
      <c r="B142" s="88"/>
      <c r="C142" s="95">
        <f aca="true" t="shared" si="7" ref="C142:C205">ROUND(10.899*LN(A142)+A142/200,2)</f>
        <v>55.97</v>
      </c>
      <c r="D142" s="261"/>
      <c r="E142" s="262">
        <v>11870</v>
      </c>
      <c r="F142" s="264">
        <f aca="true" t="shared" si="8" ref="F142:F205">ROUND(12*1.3644*(1/C142*E142)+H142,0)</f>
        <v>3547</v>
      </c>
      <c r="G142" s="263">
        <f t="shared" si="6"/>
        <v>2545</v>
      </c>
      <c r="H142" s="262">
        <v>75</v>
      </c>
    </row>
    <row r="143" spans="1:8" ht="12.75">
      <c r="A143" s="267">
        <v>159</v>
      </c>
      <c r="B143" s="88"/>
      <c r="C143" s="95">
        <f t="shared" si="7"/>
        <v>56.04</v>
      </c>
      <c r="D143" s="261"/>
      <c r="E143" s="262">
        <v>11870</v>
      </c>
      <c r="F143" s="264">
        <f t="shared" si="8"/>
        <v>3543</v>
      </c>
      <c r="G143" s="263">
        <f t="shared" si="6"/>
        <v>2542</v>
      </c>
      <c r="H143" s="262">
        <v>75</v>
      </c>
    </row>
    <row r="144" spans="1:8" ht="12.75">
      <c r="A144" s="267">
        <v>160</v>
      </c>
      <c r="B144" s="88"/>
      <c r="C144" s="95">
        <f t="shared" si="7"/>
        <v>56.11</v>
      </c>
      <c r="D144" s="261"/>
      <c r="E144" s="262">
        <v>11870</v>
      </c>
      <c r="F144" s="264">
        <f t="shared" si="8"/>
        <v>3539</v>
      </c>
      <c r="G144" s="263">
        <f t="shared" si="6"/>
        <v>2539</v>
      </c>
      <c r="H144" s="262">
        <v>75</v>
      </c>
    </row>
    <row r="145" spans="1:8" ht="12.75">
      <c r="A145" s="267">
        <v>161</v>
      </c>
      <c r="B145" s="88"/>
      <c r="C145" s="95">
        <f t="shared" si="7"/>
        <v>56.19</v>
      </c>
      <c r="D145" s="261"/>
      <c r="E145" s="262">
        <v>11870</v>
      </c>
      <c r="F145" s="264">
        <f t="shared" si="8"/>
        <v>3534</v>
      </c>
      <c r="G145" s="263">
        <f t="shared" si="6"/>
        <v>2535</v>
      </c>
      <c r="H145" s="262">
        <v>75</v>
      </c>
    </row>
    <row r="146" spans="1:8" ht="12.75">
      <c r="A146" s="267">
        <v>162</v>
      </c>
      <c r="B146" s="88"/>
      <c r="C146" s="95">
        <f t="shared" si="7"/>
        <v>56.26</v>
      </c>
      <c r="D146" s="261"/>
      <c r="E146" s="262">
        <v>11870</v>
      </c>
      <c r="F146" s="264">
        <f t="shared" si="8"/>
        <v>3529</v>
      </c>
      <c r="G146" s="263">
        <f t="shared" si="6"/>
        <v>2532</v>
      </c>
      <c r="H146" s="262">
        <v>75</v>
      </c>
    </row>
    <row r="147" spans="1:8" ht="12.75">
      <c r="A147" s="267">
        <v>163</v>
      </c>
      <c r="B147" s="88"/>
      <c r="C147" s="95">
        <f t="shared" si="7"/>
        <v>56.33</v>
      </c>
      <c r="D147" s="261"/>
      <c r="E147" s="262">
        <v>11870</v>
      </c>
      <c r="F147" s="264">
        <f t="shared" si="8"/>
        <v>3525</v>
      </c>
      <c r="G147" s="263">
        <f t="shared" si="6"/>
        <v>2529</v>
      </c>
      <c r="H147" s="262">
        <v>75</v>
      </c>
    </row>
    <row r="148" spans="1:8" ht="12.75">
      <c r="A148" s="267">
        <v>164</v>
      </c>
      <c r="B148" s="88"/>
      <c r="C148" s="95">
        <f t="shared" si="7"/>
        <v>56.4</v>
      </c>
      <c r="D148" s="261"/>
      <c r="E148" s="262">
        <v>11870</v>
      </c>
      <c r="F148" s="264">
        <f t="shared" si="8"/>
        <v>3521</v>
      </c>
      <c r="G148" s="263">
        <f t="shared" si="6"/>
        <v>2526</v>
      </c>
      <c r="H148" s="262">
        <v>75</v>
      </c>
    </row>
    <row r="149" spans="1:8" ht="12.75">
      <c r="A149" s="267">
        <v>165</v>
      </c>
      <c r="B149" s="88"/>
      <c r="C149" s="95">
        <f t="shared" si="7"/>
        <v>56.47</v>
      </c>
      <c r="D149" s="261"/>
      <c r="E149" s="262">
        <v>11870</v>
      </c>
      <c r="F149" s="264">
        <f t="shared" si="8"/>
        <v>3517</v>
      </c>
      <c r="G149" s="263">
        <f t="shared" si="6"/>
        <v>2522</v>
      </c>
      <c r="H149" s="262">
        <v>75</v>
      </c>
    </row>
    <row r="150" spans="1:8" ht="12.75">
      <c r="A150" s="267">
        <v>166</v>
      </c>
      <c r="B150" s="88"/>
      <c r="C150" s="95">
        <f t="shared" si="7"/>
        <v>56.55</v>
      </c>
      <c r="D150" s="261"/>
      <c r="E150" s="262">
        <v>11870</v>
      </c>
      <c r="F150" s="264">
        <f t="shared" si="8"/>
        <v>3512</v>
      </c>
      <c r="G150" s="263">
        <f t="shared" si="6"/>
        <v>2519</v>
      </c>
      <c r="H150" s="262">
        <v>75</v>
      </c>
    </row>
    <row r="151" spans="1:8" ht="12.75">
      <c r="A151" s="267">
        <v>167</v>
      </c>
      <c r="B151" s="88"/>
      <c r="C151" s="95">
        <f t="shared" si="7"/>
        <v>56.62</v>
      </c>
      <c r="D151" s="261"/>
      <c r="E151" s="262">
        <v>11870</v>
      </c>
      <c r="F151" s="264">
        <f t="shared" si="8"/>
        <v>3507</v>
      </c>
      <c r="G151" s="263">
        <f t="shared" si="6"/>
        <v>2516</v>
      </c>
      <c r="H151" s="262">
        <v>75</v>
      </c>
    </row>
    <row r="152" spans="1:8" ht="12.75">
      <c r="A152" s="267">
        <v>168</v>
      </c>
      <c r="B152" s="88"/>
      <c r="C152" s="95">
        <f t="shared" si="7"/>
        <v>56.69</v>
      </c>
      <c r="D152" s="261"/>
      <c r="E152" s="262">
        <v>11870</v>
      </c>
      <c r="F152" s="264">
        <f t="shared" si="8"/>
        <v>3503</v>
      </c>
      <c r="G152" s="263">
        <f t="shared" si="6"/>
        <v>2513</v>
      </c>
      <c r="H152" s="262">
        <v>75</v>
      </c>
    </row>
    <row r="153" spans="1:8" ht="12.75">
      <c r="A153" s="267">
        <v>169</v>
      </c>
      <c r="B153" s="88"/>
      <c r="C153" s="95">
        <f t="shared" si="7"/>
        <v>56.76</v>
      </c>
      <c r="D153" s="261"/>
      <c r="E153" s="262">
        <v>11870</v>
      </c>
      <c r="F153" s="264">
        <f t="shared" si="8"/>
        <v>3499</v>
      </c>
      <c r="G153" s="263">
        <f t="shared" si="6"/>
        <v>2510</v>
      </c>
      <c r="H153" s="262">
        <v>75</v>
      </c>
    </row>
    <row r="154" spans="1:8" ht="12.75">
      <c r="A154" s="267">
        <v>170</v>
      </c>
      <c r="B154" s="88"/>
      <c r="C154" s="95">
        <f t="shared" si="7"/>
        <v>56.83</v>
      </c>
      <c r="D154" s="261"/>
      <c r="E154" s="262">
        <v>11870</v>
      </c>
      <c r="F154" s="264">
        <f t="shared" si="8"/>
        <v>3495</v>
      </c>
      <c r="G154" s="263">
        <f t="shared" si="6"/>
        <v>2506</v>
      </c>
      <c r="H154" s="262">
        <v>75</v>
      </c>
    </row>
    <row r="155" spans="1:8" ht="12.75">
      <c r="A155" s="267">
        <v>171</v>
      </c>
      <c r="B155" s="88"/>
      <c r="C155" s="95">
        <f t="shared" si="7"/>
        <v>56.89</v>
      </c>
      <c r="D155" s="261"/>
      <c r="E155" s="262">
        <v>11870</v>
      </c>
      <c r="F155" s="264">
        <f t="shared" si="8"/>
        <v>3491</v>
      </c>
      <c r="G155" s="263">
        <f t="shared" si="6"/>
        <v>2504</v>
      </c>
      <c r="H155" s="262">
        <v>75</v>
      </c>
    </row>
    <row r="156" spans="1:8" ht="12.75">
      <c r="A156" s="267">
        <v>172</v>
      </c>
      <c r="B156" s="88"/>
      <c r="C156" s="95">
        <f t="shared" si="7"/>
        <v>56.96</v>
      </c>
      <c r="D156" s="261"/>
      <c r="E156" s="262">
        <v>11870</v>
      </c>
      <c r="F156" s="264">
        <f t="shared" si="8"/>
        <v>3487</v>
      </c>
      <c r="G156" s="263">
        <f t="shared" si="6"/>
        <v>2501</v>
      </c>
      <c r="H156" s="262">
        <v>75</v>
      </c>
    </row>
    <row r="157" spans="1:8" ht="12.75">
      <c r="A157" s="267">
        <v>173</v>
      </c>
      <c r="B157" s="88"/>
      <c r="C157" s="95">
        <f t="shared" si="7"/>
        <v>57.03</v>
      </c>
      <c r="D157" s="261"/>
      <c r="E157" s="262">
        <v>11870</v>
      </c>
      <c r="F157" s="264">
        <f t="shared" si="8"/>
        <v>3483</v>
      </c>
      <c r="G157" s="263">
        <f t="shared" si="6"/>
        <v>2498</v>
      </c>
      <c r="H157" s="262">
        <v>75</v>
      </c>
    </row>
    <row r="158" spans="1:8" ht="12.75">
      <c r="A158" s="267">
        <v>174</v>
      </c>
      <c r="B158" s="88"/>
      <c r="C158" s="95">
        <f t="shared" si="7"/>
        <v>57.1</v>
      </c>
      <c r="D158" s="261"/>
      <c r="E158" s="262">
        <v>11870</v>
      </c>
      <c r="F158" s="264">
        <f t="shared" si="8"/>
        <v>3479</v>
      </c>
      <c r="G158" s="263">
        <f t="shared" si="6"/>
        <v>2495</v>
      </c>
      <c r="H158" s="262">
        <v>75</v>
      </c>
    </row>
    <row r="159" spans="1:8" ht="12.75">
      <c r="A159" s="267">
        <v>175</v>
      </c>
      <c r="B159" s="88"/>
      <c r="C159" s="95">
        <f t="shared" si="7"/>
        <v>57.17</v>
      </c>
      <c r="D159" s="261"/>
      <c r="E159" s="262">
        <v>11870</v>
      </c>
      <c r="F159" s="264">
        <f t="shared" si="8"/>
        <v>3474</v>
      </c>
      <c r="G159" s="263">
        <f t="shared" si="6"/>
        <v>2492</v>
      </c>
      <c r="H159" s="262">
        <v>75</v>
      </c>
    </row>
    <row r="160" spans="1:8" ht="12.75">
      <c r="A160" s="267">
        <v>176</v>
      </c>
      <c r="B160" s="88"/>
      <c r="C160" s="95">
        <f t="shared" si="7"/>
        <v>57.23</v>
      </c>
      <c r="D160" s="261"/>
      <c r="E160" s="262">
        <v>11870</v>
      </c>
      <c r="F160" s="264">
        <f t="shared" si="8"/>
        <v>3471</v>
      </c>
      <c r="G160" s="263">
        <f t="shared" si="6"/>
        <v>2489</v>
      </c>
      <c r="H160" s="262">
        <v>75</v>
      </c>
    </row>
    <row r="161" spans="1:8" ht="12.75">
      <c r="A161" s="267">
        <v>177</v>
      </c>
      <c r="B161" s="88"/>
      <c r="C161" s="95">
        <f t="shared" si="7"/>
        <v>57.3</v>
      </c>
      <c r="D161" s="261"/>
      <c r="E161" s="262">
        <v>11870</v>
      </c>
      <c r="F161" s="264">
        <f t="shared" si="8"/>
        <v>3467</v>
      </c>
      <c r="G161" s="263">
        <f t="shared" si="6"/>
        <v>2486</v>
      </c>
      <c r="H161" s="262">
        <v>75</v>
      </c>
    </row>
    <row r="162" spans="1:8" ht="12.75">
      <c r="A162" s="267">
        <v>178</v>
      </c>
      <c r="B162" s="88"/>
      <c r="C162" s="95">
        <f t="shared" si="7"/>
        <v>57.37</v>
      </c>
      <c r="D162" s="261"/>
      <c r="E162" s="262">
        <v>11870</v>
      </c>
      <c r="F162" s="264">
        <f t="shared" si="8"/>
        <v>3463</v>
      </c>
      <c r="G162" s="263">
        <f t="shared" si="6"/>
        <v>2483</v>
      </c>
      <c r="H162" s="262">
        <v>75</v>
      </c>
    </row>
    <row r="163" spans="1:8" ht="12.75">
      <c r="A163" s="267">
        <v>179</v>
      </c>
      <c r="B163" s="88"/>
      <c r="C163" s="95">
        <f t="shared" si="7"/>
        <v>57.43</v>
      </c>
      <c r="D163" s="261"/>
      <c r="E163" s="262">
        <v>11870</v>
      </c>
      <c r="F163" s="264">
        <f t="shared" si="8"/>
        <v>3459</v>
      </c>
      <c r="G163" s="263">
        <f t="shared" si="6"/>
        <v>2480</v>
      </c>
      <c r="H163" s="262">
        <v>75</v>
      </c>
    </row>
    <row r="164" spans="1:8" ht="12.75">
      <c r="A164" s="267">
        <v>180</v>
      </c>
      <c r="B164" s="88"/>
      <c r="C164" s="95">
        <f t="shared" si="7"/>
        <v>57.5</v>
      </c>
      <c r="D164" s="261"/>
      <c r="E164" s="262">
        <v>11870</v>
      </c>
      <c r="F164" s="264">
        <f t="shared" si="8"/>
        <v>3455</v>
      </c>
      <c r="G164" s="263">
        <f t="shared" si="6"/>
        <v>2477</v>
      </c>
      <c r="H164" s="262">
        <v>75</v>
      </c>
    </row>
    <row r="165" spans="1:8" ht="12.75">
      <c r="A165" s="267">
        <v>181</v>
      </c>
      <c r="B165" s="88"/>
      <c r="C165" s="95">
        <f t="shared" si="7"/>
        <v>57.56</v>
      </c>
      <c r="D165" s="261"/>
      <c r="E165" s="262">
        <v>11870</v>
      </c>
      <c r="F165" s="264">
        <f t="shared" si="8"/>
        <v>3451</v>
      </c>
      <c r="G165" s="263">
        <f t="shared" si="6"/>
        <v>2475</v>
      </c>
      <c r="H165" s="262">
        <v>75</v>
      </c>
    </row>
    <row r="166" spans="1:8" ht="12.75">
      <c r="A166" s="267">
        <v>182</v>
      </c>
      <c r="B166" s="88"/>
      <c r="C166" s="95">
        <f t="shared" si="7"/>
        <v>57.63</v>
      </c>
      <c r="D166" s="261"/>
      <c r="E166" s="262">
        <v>11870</v>
      </c>
      <c r="F166" s="264">
        <f t="shared" si="8"/>
        <v>3447</v>
      </c>
      <c r="G166" s="263">
        <f t="shared" si="6"/>
        <v>2472</v>
      </c>
      <c r="H166" s="262">
        <v>75</v>
      </c>
    </row>
    <row r="167" spans="1:8" ht="12.75">
      <c r="A167" s="267">
        <v>183</v>
      </c>
      <c r="B167" s="88"/>
      <c r="C167" s="95">
        <f t="shared" si="7"/>
        <v>57.69</v>
      </c>
      <c r="D167" s="261"/>
      <c r="E167" s="262">
        <v>11870</v>
      </c>
      <c r="F167" s="264">
        <f t="shared" si="8"/>
        <v>3444</v>
      </c>
      <c r="G167" s="263">
        <f t="shared" si="6"/>
        <v>2469</v>
      </c>
      <c r="H167" s="262">
        <v>75</v>
      </c>
    </row>
    <row r="168" spans="1:8" ht="12.75">
      <c r="A168" s="267">
        <v>184</v>
      </c>
      <c r="B168" s="88"/>
      <c r="C168" s="95">
        <f t="shared" si="7"/>
        <v>57.76</v>
      </c>
      <c r="D168" s="261"/>
      <c r="E168" s="262">
        <v>11870</v>
      </c>
      <c r="F168" s="264">
        <f t="shared" si="8"/>
        <v>3440</v>
      </c>
      <c r="G168" s="263">
        <f t="shared" si="6"/>
        <v>2466</v>
      </c>
      <c r="H168" s="262">
        <v>75</v>
      </c>
    </row>
    <row r="169" spans="1:8" ht="12.75">
      <c r="A169" s="267">
        <v>185</v>
      </c>
      <c r="B169" s="88"/>
      <c r="C169" s="95">
        <f t="shared" si="7"/>
        <v>57.82</v>
      </c>
      <c r="D169" s="261"/>
      <c r="E169" s="262">
        <v>11870</v>
      </c>
      <c r="F169" s="264">
        <f t="shared" si="8"/>
        <v>3436</v>
      </c>
      <c r="G169" s="263">
        <f t="shared" si="6"/>
        <v>2464</v>
      </c>
      <c r="H169" s="262">
        <v>75</v>
      </c>
    </row>
    <row r="170" spans="1:8" ht="12.75">
      <c r="A170" s="267">
        <v>186</v>
      </c>
      <c r="B170" s="88"/>
      <c r="C170" s="95">
        <f t="shared" si="7"/>
        <v>57.89</v>
      </c>
      <c r="D170" s="261"/>
      <c r="E170" s="262">
        <v>11870</v>
      </c>
      <c r="F170" s="264">
        <f t="shared" si="8"/>
        <v>3432</v>
      </c>
      <c r="G170" s="263">
        <f t="shared" si="6"/>
        <v>2461</v>
      </c>
      <c r="H170" s="262">
        <v>75</v>
      </c>
    </row>
    <row r="171" spans="1:8" ht="12.75">
      <c r="A171" s="267">
        <v>187</v>
      </c>
      <c r="B171" s="88"/>
      <c r="C171" s="95">
        <f t="shared" si="7"/>
        <v>57.95</v>
      </c>
      <c r="D171" s="261"/>
      <c r="E171" s="262">
        <v>11870</v>
      </c>
      <c r="F171" s="264">
        <f t="shared" si="8"/>
        <v>3429</v>
      </c>
      <c r="G171" s="263">
        <f t="shared" si="6"/>
        <v>2458</v>
      </c>
      <c r="H171" s="262">
        <v>75</v>
      </c>
    </row>
    <row r="172" spans="1:8" ht="12.75">
      <c r="A172" s="267">
        <v>188</v>
      </c>
      <c r="B172" s="88"/>
      <c r="C172" s="95">
        <f t="shared" si="7"/>
        <v>58.01</v>
      </c>
      <c r="D172" s="261"/>
      <c r="E172" s="262">
        <v>11870</v>
      </c>
      <c r="F172" s="264">
        <f t="shared" si="8"/>
        <v>3425</v>
      </c>
      <c r="G172" s="263">
        <f t="shared" si="6"/>
        <v>2455</v>
      </c>
      <c r="H172" s="262">
        <v>75</v>
      </c>
    </row>
    <row r="173" spans="1:8" ht="12.75">
      <c r="A173" s="267">
        <v>189</v>
      </c>
      <c r="B173" s="88"/>
      <c r="C173" s="95">
        <f t="shared" si="7"/>
        <v>58.07</v>
      </c>
      <c r="D173" s="261"/>
      <c r="E173" s="262">
        <v>11870</v>
      </c>
      <c r="F173" s="264">
        <f t="shared" si="8"/>
        <v>3422</v>
      </c>
      <c r="G173" s="263">
        <f t="shared" si="6"/>
        <v>2453</v>
      </c>
      <c r="H173" s="262">
        <v>75</v>
      </c>
    </row>
    <row r="174" spans="1:8" ht="12.75">
      <c r="A174" s="267">
        <v>190</v>
      </c>
      <c r="B174" s="88"/>
      <c r="C174" s="95">
        <f t="shared" si="7"/>
        <v>58.14</v>
      </c>
      <c r="D174" s="261"/>
      <c r="E174" s="262">
        <v>11870</v>
      </c>
      <c r="F174" s="264">
        <f t="shared" si="8"/>
        <v>3418</v>
      </c>
      <c r="G174" s="263">
        <f t="shared" si="6"/>
        <v>2450</v>
      </c>
      <c r="H174" s="262">
        <v>75</v>
      </c>
    </row>
    <row r="175" spans="1:8" ht="12.75">
      <c r="A175" s="267">
        <v>191</v>
      </c>
      <c r="B175" s="88"/>
      <c r="C175" s="95">
        <f t="shared" si="7"/>
        <v>58.2</v>
      </c>
      <c r="D175" s="261"/>
      <c r="E175" s="262">
        <v>11870</v>
      </c>
      <c r="F175" s="264">
        <f t="shared" si="8"/>
        <v>3414</v>
      </c>
      <c r="G175" s="263">
        <f t="shared" si="6"/>
        <v>2447</v>
      </c>
      <c r="H175" s="262">
        <v>75</v>
      </c>
    </row>
    <row r="176" spans="1:8" ht="12.75">
      <c r="A176" s="267">
        <v>192</v>
      </c>
      <c r="B176" s="88"/>
      <c r="C176" s="95">
        <f t="shared" si="7"/>
        <v>58.26</v>
      </c>
      <c r="D176" s="261"/>
      <c r="E176" s="262">
        <v>11870</v>
      </c>
      <c r="F176" s="264">
        <f t="shared" si="8"/>
        <v>3411</v>
      </c>
      <c r="G176" s="263">
        <f t="shared" si="6"/>
        <v>2445</v>
      </c>
      <c r="H176" s="262">
        <v>75</v>
      </c>
    </row>
    <row r="177" spans="1:8" ht="12.75">
      <c r="A177" s="267">
        <v>193</v>
      </c>
      <c r="B177" s="88"/>
      <c r="C177" s="95">
        <f t="shared" si="7"/>
        <v>58.32</v>
      </c>
      <c r="D177" s="261"/>
      <c r="E177" s="262">
        <v>11870</v>
      </c>
      <c r="F177" s="264">
        <f t="shared" si="8"/>
        <v>3407</v>
      </c>
      <c r="G177" s="263">
        <f t="shared" si="6"/>
        <v>2442</v>
      </c>
      <c r="H177" s="262">
        <v>75</v>
      </c>
    </row>
    <row r="178" spans="1:8" ht="12.75">
      <c r="A178" s="267">
        <v>194</v>
      </c>
      <c r="B178" s="88"/>
      <c r="C178" s="95">
        <f t="shared" si="7"/>
        <v>58.38</v>
      </c>
      <c r="D178" s="261"/>
      <c r="E178" s="262">
        <v>11870</v>
      </c>
      <c r="F178" s="264">
        <f t="shared" si="8"/>
        <v>3404</v>
      </c>
      <c r="G178" s="263">
        <f t="shared" si="6"/>
        <v>2440</v>
      </c>
      <c r="H178" s="262">
        <v>75</v>
      </c>
    </row>
    <row r="179" spans="1:8" ht="12.75">
      <c r="A179" s="267">
        <v>195</v>
      </c>
      <c r="B179" s="88"/>
      <c r="C179" s="95">
        <f t="shared" si="7"/>
        <v>58.45</v>
      </c>
      <c r="D179" s="261"/>
      <c r="E179" s="262">
        <v>11870</v>
      </c>
      <c r="F179" s="264">
        <f t="shared" si="8"/>
        <v>3400</v>
      </c>
      <c r="G179" s="263">
        <f t="shared" si="6"/>
        <v>2437</v>
      </c>
      <c r="H179" s="262">
        <v>75</v>
      </c>
    </row>
    <row r="180" spans="1:8" ht="12.75">
      <c r="A180" s="267">
        <v>196</v>
      </c>
      <c r="B180" s="88"/>
      <c r="C180" s="95">
        <f t="shared" si="7"/>
        <v>58.51</v>
      </c>
      <c r="D180" s="261"/>
      <c r="E180" s="262">
        <v>11870</v>
      </c>
      <c r="F180" s="264">
        <f t="shared" si="8"/>
        <v>3397</v>
      </c>
      <c r="G180" s="263">
        <f t="shared" si="6"/>
        <v>2434</v>
      </c>
      <c r="H180" s="262">
        <v>75</v>
      </c>
    </row>
    <row r="181" spans="1:8" ht="12.75">
      <c r="A181" s="267">
        <v>197</v>
      </c>
      <c r="B181" s="88"/>
      <c r="C181" s="95">
        <f t="shared" si="7"/>
        <v>58.57</v>
      </c>
      <c r="D181" s="261"/>
      <c r="E181" s="262">
        <v>11870</v>
      </c>
      <c r="F181" s="264">
        <f t="shared" si="8"/>
        <v>3393</v>
      </c>
      <c r="G181" s="263">
        <f t="shared" si="6"/>
        <v>2432</v>
      </c>
      <c r="H181" s="262">
        <v>75</v>
      </c>
    </row>
    <row r="182" spans="1:8" ht="12.75">
      <c r="A182" s="267">
        <v>198</v>
      </c>
      <c r="B182" s="88"/>
      <c r="C182" s="95">
        <f t="shared" si="7"/>
        <v>58.63</v>
      </c>
      <c r="D182" s="261"/>
      <c r="E182" s="262">
        <v>11870</v>
      </c>
      <c r="F182" s="264">
        <f t="shared" si="8"/>
        <v>3390</v>
      </c>
      <c r="G182" s="263">
        <f t="shared" si="6"/>
        <v>2429</v>
      </c>
      <c r="H182" s="262">
        <v>75</v>
      </c>
    </row>
    <row r="183" spans="1:8" ht="12.75">
      <c r="A183" s="267">
        <v>199</v>
      </c>
      <c r="B183" s="88"/>
      <c r="C183" s="95">
        <f t="shared" si="7"/>
        <v>58.69</v>
      </c>
      <c r="D183" s="261"/>
      <c r="E183" s="262">
        <v>11870</v>
      </c>
      <c r="F183" s="264">
        <f t="shared" si="8"/>
        <v>3386</v>
      </c>
      <c r="G183" s="263">
        <f t="shared" si="6"/>
        <v>2427</v>
      </c>
      <c r="H183" s="262">
        <v>75</v>
      </c>
    </row>
    <row r="184" spans="1:8" ht="12.75">
      <c r="A184" s="267">
        <v>200</v>
      </c>
      <c r="B184" s="88"/>
      <c r="C184" s="95">
        <f t="shared" si="7"/>
        <v>58.75</v>
      </c>
      <c r="D184" s="261"/>
      <c r="E184" s="262">
        <v>11870</v>
      </c>
      <c r="F184" s="264">
        <f t="shared" si="8"/>
        <v>3383</v>
      </c>
      <c r="G184" s="263">
        <f t="shared" si="6"/>
        <v>2425</v>
      </c>
      <c r="H184" s="262">
        <v>75</v>
      </c>
    </row>
    <row r="185" spans="1:8" ht="12.75">
      <c r="A185" s="267">
        <v>201</v>
      </c>
      <c r="B185" s="88"/>
      <c r="C185" s="95">
        <f t="shared" si="7"/>
        <v>58.81</v>
      </c>
      <c r="D185" s="261"/>
      <c r="E185" s="262">
        <v>11870</v>
      </c>
      <c r="F185" s="264">
        <f t="shared" si="8"/>
        <v>3380</v>
      </c>
      <c r="G185" s="263">
        <f t="shared" si="6"/>
        <v>2422</v>
      </c>
      <c r="H185" s="262">
        <v>75</v>
      </c>
    </row>
    <row r="186" spans="1:8" ht="12.75">
      <c r="A186" s="267">
        <v>202</v>
      </c>
      <c r="B186" s="88"/>
      <c r="C186" s="95">
        <f t="shared" si="7"/>
        <v>58.86</v>
      </c>
      <c r="D186" s="261"/>
      <c r="E186" s="262">
        <v>11870</v>
      </c>
      <c r="F186" s="264">
        <f t="shared" si="8"/>
        <v>3377</v>
      </c>
      <c r="G186" s="263">
        <f t="shared" si="6"/>
        <v>2420</v>
      </c>
      <c r="H186" s="262">
        <v>75</v>
      </c>
    </row>
    <row r="187" spans="1:8" ht="12.75">
      <c r="A187" s="267">
        <v>203</v>
      </c>
      <c r="B187" s="88"/>
      <c r="C187" s="95">
        <f t="shared" si="7"/>
        <v>58.92</v>
      </c>
      <c r="D187" s="261"/>
      <c r="E187" s="262">
        <v>11870</v>
      </c>
      <c r="F187" s="264">
        <f t="shared" si="8"/>
        <v>3373</v>
      </c>
      <c r="G187" s="263">
        <f t="shared" si="6"/>
        <v>2418</v>
      </c>
      <c r="H187" s="262">
        <v>75</v>
      </c>
    </row>
    <row r="188" spans="1:8" ht="12.75">
      <c r="A188" s="267">
        <v>204</v>
      </c>
      <c r="B188" s="88"/>
      <c r="C188" s="95">
        <f t="shared" si="7"/>
        <v>58.98</v>
      </c>
      <c r="D188" s="261"/>
      <c r="E188" s="262">
        <v>11870</v>
      </c>
      <c r="F188" s="264">
        <f t="shared" si="8"/>
        <v>3370</v>
      </c>
      <c r="G188" s="263">
        <f t="shared" si="6"/>
        <v>2415</v>
      </c>
      <c r="H188" s="262">
        <v>75</v>
      </c>
    </row>
    <row r="189" spans="1:8" ht="12.75">
      <c r="A189" s="267">
        <v>205</v>
      </c>
      <c r="B189" s="88"/>
      <c r="C189" s="95">
        <f t="shared" si="7"/>
        <v>59.04</v>
      </c>
      <c r="D189" s="261"/>
      <c r="E189" s="262">
        <v>11870</v>
      </c>
      <c r="F189" s="264">
        <f t="shared" si="8"/>
        <v>3367</v>
      </c>
      <c r="G189" s="263">
        <f t="shared" si="6"/>
        <v>2413</v>
      </c>
      <c r="H189" s="262">
        <v>75</v>
      </c>
    </row>
    <row r="190" spans="1:8" ht="12.75">
      <c r="A190" s="267">
        <v>206</v>
      </c>
      <c r="B190" s="88"/>
      <c r="C190" s="95">
        <f t="shared" si="7"/>
        <v>59.1</v>
      </c>
      <c r="D190" s="261"/>
      <c r="E190" s="262">
        <v>11870</v>
      </c>
      <c r="F190" s="264">
        <f t="shared" si="8"/>
        <v>3363</v>
      </c>
      <c r="G190" s="263">
        <f t="shared" si="6"/>
        <v>2410</v>
      </c>
      <c r="H190" s="262">
        <v>75</v>
      </c>
    </row>
    <row r="191" spans="1:8" ht="12.75">
      <c r="A191" s="267">
        <v>207</v>
      </c>
      <c r="B191" s="88"/>
      <c r="C191" s="95">
        <f t="shared" si="7"/>
        <v>59.16</v>
      </c>
      <c r="D191" s="261"/>
      <c r="E191" s="262">
        <v>11870</v>
      </c>
      <c r="F191" s="264">
        <f t="shared" si="8"/>
        <v>3360</v>
      </c>
      <c r="G191" s="263">
        <f t="shared" si="6"/>
        <v>2408</v>
      </c>
      <c r="H191" s="262">
        <v>75</v>
      </c>
    </row>
    <row r="192" spans="1:8" ht="12.75">
      <c r="A192" s="267">
        <v>208</v>
      </c>
      <c r="B192" s="88"/>
      <c r="C192" s="95">
        <f t="shared" si="7"/>
        <v>59.21</v>
      </c>
      <c r="D192" s="261"/>
      <c r="E192" s="262">
        <v>11870</v>
      </c>
      <c r="F192" s="264">
        <f t="shared" si="8"/>
        <v>3357</v>
      </c>
      <c r="G192" s="263">
        <f t="shared" si="6"/>
        <v>2406</v>
      </c>
      <c r="H192" s="262">
        <v>75</v>
      </c>
    </row>
    <row r="193" spans="1:8" ht="12.75">
      <c r="A193" s="267">
        <v>209</v>
      </c>
      <c r="B193" s="88"/>
      <c r="C193" s="95">
        <f t="shared" si="7"/>
        <v>59.27</v>
      </c>
      <c r="D193" s="261"/>
      <c r="E193" s="262">
        <v>11870</v>
      </c>
      <c r="F193" s="264">
        <f t="shared" si="8"/>
        <v>3354</v>
      </c>
      <c r="G193" s="263">
        <f t="shared" si="6"/>
        <v>2403</v>
      </c>
      <c r="H193" s="262">
        <v>75</v>
      </c>
    </row>
    <row r="194" spans="1:8" ht="12.75">
      <c r="A194" s="267">
        <v>210</v>
      </c>
      <c r="B194" s="88"/>
      <c r="C194" s="95">
        <f t="shared" si="7"/>
        <v>59.33</v>
      </c>
      <c r="D194" s="261"/>
      <c r="E194" s="262">
        <v>11870</v>
      </c>
      <c r="F194" s="264">
        <f t="shared" si="8"/>
        <v>3351</v>
      </c>
      <c r="G194" s="263">
        <f t="shared" si="6"/>
        <v>2401</v>
      </c>
      <c r="H194" s="262">
        <v>75</v>
      </c>
    </row>
    <row r="195" spans="1:8" ht="12.75">
      <c r="A195" s="267">
        <v>211</v>
      </c>
      <c r="B195" s="88"/>
      <c r="C195" s="95">
        <f t="shared" si="7"/>
        <v>59.38</v>
      </c>
      <c r="D195" s="261"/>
      <c r="E195" s="262">
        <v>11870</v>
      </c>
      <c r="F195" s="264">
        <f t="shared" si="8"/>
        <v>3348</v>
      </c>
      <c r="G195" s="263">
        <f t="shared" si="6"/>
        <v>2399</v>
      </c>
      <c r="H195" s="262">
        <v>75</v>
      </c>
    </row>
    <row r="196" spans="1:8" ht="12.75">
      <c r="A196" s="267">
        <v>212</v>
      </c>
      <c r="B196" s="88"/>
      <c r="C196" s="95">
        <f t="shared" si="7"/>
        <v>59.44</v>
      </c>
      <c r="D196" s="261"/>
      <c r="E196" s="262">
        <v>11870</v>
      </c>
      <c r="F196" s="264">
        <f t="shared" si="8"/>
        <v>3345</v>
      </c>
      <c r="G196" s="263">
        <f t="shared" si="6"/>
        <v>2396</v>
      </c>
      <c r="H196" s="262">
        <v>75</v>
      </c>
    </row>
    <row r="197" spans="1:8" ht="12.75">
      <c r="A197" s="267">
        <v>213</v>
      </c>
      <c r="B197" s="88"/>
      <c r="C197" s="95">
        <f t="shared" si="7"/>
        <v>59.5</v>
      </c>
      <c r="D197" s="261"/>
      <c r="E197" s="262">
        <v>11870</v>
      </c>
      <c r="F197" s="264">
        <f t="shared" si="8"/>
        <v>3341</v>
      </c>
      <c r="G197" s="263">
        <f t="shared" si="6"/>
        <v>2394</v>
      </c>
      <c r="H197" s="262">
        <v>75</v>
      </c>
    </row>
    <row r="198" spans="1:8" ht="12.75">
      <c r="A198" s="267">
        <v>214</v>
      </c>
      <c r="B198" s="88"/>
      <c r="C198" s="95">
        <f t="shared" si="7"/>
        <v>59.55</v>
      </c>
      <c r="D198" s="261"/>
      <c r="E198" s="262">
        <v>11870</v>
      </c>
      <c r="F198" s="264">
        <f t="shared" si="8"/>
        <v>3339</v>
      </c>
      <c r="G198" s="263">
        <f t="shared" si="6"/>
        <v>2392</v>
      </c>
      <c r="H198" s="262">
        <v>75</v>
      </c>
    </row>
    <row r="199" spans="1:8" ht="12.75">
      <c r="A199" s="267">
        <v>215</v>
      </c>
      <c r="B199" s="88"/>
      <c r="C199" s="95">
        <f t="shared" si="7"/>
        <v>59.61</v>
      </c>
      <c r="D199" s="261"/>
      <c r="E199" s="262">
        <v>11870</v>
      </c>
      <c r="F199" s="264">
        <f t="shared" si="8"/>
        <v>3335</v>
      </c>
      <c r="G199" s="263">
        <f t="shared" si="6"/>
        <v>2390</v>
      </c>
      <c r="H199" s="262">
        <v>75</v>
      </c>
    </row>
    <row r="200" spans="1:8" ht="12.75">
      <c r="A200" s="267">
        <v>216</v>
      </c>
      <c r="B200" s="88"/>
      <c r="C200" s="95">
        <f t="shared" si="7"/>
        <v>59.67</v>
      </c>
      <c r="D200" s="261"/>
      <c r="E200" s="262">
        <v>11870</v>
      </c>
      <c r="F200" s="264">
        <f t="shared" si="8"/>
        <v>3332</v>
      </c>
      <c r="G200" s="263">
        <f t="shared" si="6"/>
        <v>2387</v>
      </c>
      <c r="H200" s="262">
        <v>75</v>
      </c>
    </row>
    <row r="201" spans="1:8" ht="12.75">
      <c r="A201" s="267">
        <v>217</v>
      </c>
      <c r="B201" s="88"/>
      <c r="C201" s="95">
        <f t="shared" si="7"/>
        <v>59.72</v>
      </c>
      <c r="D201" s="261"/>
      <c r="E201" s="262">
        <v>11870</v>
      </c>
      <c r="F201" s="264">
        <f t="shared" si="8"/>
        <v>3329</v>
      </c>
      <c r="G201" s="263">
        <f t="shared" si="6"/>
        <v>2385</v>
      </c>
      <c r="H201" s="262">
        <v>75</v>
      </c>
    </row>
    <row r="202" spans="1:8" ht="12.75">
      <c r="A202" s="267">
        <v>218</v>
      </c>
      <c r="B202" s="88"/>
      <c r="C202" s="95">
        <f t="shared" si="7"/>
        <v>59.78</v>
      </c>
      <c r="D202" s="261"/>
      <c r="E202" s="262">
        <v>11870</v>
      </c>
      <c r="F202" s="264">
        <f t="shared" si="8"/>
        <v>3326</v>
      </c>
      <c r="G202" s="263">
        <f t="shared" si="6"/>
        <v>2383</v>
      </c>
      <c r="H202" s="262">
        <v>75</v>
      </c>
    </row>
    <row r="203" spans="1:8" ht="12.75">
      <c r="A203" s="267">
        <v>219</v>
      </c>
      <c r="B203" s="88"/>
      <c r="C203" s="95">
        <f t="shared" si="7"/>
        <v>59.83</v>
      </c>
      <c r="D203" s="261"/>
      <c r="E203" s="262">
        <v>11870</v>
      </c>
      <c r="F203" s="264">
        <f t="shared" si="8"/>
        <v>3323</v>
      </c>
      <c r="G203" s="263">
        <f t="shared" si="6"/>
        <v>2381</v>
      </c>
      <c r="H203" s="262">
        <v>75</v>
      </c>
    </row>
    <row r="204" spans="1:8" ht="12.75">
      <c r="A204" s="267">
        <v>220</v>
      </c>
      <c r="B204" s="88"/>
      <c r="C204" s="95">
        <f t="shared" si="7"/>
        <v>59.89</v>
      </c>
      <c r="D204" s="261"/>
      <c r="E204" s="262">
        <v>11870</v>
      </c>
      <c r="F204" s="264">
        <f t="shared" si="8"/>
        <v>3320</v>
      </c>
      <c r="G204" s="263">
        <f t="shared" si="6"/>
        <v>2378</v>
      </c>
      <c r="H204" s="262">
        <v>75</v>
      </c>
    </row>
    <row r="205" spans="1:8" ht="12.75">
      <c r="A205" s="267">
        <v>221</v>
      </c>
      <c r="B205" s="88"/>
      <c r="C205" s="95">
        <f t="shared" si="7"/>
        <v>59.94</v>
      </c>
      <c r="D205" s="261"/>
      <c r="E205" s="262">
        <v>11870</v>
      </c>
      <c r="F205" s="264">
        <f t="shared" si="8"/>
        <v>3317</v>
      </c>
      <c r="G205" s="263">
        <f aca="true" t="shared" si="9" ref="G205:G268">ROUND(12*(1/C205*E205),0)</f>
        <v>2376</v>
      </c>
      <c r="H205" s="262">
        <v>75</v>
      </c>
    </row>
    <row r="206" spans="1:8" ht="12.75">
      <c r="A206" s="267">
        <v>222</v>
      </c>
      <c r="B206" s="88"/>
      <c r="C206" s="95">
        <f aca="true" t="shared" si="10" ref="C206:C269">ROUND(10.899*LN(A206)+A206/200,2)</f>
        <v>59.99</v>
      </c>
      <c r="D206" s="261"/>
      <c r="E206" s="262">
        <v>11870</v>
      </c>
      <c r="F206" s="264">
        <f aca="true" t="shared" si="11" ref="F206:F269">ROUND(12*1.3644*(1/C206*E206)+H206,0)</f>
        <v>3315</v>
      </c>
      <c r="G206" s="263">
        <f t="shared" si="9"/>
        <v>2374</v>
      </c>
      <c r="H206" s="262">
        <v>75</v>
      </c>
    </row>
    <row r="207" spans="1:8" ht="12.75">
      <c r="A207" s="267">
        <v>223</v>
      </c>
      <c r="B207" s="88"/>
      <c r="C207" s="95">
        <f t="shared" si="10"/>
        <v>60.05</v>
      </c>
      <c r="D207" s="261"/>
      <c r="E207" s="262">
        <v>11870</v>
      </c>
      <c r="F207" s="264">
        <f t="shared" si="11"/>
        <v>3311</v>
      </c>
      <c r="G207" s="263">
        <f t="shared" si="9"/>
        <v>2372</v>
      </c>
      <c r="H207" s="262">
        <v>75</v>
      </c>
    </row>
    <row r="208" spans="1:8" ht="12.75">
      <c r="A208" s="267">
        <v>224</v>
      </c>
      <c r="B208" s="88"/>
      <c r="C208" s="95">
        <f t="shared" si="10"/>
        <v>60.1</v>
      </c>
      <c r="D208" s="261"/>
      <c r="E208" s="262">
        <v>11870</v>
      </c>
      <c r="F208" s="264">
        <f t="shared" si="11"/>
        <v>3309</v>
      </c>
      <c r="G208" s="263">
        <f t="shared" si="9"/>
        <v>2370</v>
      </c>
      <c r="H208" s="262">
        <v>75</v>
      </c>
    </row>
    <row r="209" spans="1:8" ht="12.75">
      <c r="A209" s="267">
        <v>225</v>
      </c>
      <c r="B209" s="88"/>
      <c r="C209" s="95">
        <f t="shared" si="10"/>
        <v>60.16</v>
      </c>
      <c r="D209" s="261"/>
      <c r="E209" s="262">
        <v>11870</v>
      </c>
      <c r="F209" s="264">
        <f t="shared" si="11"/>
        <v>3305</v>
      </c>
      <c r="G209" s="263">
        <f t="shared" si="9"/>
        <v>2368</v>
      </c>
      <c r="H209" s="262">
        <v>75</v>
      </c>
    </row>
    <row r="210" spans="1:8" ht="12.75">
      <c r="A210" s="267">
        <v>226</v>
      </c>
      <c r="B210" s="88"/>
      <c r="C210" s="95">
        <f t="shared" si="10"/>
        <v>60.21</v>
      </c>
      <c r="D210" s="261"/>
      <c r="E210" s="262">
        <v>11870</v>
      </c>
      <c r="F210" s="264">
        <f t="shared" si="11"/>
        <v>3303</v>
      </c>
      <c r="G210" s="263">
        <f t="shared" si="9"/>
        <v>2366</v>
      </c>
      <c r="H210" s="262">
        <v>75</v>
      </c>
    </row>
    <row r="211" spans="1:8" ht="12.75">
      <c r="A211" s="267">
        <v>227</v>
      </c>
      <c r="B211" s="88"/>
      <c r="C211" s="95">
        <f t="shared" si="10"/>
        <v>60.26</v>
      </c>
      <c r="D211" s="261"/>
      <c r="E211" s="262">
        <v>11870</v>
      </c>
      <c r="F211" s="264">
        <f t="shared" si="11"/>
        <v>3300</v>
      </c>
      <c r="G211" s="263">
        <f t="shared" si="9"/>
        <v>2364</v>
      </c>
      <c r="H211" s="262">
        <v>75</v>
      </c>
    </row>
    <row r="212" spans="1:8" ht="12.75">
      <c r="A212" s="267">
        <v>228</v>
      </c>
      <c r="B212" s="88"/>
      <c r="C212" s="95">
        <f t="shared" si="10"/>
        <v>60.31</v>
      </c>
      <c r="D212" s="261"/>
      <c r="E212" s="262">
        <v>11870</v>
      </c>
      <c r="F212" s="264">
        <f t="shared" si="11"/>
        <v>3297</v>
      </c>
      <c r="G212" s="263">
        <f t="shared" si="9"/>
        <v>2362</v>
      </c>
      <c r="H212" s="262">
        <v>75</v>
      </c>
    </row>
    <row r="213" spans="1:8" ht="12.75">
      <c r="A213" s="267">
        <v>229</v>
      </c>
      <c r="B213" s="88"/>
      <c r="C213" s="95">
        <f t="shared" si="10"/>
        <v>60.37</v>
      </c>
      <c r="D213" s="261"/>
      <c r="E213" s="262">
        <v>11870</v>
      </c>
      <c r="F213" s="264">
        <f t="shared" si="11"/>
        <v>3294</v>
      </c>
      <c r="G213" s="263">
        <f t="shared" si="9"/>
        <v>2359</v>
      </c>
      <c r="H213" s="262">
        <v>75</v>
      </c>
    </row>
    <row r="214" spans="1:8" ht="12.75">
      <c r="A214" s="267">
        <v>230</v>
      </c>
      <c r="B214" s="88"/>
      <c r="C214" s="95">
        <f t="shared" si="10"/>
        <v>60.42</v>
      </c>
      <c r="D214" s="261"/>
      <c r="E214" s="262">
        <v>11870</v>
      </c>
      <c r="F214" s="264">
        <f t="shared" si="11"/>
        <v>3292</v>
      </c>
      <c r="G214" s="263">
        <f t="shared" si="9"/>
        <v>2357</v>
      </c>
      <c r="H214" s="262">
        <v>75</v>
      </c>
    </row>
    <row r="215" spans="1:8" ht="12.75">
      <c r="A215" s="267">
        <v>231</v>
      </c>
      <c r="B215" s="88"/>
      <c r="C215" s="95">
        <f t="shared" si="10"/>
        <v>60.47</v>
      </c>
      <c r="D215" s="261"/>
      <c r="E215" s="262">
        <v>11870</v>
      </c>
      <c r="F215" s="264">
        <f t="shared" si="11"/>
        <v>3289</v>
      </c>
      <c r="G215" s="263">
        <f t="shared" si="9"/>
        <v>2356</v>
      </c>
      <c r="H215" s="262">
        <v>75</v>
      </c>
    </row>
    <row r="216" spans="1:8" ht="12.75">
      <c r="A216" s="267">
        <v>232</v>
      </c>
      <c r="B216" s="88"/>
      <c r="C216" s="95">
        <f t="shared" si="10"/>
        <v>60.52</v>
      </c>
      <c r="D216" s="261"/>
      <c r="E216" s="262">
        <v>11870</v>
      </c>
      <c r="F216" s="264">
        <f t="shared" si="11"/>
        <v>3286</v>
      </c>
      <c r="G216" s="263">
        <f t="shared" si="9"/>
        <v>2354</v>
      </c>
      <c r="H216" s="262">
        <v>75</v>
      </c>
    </row>
    <row r="217" spans="1:8" ht="12.75">
      <c r="A217" s="267">
        <v>233</v>
      </c>
      <c r="B217" s="88"/>
      <c r="C217" s="95">
        <f t="shared" si="10"/>
        <v>60.58</v>
      </c>
      <c r="D217" s="261"/>
      <c r="E217" s="262">
        <v>11870</v>
      </c>
      <c r="F217" s="264">
        <f t="shared" si="11"/>
        <v>3283</v>
      </c>
      <c r="G217" s="263">
        <f t="shared" si="9"/>
        <v>2351</v>
      </c>
      <c r="H217" s="262">
        <v>75</v>
      </c>
    </row>
    <row r="218" spans="1:8" ht="12.75">
      <c r="A218" s="267">
        <v>234</v>
      </c>
      <c r="B218" s="88"/>
      <c r="C218" s="95">
        <f t="shared" si="10"/>
        <v>60.63</v>
      </c>
      <c r="D218" s="261"/>
      <c r="E218" s="262">
        <v>11870</v>
      </c>
      <c r="F218" s="264">
        <f t="shared" si="11"/>
        <v>3280</v>
      </c>
      <c r="G218" s="263">
        <f t="shared" si="9"/>
        <v>2349</v>
      </c>
      <c r="H218" s="262">
        <v>75</v>
      </c>
    </row>
    <row r="219" spans="1:8" ht="12.75">
      <c r="A219" s="267">
        <v>235</v>
      </c>
      <c r="B219" s="88"/>
      <c r="C219" s="95">
        <f t="shared" si="10"/>
        <v>60.68</v>
      </c>
      <c r="D219" s="261"/>
      <c r="E219" s="262">
        <v>11870</v>
      </c>
      <c r="F219" s="264">
        <f t="shared" si="11"/>
        <v>3278</v>
      </c>
      <c r="G219" s="263">
        <f t="shared" si="9"/>
        <v>2347</v>
      </c>
      <c r="H219" s="262">
        <v>75</v>
      </c>
    </row>
    <row r="220" spans="1:8" ht="12.75">
      <c r="A220" s="267">
        <v>236</v>
      </c>
      <c r="B220" s="88"/>
      <c r="C220" s="95">
        <f t="shared" si="10"/>
        <v>60.73</v>
      </c>
      <c r="D220" s="261"/>
      <c r="E220" s="262">
        <v>11870</v>
      </c>
      <c r="F220" s="264">
        <f t="shared" si="11"/>
        <v>3275</v>
      </c>
      <c r="G220" s="263">
        <f t="shared" si="9"/>
        <v>2345</v>
      </c>
      <c r="H220" s="262">
        <v>75</v>
      </c>
    </row>
    <row r="221" spans="1:8" ht="12.75">
      <c r="A221" s="267">
        <v>237</v>
      </c>
      <c r="B221" s="88"/>
      <c r="C221" s="95">
        <f t="shared" si="10"/>
        <v>60.78</v>
      </c>
      <c r="D221" s="261"/>
      <c r="E221" s="262">
        <v>11870</v>
      </c>
      <c r="F221" s="264">
        <f t="shared" si="11"/>
        <v>3273</v>
      </c>
      <c r="G221" s="263">
        <f t="shared" si="9"/>
        <v>2344</v>
      </c>
      <c r="H221" s="262">
        <v>75</v>
      </c>
    </row>
    <row r="222" spans="1:8" ht="12.75">
      <c r="A222" s="267">
        <v>238</v>
      </c>
      <c r="B222" s="88"/>
      <c r="C222" s="95">
        <f t="shared" si="10"/>
        <v>60.83</v>
      </c>
      <c r="D222" s="261"/>
      <c r="E222" s="262">
        <v>11870</v>
      </c>
      <c r="F222" s="264">
        <f t="shared" si="11"/>
        <v>3270</v>
      </c>
      <c r="G222" s="263">
        <f t="shared" si="9"/>
        <v>2342</v>
      </c>
      <c r="H222" s="262">
        <v>75</v>
      </c>
    </row>
    <row r="223" spans="1:8" ht="12.75">
      <c r="A223" s="267">
        <v>239</v>
      </c>
      <c r="B223" s="88"/>
      <c r="C223" s="95">
        <f t="shared" si="10"/>
        <v>60.88</v>
      </c>
      <c r="D223" s="261"/>
      <c r="E223" s="262">
        <v>11870</v>
      </c>
      <c r="F223" s="264">
        <f t="shared" si="11"/>
        <v>3267</v>
      </c>
      <c r="G223" s="263">
        <f t="shared" si="9"/>
        <v>2340</v>
      </c>
      <c r="H223" s="262">
        <v>75</v>
      </c>
    </row>
    <row r="224" spans="1:8" ht="12.75">
      <c r="A224" s="267">
        <v>240</v>
      </c>
      <c r="B224" s="88"/>
      <c r="C224" s="95">
        <f t="shared" si="10"/>
        <v>60.93</v>
      </c>
      <c r="D224" s="261"/>
      <c r="E224" s="262">
        <v>11870</v>
      </c>
      <c r="F224" s="264">
        <f t="shared" si="11"/>
        <v>3265</v>
      </c>
      <c r="G224" s="263">
        <f t="shared" si="9"/>
        <v>2338</v>
      </c>
      <c r="H224" s="262">
        <v>75</v>
      </c>
    </row>
    <row r="225" spans="1:8" ht="12.75">
      <c r="A225" s="267">
        <v>241</v>
      </c>
      <c r="B225" s="88"/>
      <c r="C225" s="95">
        <f t="shared" si="10"/>
        <v>60.98</v>
      </c>
      <c r="D225" s="261"/>
      <c r="E225" s="262">
        <v>11870</v>
      </c>
      <c r="F225" s="264">
        <f t="shared" si="11"/>
        <v>3262</v>
      </c>
      <c r="G225" s="263">
        <f t="shared" si="9"/>
        <v>2336</v>
      </c>
      <c r="H225" s="262">
        <v>75</v>
      </c>
    </row>
    <row r="226" spans="1:8" ht="12.75">
      <c r="A226" s="267">
        <v>242</v>
      </c>
      <c r="B226" s="88"/>
      <c r="C226" s="95">
        <f t="shared" si="10"/>
        <v>61.03</v>
      </c>
      <c r="D226" s="261"/>
      <c r="E226" s="262">
        <v>11870</v>
      </c>
      <c r="F226" s="264">
        <f t="shared" si="11"/>
        <v>3259</v>
      </c>
      <c r="G226" s="263">
        <f t="shared" si="9"/>
        <v>2334</v>
      </c>
      <c r="H226" s="262">
        <v>75</v>
      </c>
    </row>
    <row r="227" spans="1:8" ht="12.75">
      <c r="A227" s="267">
        <v>243</v>
      </c>
      <c r="B227" s="88"/>
      <c r="C227" s="95">
        <f t="shared" si="10"/>
        <v>61.08</v>
      </c>
      <c r="D227" s="261"/>
      <c r="E227" s="262">
        <v>11870</v>
      </c>
      <c r="F227" s="264">
        <f t="shared" si="11"/>
        <v>3257</v>
      </c>
      <c r="G227" s="263">
        <f t="shared" si="9"/>
        <v>2332</v>
      </c>
      <c r="H227" s="262">
        <v>75</v>
      </c>
    </row>
    <row r="228" spans="1:8" ht="12.75">
      <c r="A228" s="267">
        <v>244</v>
      </c>
      <c r="B228" s="88"/>
      <c r="C228" s="95">
        <f t="shared" si="10"/>
        <v>61.13</v>
      </c>
      <c r="D228" s="261"/>
      <c r="E228" s="262">
        <v>11870</v>
      </c>
      <c r="F228" s="264">
        <f t="shared" si="11"/>
        <v>3254</v>
      </c>
      <c r="G228" s="263">
        <f t="shared" si="9"/>
        <v>2330</v>
      </c>
      <c r="H228" s="262">
        <v>75</v>
      </c>
    </row>
    <row r="229" spans="1:8" ht="12.75">
      <c r="A229" s="267">
        <v>245</v>
      </c>
      <c r="B229" s="88"/>
      <c r="C229" s="95">
        <f t="shared" si="10"/>
        <v>61.18</v>
      </c>
      <c r="D229" s="261"/>
      <c r="E229" s="262">
        <v>11870</v>
      </c>
      <c r="F229" s="264">
        <f t="shared" si="11"/>
        <v>3252</v>
      </c>
      <c r="G229" s="263">
        <f t="shared" si="9"/>
        <v>2328</v>
      </c>
      <c r="H229" s="262">
        <v>75</v>
      </c>
    </row>
    <row r="230" spans="1:8" ht="12.75">
      <c r="A230" s="267">
        <v>246</v>
      </c>
      <c r="B230" s="88"/>
      <c r="C230" s="95">
        <f t="shared" si="10"/>
        <v>61.23</v>
      </c>
      <c r="D230" s="261"/>
      <c r="E230" s="262">
        <v>11870</v>
      </c>
      <c r="F230" s="264">
        <f t="shared" si="11"/>
        <v>3249</v>
      </c>
      <c r="G230" s="263">
        <f t="shared" si="9"/>
        <v>2326</v>
      </c>
      <c r="H230" s="262">
        <v>75</v>
      </c>
    </row>
    <row r="231" spans="1:8" ht="12.75">
      <c r="A231" s="267">
        <v>247</v>
      </c>
      <c r="B231" s="88"/>
      <c r="C231" s="95">
        <f t="shared" si="10"/>
        <v>61.28</v>
      </c>
      <c r="D231" s="261"/>
      <c r="E231" s="262">
        <v>11870</v>
      </c>
      <c r="F231" s="264">
        <f t="shared" si="11"/>
        <v>3246</v>
      </c>
      <c r="G231" s="263">
        <f t="shared" si="9"/>
        <v>2324</v>
      </c>
      <c r="H231" s="262">
        <v>75</v>
      </c>
    </row>
    <row r="232" spans="1:8" ht="12.75">
      <c r="A232" s="267">
        <v>248</v>
      </c>
      <c r="B232" s="88"/>
      <c r="C232" s="95">
        <f t="shared" si="10"/>
        <v>61.33</v>
      </c>
      <c r="D232" s="261"/>
      <c r="E232" s="262">
        <v>11870</v>
      </c>
      <c r="F232" s="264">
        <f t="shared" si="11"/>
        <v>3244</v>
      </c>
      <c r="G232" s="263">
        <f t="shared" si="9"/>
        <v>2323</v>
      </c>
      <c r="H232" s="262">
        <v>75</v>
      </c>
    </row>
    <row r="233" spans="1:8" ht="12.75">
      <c r="A233" s="267">
        <v>249</v>
      </c>
      <c r="B233" s="88"/>
      <c r="C233" s="95">
        <f t="shared" si="10"/>
        <v>61.38</v>
      </c>
      <c r="D233" s="261"/>
      <c r="E233" s="262">
        <v>11870</v>
      </c>
      <c r="F233" s="264">
        <f t="shared" si="11"/>
        <v>3241</v>
      </c>
      <c r="G233" s="263">
        <f t="shared" si="9"/>
        <v>2321</v>
      </c>
      <c r="H233" s="262">
        <v>75</v>
      </c>
    </row>
    <row r="234" spans="1:8" ht="12.75">
      <c r="A234" s="267">
        <v>250</v>
      </c>
      <c r="B234" s="88"/>
      <c r="C234" s="95">
        <f t="shared" si="10"/>
        <v>61.43</v>
      </c>
      <c r="D234" s="261"/>
      <c r="E234" s="262">
        <v>11870</v>
      </c>
      <c r="F234" s="264">
        <f t="shared" si="11"/>
        <v>3239</v>
      </c>
      <c r="G234" s="263">
        <f t="shared" si="9"/>
        <v>2319</v>
      </c>
      <c r="H234" s="262">
        <v>75</v>
      </c>
    </row>
    <row r="235" spans="1:8" ht="12.75">
      <c r="A235" s="267">
        <v>251</v>
      </c>
      <c r="B235" s="88"/>
      <c r="C235" s="95">
        <f t="shared" si="10"/>
        <v>61.48</v>
      </c>
      <c r="D235" s="261"/>
      <c r="E235" s="262">
        <v>11870</v>
      </c>
      <c r="F235" s="264">
        <f t="shared" si="11"/>
        <v>3236</v>
      </c>
      <c r="G235" s="263">
        <f t="shared" si="9"/>
        <v>2317</v>
      </c>
      <c r="H235" s="262">
        <v>75</v>
      </c>
    </row>
    <row r="236" spans="1:8" ht="12.75">
      <c r="A236" s="267">
        <v>252</v>
      </c>
      <c r="B236" s="88"/>
      <c r="C236" s="95">
        <f t="shared" si="10"/>
        <v>61.53</v>
      </c>
      <c r="D236" s="261"/>
      <c r="E236" s="262">
        <v>11870</v>
      </c>
      <c r="F236" s="264">
        <f t="shared" si="11"/>
        <v>3234</v>
      </c>
      <c r="G236" s="263">
        <f t="shared" si="9"/>
        <v>2315</v>
      </c>
      <c r="H236" s="262">
        <v>75</v>
      </c>
    </row>
    <row r="237" spans="1:8" ht="12.75">
      <c r="A237" s="267">
        <v>253</v>
      </c>
      <c r="B237" s="88"/>
      <c r="C237" s="95">
        <f t="shared" si="10"/>
        <v>61.57</v>
      </c>
      <c r="D237" s="261"/>
      <c r="E237" s="262">
        <v>11870</v>
      </c>
      <c r="F237" s="264">
        <f t="shared" si="11"/>
        <v>3231</v>
      </c>
      <c r="G237" s="263">
        <f t="shared" si="9"/>
        <v>2313</v>
      </c>
      <c r="H237" s="262">
        <v>75</v>
      </c>
    </row>
    <row r="238" spans="1:8" ht="12.75">
      <c r="A238" s="267">
        <v>254</v>
      </c>
      <c r="B238" s="88"/>
      <c r="C238" s="95">
        <f t="shared" si="10"/>
        <v>61.62</v>
      </c>
      <c r="D238" s="261"/>
      <c r="E238" s="262">
        <v>11870</v>
      </c>
      <c r="F238" s="264">
        <f t="shared" si="11"/>
        <v>3229</v>
      </c>
      <c r="G238" s="263">
        <f t="shared" si="9"/>
        <v>2312</v>
      </c>
      <c r="H238" s="262">
        <v>75</v>
      </c>
    </row>
    <row r="239" spans="1:8" ht="12.75">
      <c r="A239" s="267">
        <v>255</v>
      </c>
      <c r="B239" s="88"/>
      <c r="C239" s="95">
        <f t="shared" si="10"/>
        <v>61.67</v>
      </c>
      <c r="D239" s="261"/>
      <c r="E239" s="262">
        <v>11870</v>
      </c>
      <c r="F239" s="264">
        <f t="shared" si="11"/>
        <v>3226</v>
      </c>
      <c r="G239" s="263">
        <f t="shared" si="9"/>
        <v>2310</v>
      </c>
      <c r="H239" s="262">
        <v>75</v>
      </c>
    </row>
    <row r="240" spans="1:8" ht="12.75">
      <c r="A240" s="267">
        <v>256</v>
      </c>
      <c r="B240" s="88"/>
      <c r="C240" s="95">
        <f t="shared" si="10"/>
        <v>61.72</v>
      </c>
      <c r="D240" s="261"/>
      <c r="E240" s="262">
        <v>11870</v>
      </c>
      <c r="F240" s="264">
        <f t="shared" si="11"/>
        <v>3224</v>
      </c>
      <c r="G240" s="263">
        <f t="shared" si="9"/>
        <v>2308</v>
      </c>
      <c r="H240" s="262">
        <v>75</v>
      </c>
    </row>
    <row r="241" spans="1:8" ht="12.75">
      <c r="A241" s="267">
        <v>257</v>
      </c>
      <c r="B241" s="88"/>
      <c r="C241" s="95">
        <f t="shared" si="10"/>
        <v>61.76</v>
      </c>
      <c r="D241" s="261"/>
      <c r="E241" s="262">
        <v>11870</v>
      </c>
      <c r="F241" s="264">
        <f t="shared" si="11"/>
        <v>3222</v>
      </c>
      <c r="G241" s="263">
        <f t="shared" si="9"/>
        <v>2306</v>
      </c>
      <c r="H241" s="262">
        <v>75</v>
      </c>
    </row>
    <row r="242" spans="1:8" ht="12.75">
      <c r="A242" s="267">
        <v>258</v>
      </c>
      <c r="B242" s="88"/>
      <c r="C242" s="95">
        <f t="shared" si="10"/>
        <v>61.81</v>
      </c>
      <c r="D242" s="261"/>
      <c r="E242" s="262">
        <v>11870</v>
      </c>
      <c r="F242" s="264">
        <f t="shared" si="11"/>
        <v>3219</v>
      </c>
      <c r="G242" s="263">
        <f t="shared" si="9"/>
        <v>2304</v>
      </c>
      <c r="H242" s="262">
        <v>75</v>
      </c>
    </row>
    <row r="243" spans="1:8" ht="12.75">
      <c r="A243" s="267">
        <v>259</v>
      </c>
      <c r="B243" s="88"/>
      <c r="C243" s="95">
        <f t="shared" si="10"/>
        <v>61.86</v>
      </c>
      <c r="D243" s="261"/>
      <c r="E243" s="262">
        <v>11870</v>
      </c>
      <c r="F243" s="264">
        <f t="shared" si="11"/>
        <v>3217</v>
      </c>
      <c r="G243" s="263">
        <f t="shared" si="9"/>
        <v>2303</v>
      </c>
      <c r="H243" s="262">
        <v>75</v>
      </c>
    </row>
    <row r="244" spans="1:8" ht="12.75">
      <c r="A244" s="267">
        <v>260</v>
      </c>
      <c r="B244" s="88"/>
      <c r="C244" s="95">
        <f t="shared" si="10"/>
        <v>61.91</v>
      </c>
      <c r="D244" s="261"/>
      <c r="E244" s="262">
        <v>11870</v>
      </c>
      <c r="F244" s="264">
        <f t="shared" si="11"/>
        <v>3214</v>
      </c>
      <c r="G244" s="263">
        <f t="shared" si="9"/>
        <v>2301</v>
      </c>
      <c r="H244" s="262">
        <v>75</v>
      </c>
    </row>
    <row r="245" spans="1:8" ht="12.75">
      <c r="A245" s="267">
        <v>261</v>
      </c>
      <c r="B245" s="88"/>
      <c r="C245" s="95">
        <f t="shared" si="10"/>
        <v>61.95</v>
      </c>
      <c r="D245" s="261"/>
      <c r="E245" s="262">
        <v>11870</v>
      </c>
      <c r="F245" s="264">
        <f t="shared" si="11"/>
        <v>3212</v>
      </c>
      <c r="G245" s="263">
        <f t="shared" si="9"/>
        <v>2299</v>
      </c>
      <c r="H245" s="262">
        <v>75</v>
      </c>
    </row>
    <row r="246" spans="1:8" ht="12.75">
      <c r="A246" s="267">
        <v>262</v>
      </c>
      <c r="B246" s="88"/>
      <c r="C246" s="95">
        <f t="shared" si="10"/>
        <v>62</v>
      </c>
      <c r="D246" s="261"/>
      <c r="E246" s="262">
        <v>11870</v>
      </c>
      <c r="F246" s="264">
        <f t="shared" si="11"/>
        <v>3210</v>
      </c>
      <c r="G246" s="263">
        <f t="shared" si="9"/>
        <v>2297</v>
      </c>
      <c r="H246" s="262">
        <v>75</v>
      </c>
    </row>
    <row r="247" spans="1:8" ht="12.75">
      <c r="A247" s="267">
        <v>263</v>
      </c>
      <c r="B247" s="88"/>
      <c r="C247" s="95">
        <f t="shared" si="10"/>
        <v>62.05</v>
      </c>
      <c r="D247" s="261"/>
      <c r="E247" s="262">
        <v>11870</v>
      </c>
      <c r="F247" s="264">
        <f t="shared" si="11"/>
        <v>3207</v>
      </c>
      <c r="G247" s="263">
        <f t="shared" si="9"/>
        <v>2296</v>
      </c>
      <c r="H247" s="262">
        <v>75</v>
      </c>
    </row>
    <row r="248" spans="1:8" ht="12.75">
      <c r="A248" s="267">
        <v>264</v>
      </c>
      <c r="B248" s="88"/>
      <c r="C248" s="95">
        <f t="shared" si="10"/>
        <v>62.09</v>
      </c>
      <c r="D248" s="261"/>
      <c r="E248" s="262">
        <v>11870</v>
      </c>
      <c r="F248" s="264">
        <f t="shared" si="11"/>
        <v>3205</v>
      </c>
      <c r="G248" s="263">
        <f t="shared" si="9"/>
        <v>2294</v>
      </c>
      <c r="H248" s="262">
        <v>75</v>
      </c>
    </row>
    <row r="249" spans="1:8" ht="12.75">
      <c r="A249" s="267">
        <v>265</v>
      </c>
      <c r="B249" s="88"/>
      <c r="C249" s="95">
        <f t="shared" si="10"/>
        <v>62.14</v>
      </c>
      <c r="D249" s="261"/>
      <c r="E249" s="262">
        <v>11870</v>
      </c>
      <c r="F249" s="264">
        <f t="shared" si="11"/>
        <v>3203</v>
      </c>
      <c r="G249" s="263">
        <f t="shared" si="9"/>
        <v>2292</v>
      </c>
      <c r="H249" s="262">
        <v>75</v>
      </c>
    </row>
    <row r="250" spans="1:8" ht="12.75">
      <c r="A250" s="267">
        <v>266</v>
      </c>
      <c r="B250" s="88"/>
      <c r="C250" s="95">
        <f t="shared" si="10"/>
        <v>62.18</v>
      </c>
      <c r="D250" s="261"/>
      <c r="E250" s="262">
        <v>11870</v>
      </c>
      <c r="F250" s="264">
        <f t="shared" si="11"/>
        <v>3201</v>
      </c>
      <c r="G250" s="263">
        <f t="shared" si="9"/>
        <v>2291</v>
      </c>
      <c r="H250" s="262">
        <v>75</v>
      </c>
    </row>
    <row r="251" spans="1:8" ht="12.75">
      <c r="A251" s="267">
        <v>267</v>
      </c>
      <c r="B251" s="88"/>
      <c r="C251" s="95">
        <f t="shared" si="10"/>
        <v>62.23</v>
      </c>
      <c r="D251" s="261"/>
      <c r="E251" s="262">
        <v>11870</v>
      </c>
      <c r="F251" s="264">
        <f t="shared" si="11"/>
        <v>3198</v>
      </c>
      <c r="G251" s="263">
        <f t="shared" si="9"/>
        <v>2289</v>
      </c>
      <c r="H251" s="262">
        <v>75</v>
      </c>
    </row>
    <row r="252" spans="1:8" ht="12.75">
      <c r="A252" s="267">
        <v>268</v>
      </c>
      <c r="B252" s="88"/>
      <c r="C252" s="95">
        <f t="shared" si="10"/>
        <v>62.28</v>
      </c>
      <c r="D252" s="261"/>
      <c r="E252" s="262">
        <v>11870</v>
      </c>
      <c r="F252" s="264">
        <f t="shared" si="11"/>
        <v>3196</v>
      </c>
      <c r="G252" s="263">
        <f t="shared" si="9"/>
        <v>2287</v>
      </c>
      <c r="H252" s="262">
        <v>75</v>
      </c>
    </row>
    <row r="253" spans="1:8" ht="12.75">
      <c r="A253" s="267">
        <v>269</v>
      </c>
      <c r="B253" s="88"/>
      <c r="C253" s="95">
        <f t="shared" si="10"/>
        <v>62.32</v>
      </c>
      <c r="D253" s="261"/>
      <c r="E253" s="262">
        <v>11870</v>
      </c>
      <c r="F253" s="264">
        <f t="shared" si="11"/>
        <v>3194</v>
      </c>
      <c r="G253" s="263">
        <f t="shared" si="9"/>
        <v>2286</v>
      </c>
      <c r="H253" s="262">
        <v>75</v>
      </c>
    </row>
    <row r="254" spans="1:8" ht="12.75">
      <c r="A254" s="267">
        <v>270</v>
      </c>
      <c r="B254" s="88"/>
      <c r="C254" s="95">
        <f t="shared" si="10"/>
        <v>62.37</v>
      </c>
      <c r="D254" s="261"/>
      <c r="E254" s="262">
        <v>11870</v>
      </c>
      <c r="F254" s="264">
        <f t="shared" si="11"/>
        <v>3191</v>
      </c>
      <c r="G254" s="263">
        <f t="shared" si="9"/>
        <v>2284</v>
      </c>
      <c r="H254" s="262">
        <v>75</v>
      </c>
    </row>
    <row r="255" spans="1:8" ht="12.75">
      <c r="A255" s="267">
        <v>271</v>
      </c>
      <c r="B255" s="88"/>
      <c r="C255" s="95">
        <f t="shared" si="10"/>
        <v>62.41</v>
      </c>
      <c r="D255" s="261"/>
      <c r="E255" s="262">
        <v>11870</v>
      </c>
      <c r="F255" s="264">
        <f t="shared" si="11"/>
        <v>3189</v>
      </c>
      <c r="G255" s="263">
        <f t="shared" si="9"/>
        <v>2282</v>
      </c>
      <c r="H255" s="262">
        <v>75</v>
      </c>
    </row>
    <row r="256" spans="1:8" ht="12.75">
      <c r="A256" s="267">
        <v>272</v>
      </c>
      <c r="B256" s="88"/>
      <c r="C256" s="95">
        <f t="shared" si="10"/>
        <v>62.46</v>
      </c>
      <c r="D256" s="261"/>
      <c r="E256" s="262">
        <v>11870</v>
      </c>
      <c r="F256" s="264">
        <f t="shared" si="11"/>
        <v>3187</v>
      </c>
      <c r="G256" s="263">
        <f t="shared" si="9"/>
        <v>2280</v>
      </c>
      <c r="H256" s="262">
        <v>75</v>
      </c>
    </row>
    <row r="257" spans="1:8" ht="12.75">
      <c r="A257" s="267">
        <v>273</v>
      </c>
      <c r="B257" s="88"/>
      <c r="C257" s="95">
        <f t="shared" si="10"/>
        <v>62.5</v>
      </c>
      <c r="D257" s="261"/>
      <c r="E257" s="262">
        <v>11870</v>
      </c>
      <c r="F257" s="264">
        <f t="shared" si="11"/>
        <v>3185</v>
      </c>
      <c r="G257" s="263">
        <f t="shared" si="9"/>
        <v>2279</v>
      </c>
      <c r="H257" s="262">
        <v>75</v>
      </c>
    </row>
    <row r="258" spans="1:8" ht="12.75">
      <c r="A258" s="267">
        <v>274</v>
      </c>
      <c r="B258" s="88"/>
      <c r="C258" s="95">
        <f t="shared" si="10"/>
        <v>62.55</v>
      </c>
      <c r="D258" s="261"/>
      <c r="E258" s="262">
        <v>11870</v>
      </c>
      <c r="F258" s="264">
        <f t="shared" si="11"/>
        <v>3182</v>
      </c>
      <c r="G258" s="263">
        <f t="shared" si="9"/>
        <v>2277</v>
      </c>
      <c r="H258" s="262">
        <v>75</v>
      </c>
    </row>
    <row r="259" spans="1:8" ht="12.75">
      <c r="A259" s="267">
        <v>275</v>
      </c>
      <c r="B259" s="88"/>
      <c r="C259" s="95">
        <f t="shared" si="10"/>
        <v>62.59</v>
      </c>
      <c r="D259" s="261"/>
      <c r="E259" s="262">
        <v>11870</v>
      </c>
      <c r="F259" s="264">
        <f t="shared" si="11"/>
        <v>3180</v>
      </c>
      <c r="G259" s="263">
        <f t="shared" si="9"/>
        <v>2276</v>
      </c>
      <c r="H259" s="262">
        <v>75</v>
      </c>
    </row>
    <row r="260" spans="1:8" ht="12.75">
      <c r="A260" s="267">
        <v>276</v>
      </c>
      <c r="B260" s="88"/>
      <c r="C260" s="95">
        <f t="shared" si="10"/>
        <v>62.64</v>
      </c>
      <c r="D260" s="261"/>
      <c r="E260" s="262">
        <v>11870</v>
      </c>
      <c r="F260" s="264">
        <f t="shared" si="11"/>
        <v>3178</v>
      </c>
      <c r="G260" s="263">
        <f t="shared" si="9"/>
        <v>2274</v>
      </c>
      <c r="H260" s="262">
        <v>75</v>
      </c>
    </row>
    <row r="261" spans="1:8" ht="12.75">
      <c r="A261" s="267">
        <v>277</v>
      </c>
      <c r="B261" s="88"/>
      <c r="C261" s="95">
        <f t="shared" si="10"/>
        <v>62.68</v>
      </c>
      <c r="D261" s="261"/>
      <c r="E261" s="262">
        <v>11870</v>
      </c>
      <c r="F261" s="264">
        <f t="shared" si="11"/>
        <v>3176</v>
      </c>
      <c r="G261" s="263">
        <f t="shared" si="9"/>
        <v>2272</v>
      </c>
      <c r="H261" s="262">
        <v>75</v>
      </c>
    </row>
    <row r="262" spans="1:8" ht="12.75">
      <c r="A262" s="267">
        <v>278</v>
      </c>
      <c r="B262" s="88"/>
      <c r="C262" s="95">
        <f t="shared" si="10"/>
        <v>62.73</v>
      </c>
      <c r="D262" s="261"/>
      <c r="E262" s="262">
        <v>11870</v>
      </c>
      <c r="F262" s="264">
        <f t="shared" si="11"/>
        <v>3173</v>
      </c>
      <c r="G262" s="263">
        <f t="shared" si="9"/>
        <v>2271</v>
      </c>
      <c r="H262" s="262">
        <v>75</v>
      </c>
    </row>
    <row r="263" spans="1:8" ht="12.75">
      <c r="A263" s="267">
        <v>279</v>
      </c>
      <c r="B263" s="88"/>
      <c r="C263" s="95">
        <f t="shared" si="10"/>
        <v>62.77</v>
      </c>
      <c r="D263" s="261"/>
      <c r="E263" s="262">
        <v>11870</v>
      </c>
      <c r="F263" s="264">
        <f t="shared" si="11"/>
        <v>3171</v>
      </c>
      <c r="G263" s="263">
        <f t="shared" si="9"/>
        <v>2269</v>
      </c>
      <c r="H263" s="262">
        <v>75</v>
      </c>
    </row>
    <row r="264" spans="1:8" ht="12.75">
      <c r="A264" s="267">
        <v>280</v>
      </c>
      <c r="B264" s="88"/>
      <c r="C264" s="95">
        <f t="shared" si="10"/>
        <v>62.81</v>
      </c>
      <c r="D264" s="261"/>
      <c r="E264" s="262">
        <v>11870</v>
      </c>
      <c r="F264" s="264">
        <f t="shared" si="11"/>
        <v>3169</v>
      </c>
      <c r="G264" s="263">
        <f t="shared" si="9"/>
        <v>2268</v>
      </c>
      <c r="H264" s="262">
        <v>75</v>
      </c>
    </row>
    <row r="265" spans="1:8" ht="12.75">
      <c r="A265" s="267">
        <v>281</v>
      </c>
      <c r="B265" s="88"/>
      <c r="C265" s="95">
        <f t="shared" si="10"/>
        <v>62.86</v>
      </c>
      <c r="D265" s="261"/>
      <c r="E265" s="262">
        <v>11870</v>
      </c>
      <c r="F265" s="264">
        <f t="shared" si="11"/>
        <v>3167</v>
      </c>
      <c r="G265" s="263">
        <f t="shared" si="9"/>
        <v>2266</v>
      </c>
      <c r="H265" s="262">
        <v>75</v>
      </c>
    </row>
    <row r="266" spans="1:8" ht="12.75">
      <c r="A266" s="267">
        <v>282</v>
      </c>
      <c r="B266" s="88"/>
      <c r="C266" s="95">
        <f t="shared" si="10"/>
        <v>62.9</v>
      </c>
      <c r="D266" s="261"/>
      <c r="E266" s="262">
        <v>11870</v>
      </c>
      <c r="F266" s="264">
        <f t="shared" si="11"/>
        <v>3165</v>
      </c>
      <c r="G266" s="263">
        <f t="shared" si="9"/>
        <v>2265</v>
      </c>
      <c r="H266" s="262">
        <v>75</v>
      </c>
    </row>
    <row r="267" spans="1:8" ht="12.75">
      <c r="A267" s="267">
        <v>283</v>
      </c>
      <c r="B267" s="88"/>
      <c r="C267" s="95">
        <f t="shared" si="10"/>
        <v>62.94</v>
      </c>
      <c r="D267" s="261"/>
      <c r="E267" s="262">
        <v>11870</v>
      </c>
      <c r="F267" s="264">
        <f t="shared" si="11"/>
        <v>3163</v>
      </c>
      <c r="G267" s="263">
        <f t="shared" si="9"/>
        <v>2263</v>
      </c>
      <c r="H267" s="262">
        <v>75</v>
      </c>
    </row>
    <row r="268" spans="1:8" ht="12.75">
      <c r="A268" s="267">
        <v>284</v>
      </c>
      <c r="B268" s="88"/>
      <c r="C268" s="95">
        <f t="shared" si="10"/>
        <v>62.99</v>
      </c>
      <c r="D268" s="261"/>
      <c r="E268" s="262">
        <v>11870</v>
      </c>
      <c r="F268" s="264">
        <f t="shared" si="11"/>
        <v>3160</v>
      </c>
      <c r="G268" s="263">
        <f t="shared" si="9"/>
        <v>2261</v>
      </c>
      <c r="H268" s="262">
        <v>75</v>
      </c>
    </row>
    <row r="269" spans="1:8" ht="12.75">
      <c r="A269" s="267">
        <v>285</v>
      </c>
      <c r="B269" s="88"/>
      <c r="C269" s="95">
        <f t="shared" si="10"/>
        <v>63.03</v>
      </c>
      <c r="D269" s="261"/>
      <c r="E269" s="262">
        <v>11870</v>
      </c>
      <c r="F269" s="264">
        <f t="shared" si="11"/>
        <v>3158</v>
      </c>
      <c r="G269" s="263">
        <f aca="true" t="shared" si="12" ref="G269:G332">ROUND(12*(1/C269*E269),0)</f>
        <v>2260</v>
      </c>
      <c r="H269" s="262">
        <v>75</v>
      </c>
    </row>
    <row r="270" spans="1:8" ht="12.75">
      <c r="A270" s="267">
        <v>286</v>
      </c>
      <c r="B270" s="88"/>
      <c r="C270" s="95">
        <f aca="true" t="shared" si="13" ref="C270:C333">ROUND(10.899*LN(A270)+A270/200,2)</f>
        <v>63.07</v>
      </c>
      <c r="D270" s="261"/>
      <c r="E270" s="262">
        <v>11870</v>
      </c>
      <c r="F270" s="264">
        <f aca="true" t="shared" si="14" ref="F270:F333">ROUND(12*1.3644*(1/C270*E270)+H270,0)</f>
        <v>3156</v>
      </c>
      <c r="G270" s="263">
        <f t="shared" si="12"/>
        <v>2258</v>
      </c>
      <c r="H270" s="262">
        <v>75</v>
      </c>
    </row>
    <row r="271" spans="1:8" ht="12.75">
      <c r="A271" s="267">
        <v>287</v>
      </c>
      <c r="B271" s="88"/>
      <c r="C271" s="95">
        <f t="shared" si="13"/>
        <v>63.12</v>
      </c>
      <c r="D271" s="261"/>
      <c r="E271" s="262">
        <v>11870</v>
      </c>
      <c r="F271" s="264">
        <f t="shared" si="14"/>
        <v>3154</v>
      </c>
      <c r="G271" s="263">
        <f t="shared" si="12"/>
        <v>2257</v>
      </c>
      <c r="H271" s="262">
        <v>75</v>
      </c>
    </row>
    <row r="272" spans="1:8" ht="12.75">
      <c r="A272" s="267">
        <v>288</v>
      </c>
      <c r="B272" s="88"/>
      <c r="C272" s="95">
        <f t="shared" si="13"/>
        <v>63.16</v>
      </c>
      <c r="D272" s="261"/>
      <c r="E272" s="262">
        <v>11870</v>
      </c>
      <c r="F272" s="264">
        <f t="shared" si="14"/>
        <v>3152</v>
      </c>
      <c r="G272" s="263">
        <f t="shared" si="12"/>
        <v>2255</v>
      </c>
      <c r="H272" s="262">
        <v>75</v>
      </c>
    </row>
    <row r="273" spans="1:8" ht="12.75">
      <c r="A273" s="267">
        <v>289</v>
      </c>
      <c r="B273" s="88"/>
      <c r="C273" s="95">
        <f t="shared" si="13"/>
        <v>63.2</v>
      </c>
      <c r="D273" s="261"/>
      <c r="E273" s="262">
        <v>11870</v>
      </c>
      <c r="F273" s="264">
        <f t="shared" si="14"/>
        <v>3150</v>
      </c>
      <c r="G273" s="263">
        <f t="shared" si="12"/>
        <v>2254</v>
      </c>
      <c r="H273" s="262">
        <v>75</v>
      </c>
    </row>
    <row r="274" spans="1:8" ht="12.75">
      <c r="A274" s="267">
        <v>290</v>
      </c>
      <c r="B274" s="88"/>
      <c r="C274" s="95">
        <f t="shared" si="13"/>
        <v>63.25</v>
      </c>
      <c r="D274" s="261"/>
      <c r="E274" s="262">
        <v>11870</v>
      </c>
      <c r="F274" s="264">
        <f t="shared" si="14"/>
        <v>3148</v>
      </c>
      <c r="G274" s="263">
        <f t="shared" si="12"/>
        <v>2252</v>
      </c>
      <c r="H274" s="262">
        <v>75</v>
      </c>
    </row>
    <row r="275" spans="1:8" ht="12.75">
      <c r="A275" s="267">
        <v>291</v>
      </c>
      <c r="B275" s="88"/>
      <c r="C275" s="95">
        <f t="shared" si="13"/>
        <v>63.29</v>
      </c>
      <c r="D275" s="261"/>
      <c r="E275" s="262">
        <v>11870</v>
      </c>
      <c r="F275" s="264">
        <f t="shared" si="14"/>
        <v>3146</v>
      </c>
      <c r="G275" s="263">
        <f t="shared" si="12"/>
        <v>2251</v>
      </c>
      <c r="H275" s="262">
        <v>75</v>
      </c>
    </row>
    <row r="276" spans="1:8" ht="12.75">
      <c r="A276" s="267">
        <v>292</v>
      </c>
      <c r="B276" s="88"/>
      <c r="C276" s="95">
        <f t="shared" si="13"/>
        <v>63.33</v>
      </c>
      <c r="D276" s="261"/>
      <c r="E276" s="262">
        <v>11870</v>
      </c>
      <c r="F276" s="264">
        <f t="shared" si="14"/>
        <v>3144</v>
      </c>
      <c r="G276" s="263">
        <f t="shared" si="12"/>
        <v>2249</v>
      </c>
      <c r="H276" s="262">
        <v>75</v>
      </c>
    </row>
    <row r="277" spans="1:8" ht="12.75">
      <c r="A277" s="267">
        <v>293</v>
      </c>
      <c r="B277" s="88"/>
      <c r="C277" s="95">
        <f t="shared" si="13"/>
        <v>63.37</v>
      </c>
      <c r="D277" s="261"/>
      <c r="E277" s="262">
        <v>11870</v>
      </c>
      <c r="F277" s="264">
        <f t="shared" si="14"/>
        <v>3142</v>
      </c>
      <c r="G277" s="263">
        <f t="shared" si="12"/>
        <v>2248</v>
      </c>
      <c r="H277" s="262">
        <v>75</v>
      </c>
    </row>
    <row r="278" spans="1:8" ht="12.75">
      <c r="A278" s="267">
        <v>294</v>
      </c>
      <c r="B278" s="88"/>
      <c r="C278" s="95">
        <f t="shared" si="13"/>
        <v>63.42</v>
      </c>
      <c r="D278" s="261"/>
      <c r="E278" s="262">
        <v>11870</v>
      </c>
      <c r="F278" s="264">
        <f t="shared" si="14"/>
        <v>3139</v>
      </c>
      <c r="G278" s="263">
        <f t="shared" si="12"/>
        <v>2246</v>
      </c>
      <c r="H278" s="262">
        <v>75</v>
      </c>
    </row>
    <row r="279" spans="1:8" ht="12.75">
      <c r="A279" s="267">
        <v>295</v>
      </c>
      <c r="B279" s="88"/>
      <c r="C279" s="95">
        <f t="shared" si="13"/>
        <v>63.46</v>
      </c>
      <c r="D279" s="261"/>
      <c r="E279" s="262">
        <v>11870</v>
      </c>
      <c r="F279" s="264">
        <f t="shared" si="14"/>
        <v>3137</v>
      </c>
      <c r="G279" s="263">
        <f t="shared" si="12"/>
        <v>2245</v>
      </c>
      <c r="H279" s="262">
        <v>75</v>
      </c>
    </row>
    <row r="280" spans="1:8" ht="12.75">
      <c r="A280" s="267">
        <v>296</v>
      </c>
      <c r="B280" s="88"/>
      <c r="C280" s="95">
        <f t="shared" si="13"/>
        <v>63.5</v>
      </c>
      <c r="D280" s="261"/>
      <c r="E280" s="262">
        <v>11870</v>
      </c>
      <c r="F280" s="264">
        <f t="shared" si="14"/>
        <v>3136</v>
      </c>
      <c r="G280" s="263">
        <f t="shared" si="12"/>
        <v>2243</v>
      </c>
      <c r="H280" s="262">
        <v>75</v>
      </c>
    </row>
    <row r="281" spans="1:8" ht="12.75">
      <c r="A281" s="267">
        <v>297</v>
      </c>
      <c r="B281" s="88"/>
      <c r="C281" s="95">
        <f t="shared" si="13"/>
        <v>63.54</v>
      </c>
      <c r="D281" s="261"/>
      <c r="E281" s="262">
        <v>11870</v>
      </c>
      <c r="F281" s="264">
        <f t="shared" si="14"/>
        <v>3134</v>
      </c>
      <c r="G281" s="263">
        <f t="shared" si="12"/>
        <v>2242</v>
      </c>
      <c r="H281" s="262">
        <v>75</v>
      </c>
    </row>
    <row r="282" spans="1:8" ht="12.75">
      <c r="A282" s="267">
        <v>298</v>
      </c>
      <c r="B282" s="88"/>
      <c r="C282" s="95">
        <f t="shared" si="13"/>
        <v>63.58</v>
      </c>
      <c r="D282" s="261"/>
      <c r="E282" s="262">
        <v>11870</v>
      </c>
      <c r="F282" s="264">
        <f t="shared" si="14"/>
        <v>3132</v>
      </c>
      <c r="G282" s="263">
        <f t="shared" si="12"/>
        <v>2240</v>
      </c>
      <c r="H282" s="262">
        <v>75</v>
      </c>
    </row>
    <row r="283" spans="1:8" ht="12.75">
      <c r="A283" s="267">
        <v>299</v>
      </c>
      <c r="B283" s="88"/>
      <c r="C283" s="95">
        <f t="shared" si="13"/>
        <v>63.62</v>
      </c>
      <c r="D283" s="261"/>
      <c r="E283" s="262">
        <v>11870</v>
      </c>
      <c r="F283" s="264">
        <f t="shared" si="14"/>
        <v>3130</v>
      </c>
      <c r="G283" s="263">
        <f t="shared" si="12"/>
        <v>2239</v>
      </c>
      <c r="H283" s="262">
        <v>75</v>
      </c>
    </row>
    <row r="284" spans="1:8" ht="12.75">
      <c r="A284" s="267">
        <v>300</v>
      </c>
      <c r="B284" s="88"/>
      <c r="C284" s="95">
        <f t="shared" si="13"/>
        <v>63.67</v>
      </c>
      <c r="D284" s="261"/>
      <c r="E284" s="262">
        <v>11870</v>
      </c>
      <c r="F284" s="264">
        <f t="shared" si="14"/>
        <v>3127</v>
      </c>
      <c r="G284" s="263">
        <f t="shared" si="12"/>
        <v>2237</v>
      </c>
      <c r="H284" s="262">
        <v>75</v>
      </c>
    </row>
    <row r="285" spans="1:8" ht="12.75">
      <c r="A285" s="267">
        <v>301</v>
      </c>
      <c r="B285" s="88"/>
      <c r="C285" s="95">
        <f t="shared" si="13"/>
        <v>63.71</v>
      </c>
      <c r="D285" s="261"/>
      <c r="E285" s="262">
        <v>11870</v>
      </c>
      <c r="F285" s="264">
        <f t="shared" si="14"/>
        <v>3125</v>
      </c>
      <c r="G285" s="263">
        <f t="shared" si="12"/>
        <v>2236</v>
      </c>
      <c r="H285" s="262">
        <v>75</v>
      </c>
    </row>
    <row r="286" spans="1:8" ht="12.75">
      <c r="A286" s="267">
        <v>302</v>
      </c>
      <c r="B286" s="88"/>
      <c r="C286" s="95">
        <f t="shared" si="13"/>
        <v>63.75</v>
      </c>
      <c r="D286" s="261"/>
      <c r="E286" s="262">
        <v>11870</v>
      </c>
      <c r="F286" s="264">
        <f t="shared" si="14"/>
        <v>3124</v>
      </c>
      <c r="G286" s="263">
        <f t="shared" si="12"/>
        <v>2234</v>
      </c>
      <c r="H286" s="262">
        <v>75</v>
      </c>
    </row>
    <row r="287" spans="1:8" ht="12.75">
      <c r="A287" s="267">
        <v>303</v>
      </c>
      <c r="B287" s="88"/>
      <c r="C287" s="95">
        <f t="shared" si="13"/>
        <v>63.79</v>
      </c>
      <c r="D287" s="261"/>
      <c r="E287" s="262">
        <v>11870</v>
      </c>
      <c r="F287" s="264">
        <f t="shared" si="14"/>
        <v>3122</v>
      </c>
      <c r="G287" s="263">
        <f t="shared" si="12"/>
        <v>2233</v>
      </c>
      <c r="H287" s="262">
        <v>75</v>
      </c>
    </row>
    <row r="288" spans="1:8" ht="12.75">
      <c r="A288" s="267">
        <v>304</v>
      </c>
      <c r="B288" s="88"/>
      <c r="C288" s="95">
        <f t="shared" si="13"/>
        <v>63.83</v>
      </c>
      <c r="D288" s="261"/>
      <c r="E288" s="262">
        <v>11870</v>
      </c>
      <c r="F288" s="264">
        <f t="shared" si="14"/>
        <v>3120</v>
      </c>
      <c r="G288" s="263">
        <f t="shared" si="12"/>
        <v>2232</v>
      </c>
      <c r="H288" s="262">
        <v>75</v>
      </c>
    </row>
    <row r="289" spans="1:8" ht="12.75">
      <c r="A289" s="267">
        <v>305</v>
      </c>
      <c r="B289" s="88"/>
      <c r="C289" s="95">
        <f t="shared" si="13"/>
        <v>63.87</v>
      </c>
      <c r="D289" s="261"/>
      <c r="E289" s="262">
        <v>11870</v>
      </c>
      <c r="F289" s="264">
        <f t="shared" si="14"/>
        <v>3118</v>
      </c>
      <c r="G289" s="263">
        <f t="shared" si="12"/>
        <v>2230</v>
      </c>
      <c r="H289" s="262">
        <v>75</v>
      </c>
    </row>
    <row r="290" spans="1:8" ht="12.75">
      <c r="A290" s="267">
        <v>306</v>
      </c>
      <c r="B290" s="88"/>
      <c r="C290" s="95">
        <f t="shared" si="13"/>
        <v>63.91</v>
      </c>
      <c r="D290" s="261"/>
      <c r="E290" s="262">
        <v>11870</v>
      </c>
      <c r="F290" s="264">
        <f t="shared" si="14"/>
        <v>3116</v>
      </c>
      <c r="G290" s="263">
        <f t="shared" si="12"/>
        <v>2229</v>
      </c>
      <c r="H290" s="262">
        <v>75</v>
      </c>
    </row>
    <row r="291" spans="1:8" ht="12.75">
      <c r="A291" s="267">
        <v>307</v>
      </c>
      <c r="B291" s="88"/>
      <c r="C291" s="95">
        <f t="shared" si="13"/>
        <v>63.95</v>
      </c>
      <c r="D291" s="261"/>
      <c r="E291" s="262">
        <v>11870</v>
      </c>
      <c r="F291" s="264">
        <f t="shared" si="14"/>
        <v>3114</v>
      </c>
      <c r="G291" s="263">
        <f t="shared" si="12"/>
        <v>2227</v>
      </c>
      <c r="H291" s="262">
        <v>75</v>
      </c>
    </row>
    <row r="292" spans="1:8" ht="12.75">
      <c r="A292" s="267">
        <v>308</v>
      </c>
      <c r="B292" s="88"/>
      <c r="C292" s="95">
        <f t="shared" si="13"/>
        <v>63.99</v>
      </c>
      <c r="D292" s="261"/>
      <c r="E292" s="262">
        <v>11870</v>
      </c>
      <c r="F292" s="264">
        <f t="shared" si="14"/>
        <v>3112</v>
      </c>
      <c r="G292" s="263">
        <f t="shared" si="12"/>
        <v>2226</v>
      </c>
      <c r="H292" s="262">
        <v>75</v>
      </c>
    </row>
    <row r="293" spans="1:8" ht="12.75">
      <c r="A293" s="267">
        <v>309</v>
      </c>
      <c r="B293" s="88"/>
      <c r="C293" s="95">
        <f t="shared" si="13"/>
        <v>64.03</v>
      </c>
      <c r="D293" s="261"/>
      <c r="E293" s="262">
        <v>11870</v>
      </c>
      <c r="F293" s="264">
        <f t="shared" si="14"/>
        <v>3110</v>
      </c>
      <c r="G293" s="263">
        <f t="shared" si="12"/>
        <v>2225</v>
      </c>
      <c r="H293" s="262">
        <v>75</v>
      </c>
    </row>
    <row r="294" spans="1:8" ht="12.75">
      <c r="A294" s="267">
        <v>310</v>
      </c>
      <c r="B294" s="88"/>
      <c r="C294" s="95">
        <f t="shared" si="13"/>
        <v>64.07</v>
      </c>
      <c r="D294" s="261"/>
      <c r="E294" s="262">
        <v>11870</v>
      </c>
      <c r="F294" s="264">
        <f t="shared" si="14"/>
        <v>3108</v>
      </c>
      <c r="G294" s="263">
        <f t="shared" si="12"/>
        <v>2223</v>
      </c>
      <c r="H294" s="262">
        <v>75</v>
      </c>
    </row>
    <row r="295" spans="1:8" ht="12.75">
      <c r="A295" s="267">
        <v>311</v>
      </c>
      <c r="B295" s="88"/>
      <c r="C295" s="95">
        <f t="shared" si="13"/>
        <v>64.11</v>
      </c>
      <c r="D295" s="261"/>
      <c r="E295" s="262">
        <v>11870</v>
      </c>
      <c r="F295" s="264">
        <f t="shared" si="14"/>
        <v>3106</v>
      </c>
      <c r="G295" s="263">
        <f t="shared" si="12"/>
        <v>2222</v>
      </c>
      <c r="H295" s="262">
        <v>75</v>
      </c>
    </row>
    <row r="296" spans="1:8" ht="12.75">
      <c r="A296" s="267">
        <v>312</v>
      </c>
      <c r="B296" s="88"/>
      <c r="C296" s="95">
        <f t="shared" si="13"/>
        <v>64.15</v>
      </c>
      <c r="D296" s="261"/>
      <c r="E296" s="262">
        <v>11870</v>
      </c>
      <c r="F296" s="264">
        <f t="shared" si="14"/>
        <v>3105</v>
      </c>
      <c r="G296" s="263">
        <f t="shared" si="12"/>
        <v>2220</v>
      </c>
      <c r="H296" s="262">
        <v>75</v>
      </c>
    </row>
    <row r="297" spans="1:8" ht="12.75">
      <c r="A297" s="267">
        <v>313</v>
      </c>
      <c r="B297" s="88"/>
      <c r="C297" s="95">
        <f t="shared" si="13"/>
        <v>64.19</v>
      </c>
      <c r="D297" s="261"/>
      <c r="E297" s="262">
        <v>11870</v>
      </c>
      <c r="F297" s="264">
        <f t="shared" si="14"/>
        <v>3103</v>
      </c>
      <c r="G297" s="263">
        <f t="shared" si="12"/>
        <v>2219</v>
      </c>
      <c r="H297" s="262">
        <v>75</v>
      </c>
    </row>
    <row r="298" spans="1:8" ht="12.75">
      <c r="A298" s="267">
        <v>314</v>
      </c>
      <c r="B298" s="88"/>
      <c r="C298" s="95">
        <f t="shared" si="13"/>
        <v>64.23</v>
      </c>
      <c r="D298" s="261"/>
      <c r="E298" s="262">
        <v>11870</v>
      </c>
      <c r="F298" s="264">
        <f t="shared" si="14"/>
        <v>3101</v>
      </c>
      <c r="G298" s="263">
        <f t="shared" si="12"/>
        <v>2218</v>
      </c>
      <c r="H298" s="262">
        <v>75</v>
      </c>
    </row>
    <row r="299" spans="1:8" ht="12.75">
      <c r="A299" s="267">
        <v>315</v>
      </c>
      <c r="B299" s="88"/>
      <c r="C299" s="95">
        <f t="shared" si="13"/>
        <v>64.27</v>
      </c>
      <c r="D299" s="261"/>
      <c r="E299" s="262">
        <v>11870</v>
      </c>
      <c r="F299" s="264">
        <f t="shared" si="14"/>
        <v>3099</v>
      </c>
      <c r="G299" s="263">
        <f t="shared" si="12"/>
        <v>2216</v>
      </c>
      <c r="H299" s="262">
        <v>75</v>
      </c>
    </row>
    <row r="300" spans="1:8" ht="12.75">
      <c r="A300" s="267">
        <v>316</v>
      </c>
      <c r="B300" s="88"/>
      <c r="C300" s="95">
        <f t="shared" si="13"/>
        <v>64.31</v>
      </c>
      <c r="D300" s="261"/>
      <c r="E300" s="262">
        <v>11870</v>
      </c>
      <c r="F300" s="264">
        <f t="shared" si="14"/>
        <v>3097</v>
      </c>
      <c r="G300" s="263">
        <f t="shared" si="12"/>
        <v>2215</v>
      </c>
      <c r="H300" s="262">
        <v>75</v>
      </c>
    </row>
    <row r="301" spans="1:8" ht="12.75">
      <c r="A301" s="267">
        <v>317</v>
      </c>
      <c r="B301" s="88"/>
      <c r="C301" s="95">
        <f t="shared" si="13"/>
        <v>64.35</v>
      </c>
      <c r="D301" s="261"/>
      <c r="E301" s="262">
        <v>11870</v>
      </c>
      <c r="F301" s="264">
        <f t="shared" si="14"/>
        <v>3095</v>
      </c>
      <c r="G301" s="263">
        <f t="shared" si="12"/>
        <v>2214</v>
      </c>
      <c r="H301" s="262">
        <v>75</v>
      </c>
    </row>
    <row r="302" spans="1:8" ht="12.75">
      <c r="A302" s="267">
        <v>318</v>
      </c>
      <c r="B302" s="88"/>
      <c r="C302" s="95">
        <f t="shared" si="13"/>
        <v>64.39</v>
      </c>
      <c r="D302" s="261"/>
      <c r="E302" s="262">
        <v>11870</v>
      </c>
      <c r="F302" s="264">
        <f t="shared" si="14"/>
        <v>3093</v>
      </c>
      <c r="G302" s="263">
        <f t="shared" si="12"/>
        <v>2212</v>
      </c>
      <c r="H302" s="262">
        <v>75</v>
      </c>
    </row>
    <row r="303" spans="1:8" ht="12.75">
      <c r="A303" s="267">
        <v>319</v>
      </c>
      <c r="B303" s="88"/>
      <c r="C303" s="95">
        <f t="shared" si="13"/>
        <v>64.43</v>
      </c>
      <c r="D303" s="261"/>
      <c r="E303" s="262">
        <v>11870</v>
      </c>
      <c r="F303" s="264">
        <f t="shared" si="14"/>
        <v>3091</v>
      </c>
      <c r="G303" s="263">
        <f t="shared" si="12"/>
        <v>2211</v>
      </c>
      <c r="H303" s="262">
        <v>75</v>
      </c>
    </row>
    <row r="304" spans="1:8" ht="12.75">
      <c r="A304" s="267">
        <v>320</v>
      </c>
      <c r="B304" s="88"/>
      <c r="C304" s="95">
        <f t="shared" si="13"/>
        <v>64.47</v>
      </c>
      <c r="D304" s="261"/>
      <c r="E304" s="262">
        <v>11870</v>
      </c>
      <c r="F304" s="264">
        <f t="shared" si="14"/>
        <v>3090</v>
      </c>
      <c r="G304" s="263">
        <f t="shared" si="12"/>
        <v>2209</v>
      </c>
      <c r="H304" s="262">
        <v>75</v>
      </c>
    </row>
    <row r="305" spans="1:8" ht="12.75">
      <c r="A305" s="267">
        <v>321</v>
      </c>
      <c r="B305" s="88"/>
      <c r="C305" s="95">
        <f t="shared" si="13"/>
        <v>64.51</v>
      </c>
      <c r="D305" s="261"/>
      <c r="E305" s="262">
        <v>11870</v>
      </c>
      <c r="F305" s="264">
        <f t="shared" si="14"/>
        <v>3088</v>
      </c>
      <c r="G305" s="263">
        <f t="shared" si="12"/>
        <v>2208</v>
      </c>
      <c r="H305" s="262">
        <v>75</v>
      </c>
    </row>
    <row r="306" spans="1:8" ht="12.75">
      <c r="A306" s="267">
        <v>322</v>
      </c>
      <c r="B306" s="88"/>
      <c r="C306" s="95">
        <f t="shared" si="13"/>
        <v>64.55</v>
      </c>
      <c r="D306" s="261"/>
      <c r="E306" s="262">
        <v>11870</v>
      </c>
      <c r="F306" s="264">
        <f t="shared" si="14"/>
        <v>3086</v>
      </c>
      <c r="G306" s="263">
        <f t="shared" si="12"/>
        <v>2207</v>
      </c>
      <c r="H306" s="262">
        <v>75</v>
      </c>
    </row>
    <row r="307" spans="1:8" ht="12.75">
      <c r="A307" s="267">
        <v>323</v>
      </c>
      <c r="B307" s="88"/>
      <c r="C307" s="95">
        <f t="shared" si="13"/>
        <v>64.59</v>
      </c>
      <c r="D307" s="261"/>
      <c r="E307" s="262">
        <v>11870</v>
      </c>
      <c r="F307" s="264">
        <f t="shared" si="14"/>
        <v>3084</v>
      </c>
      <c r="G307" s="263">
        <f t="shared" si="12"/>
        <v>2205</v>
      </c>
      <c r="H307" s="262">
        <v>75</v>
      </c>
    </row>
    <row r="308" spans="1:8" ht="12.75">
      <c r="A308" s="267">
        <v>324</v>
      </c>
      <c r="B308" s="88"/>
      <c r="C308" s="95">
        <f t="shared" si="13"/>
        <v>64.62</v>
      </c>
      <c r="D308" s="261"/>
      <c r="E308" s="262">
        <v>11870</v>
      </c>
      <c r="F308" s="264">
        <f t="shared" si="14"/>
        <v>3083</v>
      </c>
      <c r="G308" s="263">
        <f t="shared" si="12"/>
        <v>2204</v>
      </c>
      <c r="H308" s="262">
        <v>75</v>
      </c>
    </row>
    <row r="309" spans="1:8" ht="12.75">
      <c r="A309" s="267">
        <v>325</v>
      </c>
      <c r="B309" s="88"/>
      <c r="C309" s="95">
        <f t="shared" si="13"/>
        <v>64.66</v>
      </c>
      <c r="D309" s="261"/>
      <c r="E309" s="262">
        <v>11870</v>
      </c>
      <c r="F309" s="264">
        <f t="shared" si="14"/>
        <v>3081</v>
      </c>
      <c r="G309" s="263">
        <f t="shared" si="12"/>
        <v>2203</v>
      </c>
      <c r="H309" s="262">
        <v>75</v>
      </c>
    </row>
    <row r="310" spans="1:8" ht="12.75">
      <c r="A310" s="267">
        <v>326</v>
      </c>
      <c r="B310" s="88"/>
      <c r="C310" s="95">
        <f t="shared" si="13"/>
        <v>64.7</v>
      </c>
      <c r="D310" s="261"/>
      <c r="E310" s="262">
        <v>11870</v>
      </c>
      <c r="F310" s="264">
        <f t="shared" si="14"/>
        <v>3079</v>
      </c>
      <c r="G310" s="263">
        <f t="shared" si="12"/>
        <v>2202</v>
      </c>
      <c r="H310" s="262">
        <v>75</v>
      </c>
    </row>
    <row r="311" spans="1:8" ht="12.75">
      <c r="A311" s="267">
        <v>327</v>
      </c>
      <c r="B311" s="88"/>
      <c r="C311" s="95">
        <f t="shared" si="13"/>
        <v>64.74</v>
      </c>
      <c r="D311" s="261"/>
      <c r="E311" s="262">
        <v>11870</v>
      </c>
      <c r="F311" s="264">
        <f t="shared" si="14"/>
        <v>3077</v>
      </c>
      <c r="G311" s="263">
        <f t="shared" si="12"/>
        <v>2200</v>
      </c>
      <c r="H311" s="262">
        <v>75</v>
      </c>
    </row>
    <row r="312" spans="1:8" ht="12.75">
      <c r="A312" s="267">
        <v>328</v>
      </c>
      <c r="B312" s="88"/>
      <c r="C312" s="95">
        <f t="shared" si="13"/>
        <v>64.78</v>
      </c>
      <c r="D312" s="261"/>
      <c r="E312" s="262">
        <v>11870</v>
      </c>
      <c r="F312" s="264">
        <f t="shared" si="14"/>
        <v>3075</v>
      </c>
      <c r="G312" s="263">
        <f t="shared" si="12"/>
        <v>2199</v>
      </c>
      <c r="H312" s="262">
        <v>75</v>
      </c>
    </row>
    <row r="313" spans="1:8" ht="12.75">
      <c r="A313" s="267">
        <v>329</v>
      </c>
      <c r="B313" s="88"/>
      <c r="C313" s="95">
        <f t="shared" si="13"/>
        <v>64.82</v>
      </c>
      <c r="D313" s="261"/>
      <c r="E313" s="262">
        <v>11870</v>
      </c>
      <c r="F313" s="264">
        <f t="shared" si="14"/>
        <v>3073</v>
      </c>
      <c r="G313" s="263">
        <f t="shared" si="12"/>
        <v>2197</v>
      </c>
      <c r="H313" s="262">
        <v>75</v>
      </c>
    </row>
    <row r="314" spans="1:8" ht="12.75">
      <c r="A314" s="267">
        <v>330</v>
      </c>
      <c r="B314" s="88"/>
      <c r="C314" s="95">
        <f t="shared" si="13"/>
        <v>64.85</v>
      </c>
      <c r="D314" s="261"/>
      <c r="E314" s="262">
        <v>11870</v>
      </c>
      <c r="F314" s="264">
        <f t="shared" si="14"/>
        <v>3072</v>
      </c>
      <c r="G314" s="263">
        <f t="shared" si="12"/>
        <v>2196</v>
      </c>
      <c r="H314" s="262">
        <v>75</v>
      </c>
    </row>
    <row r="315" spans="1:8" ht="12.75">
      <c r="A315" s="267">
        <v>331</v>
      </c>
      <c r="B315" s="88"/>
      <c r="C315" s="95">
        <f t="shared" si="13"/>
        <v>64.89</v>
      </c>
      <c r="D315" s="261"/>
      <c r="E315" s="262">
        <v>11870</v>
      </c>
      <c r="F315" s="264">
        <f t="shared" si="14"/>
        <v>3070</v>
      </c>
      <c r="G315" s="263">
        <f t="shared" si="12"/>
        <v>2195</v>
      </c>
      <c r="H315" s="262">
        <v>75</v>
      </c>
    </row>
    <row r="316" spans="1:8" ht="12.75">
      <c r="A316" s="267">
        <v>332</v>
      </c>
      <c r="B316" s="88"/>
      <c r="C316" s="95">
        <f t="shared" si="13"/>
        <v>64.93</v>
      </c>
      <c r="D316" s="261"/>
      <c r="E316" s="262">
        <v>11870</v>
      </c>
      <c r="F316" s="264">
        <f t="shared" si="14"/>
        <v>3068</v>
      </c>
      <c r="G316" s="263">
        <f t="shared" si="12"/>
        <v>2194</v>
      </c>
      <c r="H316" s="262">
        <v>75</v>
      </c>
    </row>
    <row r="317" spans="1:8" ht="12.75">
      <c r="A317" s="267">
        <v>333</v>
      </c>
      <c r="B317" s="88"/>
      <c r="C317" s="95">
        <f t="shared" si="13"/>
        <v>64.97</v>
      </c>
      <c r="D317" s="261"/>
      <c r="E317" s="262">
        <v>11870</v>
      </c>
      <c r="F317" s="264">
        <f t="shared" si="14"/>
        <v>3066</v>
      </c>
      <c r="G317" s="263">
        <f t="shared" si="12"/>
        <v>2192</v>
      </c>
      <c r="H317" s="262">
        <v>75</v>
      </c>
    </row>
    <row r="318" spans="1:8" ht="12.75">
      <c r="A318" s="267">
        <v>334</v>
      </c>
      <c r="B318" s="88"/>
      <c r="C318" s="95">
        <f t="shared" si="13"/>
        <v>65.01</v>
      </c>
      <c r="D318" s="261"/>
      <c r="E318" s="262">
        <v>11870</v>
      </c>
      <c r="F318" s="264">
        <f t="shared" si="14"/>
        <v>3064</v>
      </c>
      <c r="G318" s="263">
        <f t="shared" si="12"/>
        <v>2191</v>
      </c>
      <c r="H318" s="262">
        <v>75</v>
      </c>
    </row>
    <row r="319" spans="1:8" ht="12.75">
      <c r="A319" s="267">
        <v>335</v>
      </c>
      <c r="B319" s="88"/>
      <c r="C319" s="95">
        <f t="shared" si="13"/>
        <v>65.04</v>
      </c>
      <c r="D319" s="261"/>
      <c r="E319" s="262">
        <v>11870</v>
      </c>
      <c r="F319" s="264">
        <f t="shared" si="14"/>
        <v>3063</v>
      </c>
      <c r="G319" s="263">
        <f t="shared" si="12"/>
        <v>2190</v>
      </c>
      <c r="H319" s="262">
        <v>75</v>
      </c>
    </row>
    <row r="320" spans="1:8" ht="12.75">
      <c r="A320" s="267">
        <v>336</v>
      </c>
      <c r="B320" s="88"/>
      <c r="C320" s="95">
        <f t="shared" si="13"/>
        <v>65.08</v>
      </c>
      <c r="D320" s="261"/>
      <c r="E320" s="262">
        <v>11870</v>
      </c>
      <c r="F320" s="264">
        <f t="shared" si="14"/>
        <v>3061</v>
      </c>
      <c r="G320" s="263">
        <f t="shared" si="12"/>
        <v>2189</v>
      </c>
      <c r="H320" s="262">
        <v>75</v>
      </c>
    </row>
    <row r="321" spans="1:8" ht="12.75">
      <c r="A321" s="267">
        <v>337</v>
      </c>
      <c r="B321" s="88"/>
      <c r="C321" s="95">
        <f t="shared" si="13"/>
        <v>65.12</v>
      </c>
      <c r="D321" s="261"/>
      <c r="E321" s="262">
        <v>11870</v>
      </c>
      <c r="F321" s="264">
        <f t="shared" si="14"/>
        <v>3059</v>
      </c>
      <c r="G321" s="263">
        <f t="shared" si="12"/>
        <v>2187</v>
      </c>
      <c r="H321" s="262">
        <v>75</v>
      </c>
    </row>
    <row r="322" spans="1:8" ht="12.75">
      <c r="A322" s="267">
        <v>338</v>
      </c>
      <c r="B322" s="88"/>
      <c r="C322" s="95">
        <f t="shared" si="13"/>
        <v>65.16</v>
      </c>
      <c r="D322" s="261"/>
      <c r="E322" s="262">
        <v>11870</v>
      </c>
      <c r="F322" s="264">
        <f t="shared" si="14"/>
        <v>3058</v>
      </c>
      <c r="G322" s="263">
        <f t="shared" si="12"/>
        <v>2186</v>
      </c>
      <c r="H322" s="262">
        <v>75</v>
      </c>
    </row>
    <row r="323" spans="1:8" ht="12.75">
      <c r="A323" s="267">
        <v>339</v>
      </c>
      <c r="B323" s="88"/>
      <c r="C323" s="95">
        <f t="shared" si="13"/>
        <v>65.19</v>
      </c>
      <c r="D323" s="261"/>
      <c r="E323" s="262">
        <v>11870</v>
      </c>
      <c r="F323" s="264">
        <f t="shared" si="14"/>
        <v>3056</v>
      </c>
      <c r="G323" s="263">
        <f t="shared" si="12"/>
        <v>2185</v>
      </c>
      <c r="H323" s="262">
        <v>75</v>
      </c>
    </row>
    <row r="324" spans="1:8" ht="12.75">
      <c r="A324" s="267">
        <v>340</v>
      </c>
      <c r="B324" s="88"/>
      <c r="C324" s="95">
        <f t="shared" si="13"/>
        <v>65.23</v>
      </c>
      <c r="D324" s="261"/>
      <c r="E324" s="262">
        <v>11870</v>
      </c>
      <c r="F324" s="264">
        <f t="shared" si="14"/>
        <v>3054</v>
      </c>
      <c r="G324" s="263">
        <f t="shared" si="12"/>
        <v>2184</v>
      </c>
      <c r="H324" s="262">
        <v>75</v>
      </c>
    </row>
    <row r="325" spans="1:8" ht="12.75">
      <c r="A325" s="267">
        <v>341</v>
      </c>
      <c r="B325" s="88"/>
      <c r="C325" s="95">
        <f t="shared" si="13"/>
        <v>65.27</v>
      </c>
      <c r="D325" s="261"/>
      <c r="E325" s="262">
        <v>11870</v>
      </c>
      <c r="F325" s="264">
        <f t="shared" si="14"/>
        <v>3053</v>
      </c>
      <c r="G325" s="263">
        <f t="shared" si="12"/>
        <v>2182</v>
      </c>
      <c r="H325" s="262">
        <v>75</v>
      </c>
    </row>
    <row r="326" spans="1:8" ht="12.75">
      <c r="A326" s="267">
        <v>342</v>
      </c>
      <c r="B326" s="88"/>
      <c r="C326" s="95">
        <f t="shared" si="13"/>
        <v>65.3</v>
      </c>
      <c r="D326" s="261"/>
      <c r="E326" s="262">
        <v>11870</v>
      </c>
      <c r="F326" s="264">
        <f t="shared" si="14"/>
        <v>3051</v>
      </c>
      <c r="G326" s="263">
        <f t="shared" si="12"/>
        <v>2181</v>
      </c>
      <c r="H326" s="262">
        <v>75</v>
      </c>
    </row>
    <row r="327" spans="1:8" ht="12.75">
      <c r="A327" s="267">
        <v>343</v>
      </c>
      <c r="B327" s="88"/>
      <c r="C327" s="95">
        <f t="shared" si="13"/>
        <v>65.34</v>
      </c>
      <c r="D327" s="261"/>
      <c r="E327" s="262">
        <v>11870</v>
      </c>
      <c r="F327" s="264">
        <f t="shared" si="14"/>
        <v>3049</v>
      </c>
      <c r="G327" s="263">
        <f t="shared" si="12"/>
        <v>2180</v>
      </c>
      <c r="H327" s="262">
        <v>75</v>
      </c>
    </row>
    <row r="328" spans="1:8" ht="12.75">
      <c r="A328" s="267">
        <v>344</v>
      </c>
      <c r="B328" s="88"/>
      <c r="C328" s="95">
        <f t="shared" si="13"/>
        <v>65.38</v>
      </c>
      <c r="D328" s="261"/>
      <c r="E328" s="262">
        <v>11870</v>
      </c>
      <c r="F328" s="264">
        <f t="shared" si="14"/>
        <v>3048</v>
      </c>
      <c r="G328" s="263">
        <f t="shared" si="12"/>
        <v>2179</v>
      </c>
      <c r="H328" s="262">
        <v>75</v>
      </c>
    </row>
    <row r="329" spans="1:8" ht="12.75">
      <c r="A329" s="267">
        <v>345</v>
      </c>
      <c r="B329" s="88"/>
      <c r="C329" s="95">
        <f t="shared" si="13"/>
        <v>65.41</v>
      </c>
      <c r="D329" s="261"/>
      <c r="E329" s="262">
        <v>11870</v>
      </c>
      <c r="F329" s="264">
        <f t="shared" si="14"/>
        <v>3046</v>
      </c>
      <c r="G329" s="263">
        <f t="shared" si="12"/>
        <v>2178</v>
      </c>
      <c r="H329" s="262">
        <v>75</v>
      </c>
    </row>
    <row r="330" spans="1:8" ht="12.75">
      <c r="A330" s="267">
        <v>346</v>
      </c>
      <c r="B330" s="88"/>
      <c r="C330" s="95">
        <f t="shared" si="13"/>
        <v>65.45</v>
      </c>
      <c r="D330" s="261"/>
      <c r="E330" s="262">
        <v>11870</v>
      </c>
      <c r="F330" s="264">
        <f t="shared" si="14"/>
        <v>3044</v>
      </c>
      <c r="G330" s="263">
        <f t="shared" si="12"/>
        <v>2176</v>
      </c>
      <c r="H330" s="262">
        <v>75</v>
      </c>
    </row>
    <row r="331" spans="1:8" ht="12.75">
      <c r="A331" s="267">
        <v>347</v>
      </c>
      <c r="B331" s="88"/>
      <c r="C331" s="95">
        <f t="shared" si="13"/>
        <v>65.49</v>
      </c>
      <c r="D331" s="261"/>
      <c r="E331" s="262">
        <v>11870</v>
      </c>
      <c r="F331" s="264">
        <f t="shared" si="14"/>
        <v>3043</v>
      </c>
      <c r="G331" s="263">
        <f t="shared" si="12"/>
        <v>2175</v>
      </c>
      <c r="H331" s="262">
        <v>75</v>
      </c>
    </row>
    <row r="332" spans="1:8" ht="12.75">
      <c r="A332" s="267">
        <v>348</v>
      </c>
      <c r="B332" s="88"/>
      <c r="C332" s="95">
        <f t="shared" si="13"/>
        <v>65.52</v>
      </c>
      <c r="D332" s="261"/>
      <c r="E332" s="262">
        <v>11870</v>
      </c>
      <c r="F332" s="264">
        <f t="shared" si="14"/>
        <v>3041</v>
      </c>
      <c r="G332" s="263">
        <f t="shared" si="12"/>
        <v>2174</v>
      </c>
      <c r="H332" s="262">
        <v>75</v>
      </c>
    </row>
    <row r="333" spans="1:8" ht="12.75">
      <c r="A333" s="267">
        <v>349</v>
      </c>
      <c r="B333" s="88"/>
      <c r="C333" s="95">
        <f t="shared" si="13"/>
        <v>65.56</v>
      </c>
      <c r="D333" s="261"/>
      <c r="E333" s="262">
        <v>11870</v>
      </c>
      <c r="F333" s="264">
        <f t="shared" si="14"/>
        <v>3039</v>
      </c>
      <c r="G333" s="263">
        <f aca="true" t="shared" si="15" ref="G333:G396">ROUND(12*(1/C333*E333),0)</f>
        <v>2173</v>
      </c>
      <c r="H333" s="262">
        <v>75</v>
      </c>
    </row>
    <row r="334" spans="1:8" ht="12.75">
      <c r="A334" s="267">
        <v>350</v>
      </c>
      <c r="B334" s="88"/>
      <c r="C334" s="95">
        <f aca="true" t="shared" si="16" ref="C334:C397">ROUND(10.899*LN(A334)+A334/200,2)</f>
        <v>65.6</v>
      </c>
      <c r="D334" s="261"/>
      <c r="E334" s="262">
        <v>11870</v>
      </c>
      <c r="F334" s="264">
        <f aca="true" t="shared" si="17" ref="F334:F397">ROUND(12*1.3644*(1/C334*E334)+H334,0)</f>
        <v>3038</v>
      </c>
      <c r="G334" s="263">
        <f t="shared" si="15"/>
        <v>2171</v>
      </c>
      <c r="H334" s="262">
        <v>75</v>
      </c>
    </row>
    <row r="335" spans="1:8" ht="12.75">
      <c r="A335" s="267">
        <v>351</v>
      </c>
      <c r="B335" s="88"/>
      <c r="C335" s="95">
        <f t="shared" si="16"/>
        <v>65.63</v>
      </c>
      <c r="D335" s="261"/>
      <c r="E335" s="262">
        <v>11870</v>
      </c>
      <c r="F335" s="264">
        <f t="shared" si="17"/>
        <v>3036</v>
      </c>
      <c r="G335" s="263">
        <f t="shared" si="15"/>
        <v>2170</v>
      </c>
      <c r="H335" s="262">
        <v>75</v>
      </c>
    </row>
    <row r="336" spans="1:8" ht="12.75">
      <c r="A336" s="267">
        <v>352</v>
      </c>
      <c r="B336" s="88"/>
      <c r="C336" s="95">
        <f t="shared" si="16"/>
        <v>65.67</v>
      </c>
      <c r="D336" s="261"/>
      <c r="E336" s="262">
        <v>11870</v>
      </c>
      <c r="F336" s="264">
        <f t="shared" si="17"/>
        <v>3034</v>
      </c>
      <c r="G336" s="263">
        <f t="shared" si="15"/>
        <v>2169</v>
      </c>
      <c r="H336" s="262">
        <v>75</v>
      </c>
    </row>
    <row r="337" spans="1:8" ht="12.75">
      <c r="A337" s="267">
        <v>353</v>
      </c>
      <c r="B337" s="88"/>
      <c r="C337" s="95">
        <f t="shared" si="16"/>
        <v>65.7</v>
      </c>
      <c r="D337" s="261"/>
      <c r="E337" s="262">
        <v>11870</v>
      </c>
      <c r="F337" s="264">
        <f t="shared" si="17"/>
        <v>3033</v>
      </c>
      <c r="G337" s="263">
        <f t="shared" si="15"/>
        <v>2168</v>
      </c>
      <c r="H337" s="262">
        <v>75</v>
      </c>
    </row>
    <row r="338" spans="1:8" ht="12.75">
      <c r="A338" s="267">
        <v>354</v>
      </c>
      <c r="B338" s="88"/>
      <c r="C338" s="95">
        <f t="shared" si="16"/>
        <v>65.74</v>
      </c>
      <c r="D338" s="261"/>
      <c r="E338" s="262">
        <v>11870</v>
      </c>
      <c r="F338" s="264">
        <f t="shared" si="17"/>
        <v>3031</v>
      </c>
      <c r="G338" s="263">
        <f t="shared" si="15"/>
        <v>2167</v>
      </c>
      <c r="H338" s="262">
        <v>75</v>
      </c>
    </row>
    <row r="339" spans="1:8" ht="12.75">
      <c r="A339" s="267">
        <v>355</v>
      </c>
      <c r="B339" s="88"/>
      <c r="C339" s="95">
        <f t="shared" si="16"/>
        <v>65.78</v>
      </c>
      <c r="D339" s="261"/>
      <c r="E339" s="262">
        <v>11870</v>
      </c>
      <c r="F339" s="264">
        <f t="shared" si="17"/>
        <v>3029</v>
      </c>
      <c r="G339" s="263">
        <f t="shared" si="15"/>
        <v>2165</v>
      </c>
      <c r="H339" s="262">
        <v>75</v>
      </c>
    </row>
    <row r="340" spans="1:8" ht="12.75">
      <c r="A340" s="267">
        <v>356</v>
      </c>
      <c r="B340" s="88"/>
      <c r="C340" s="95">
        <f t="shared" si="16"/>
        <v>65.81</v>
      </c>
      <c r="D340" s="261"/>
      <c r="E340" s="262">
        <v>11870</v>
      </c>
      <c r="F340" s="264">
        <f t="shared" si="17"/>
        <v>3028</v>
      </c>
      <c r="G340" s="263">
        <f t="shared" si="15"/>
        <v>2164</v>
      </c>
      <c r="H340" s="262">
        <v>75</v>
      </c>
    </row>
    <row r="341" spans="1:8" ht="12.75">
      <c r="A341" s="267">
        <v>357</v>
      </c>
      <c r="B341" s="88"/>
      <c r="C341" s="95">
        <f t="shared" si="16"/>
        <v>65.85</v>
      </c>
      <c r="D341" s="261"/>
      <c r="E341" s="262">
        <v>11870</v>
      </c>
      <c r="F341" s="264">
        <f t="shared" si="17"/>
        <v>3026</v>
      </c>
      <c r="G341" s="263">
        <f t="shared" si="15"/>
        <v>2163</v>
      </c>
      <c r="H341" s="262">
        <v>75</v>
      </c>
    </row>
    <row r="342" spans="1:8" ht="12.75">
      <c r="A342" s="267">
        <v>358</v>
      </c>
      <c r="B342" s="88"/>
      <c r="C342" s="95">
        <f t="shared" si="16"/>
        <v>65.88</v>
      </c>
      <c r="D342" s="261"/>
      <c r="E342" s="262">
        <v>11870</v>
      </c>
      <c r="F342" s="264">
        <f t="shared" si="17"/>
        <v>3025</v>
      </c>
      <c r="G342" s="263">
        <f t="shared" si="15"/>
        <v>2162</v>
      </c>
      <c r="H342" s="262">
        <v>75</v>
      </c>
    </row>
    <row r="343" spans="1:8" ht="12.75">
      <c r="A343" s="267">
        <v>359</v>
      </c>
      <c r="B343" s="88"/>
      <c r="C343" s="95">
        <f t="shared" si="16"/>
        <v>65.92</v>
      </c>
      <c r="D343" s="261"/>
      <c r="E343" s="262">
        <v>11870</v>
      </c>
      <c r="F343" s="264">
        <f t="shared" si="17"/>
        <v>3023</v>
      </c>
      <c r="G343" s="263">
        <f t="shared" si="15"/>
        <v>2161</v>
      </c>
      <c r="H343" s="262">
        <v>75</v>
      </c>
    </row>
    <row r="344" spans="1:8" ht="12.75">
      <c r="A344" s="267">
        <v>360</v>
      </c>
      <c r="B344" s="88"/>
      <c r="C344" s="95">
        <f t="shared" si="16"/>
        <v>65.95</v>
      </c>
      <c r="D344" s="261"/>
      <c r="E344" s="262">
        <v>11870</v>
      </c>
      <c r="F344" s="264">
        <f t="shared" si="17"/>
        <v>3022</v>
      </c>
      <c r="G344" s="263">
        <f t="shared" si="15"/>
        <v>2160</v>
      </c>
      <c r="H344" s="262">
        <v>75</v>
      </c>
    </row>
    <row r="345" spans="1:8" ht="12.75">
      <c r="A345" s="267">
        <v>361</v>
      </c>
      <c r="B345" s="88"/>
      <c r="C345" s="95">
        <f t="shared" si="16"/>
        <v>65.99</v>
      </c>
      <c r="D345" s="261"/>
      <c r="E345" s="262">
        <v>11870</v>
      </c>
      <c r="F345" s="264">
        <f t="shared" si="17"/>
        <v>3020</v>
      </c>
      <c r="G345" s="263">
        <f t="shared" si="15"/>
        <v>2159</v>
      </c>
      <c r="H345" s="262">
        <v>75</v>
      </c>
    </row>
    <row r="346" spans="1:8" ht="12.75">
      <c r="A346" s="267">
        <v>362</v>
      </c>
      <c r="B346" s="88"/>
      <c r="C346" s="95">
        <f t="shared" si="16"/>
        <v>66.02</v>
      </c>
      <c r="D346" s="261"/>
      <c r="E346" s="262">
        <v>11870</v>
      </c>
      <c r="F346" s="264">
        <f t="shared" si="17"/>
        <v>3019</v>
      </c>
      <c r="G346" s="263">
        <f t="shared" si="15"/>
        <v>2158</v>
      </c>
      <c r="H346" s="262">
        <v>75</v>
      </c>
    </row>
    <row r="347" spans="1:8" ht="12.75">
      <c r="A347" s="267">
        <v>363</v>
      </c>
      <c r="B347" s="88"/>
      <c r="C347" s="95">
        <f t="shared" si="16"/>
        <v>66.06</v>
      </c>
      <c r="D347" s="261"/>
      <c r="E347" s="262">
        <v>11870</v>
      </c>
      <c r="F347" s="264">
        <f t="shared" si="17"/>
        <v>3017</v>
      </c>
      <c r="G347" s="263">
        <f t="shared" si="15"/>
        <v>2156</v>
      </c>
      <c r="H347" s="262">
        <v>75</v>
      </c>
    </row>
    <row r="348" spans="1:8" ht="12.75">
      <c r="A348" s="267">
        <v>364</v>
      </c>
      <c r="B348" s="88"/>
      <c r="C348" s="95">
        <f t="shared" si="16"/>
        <v>66.09</v>
      </c>
      <c r="D348" s="261"/>
      <c r="E348" s="262">
        <v>11870</v>
      </c>
      <c r="F348" s="264">
        <f t="shared" si="17"/>
        <v>3016</v>
      </c>
      <c r="G348" s="263">
        <f t="shared" si="15"/>
        <v>2155</v>
      </c>
      <c r="H348" s="262">
        <v>75</v>
      </c>
    </row>
    <row r="349" spans="1:8" ht="12.75">
      <c r="A349" s="267">
        <v>365</v>
      </c>
      <c r="B349" s="88"/>
      <c r="C349" s="95">
        <f t="shared" si="16"/>
        <v>66.13</v>
      </c>
      <c r="D349" s="261"/>
      <c r="E349" s="262">
        <v>11870</v>
      </c>
      <c r="F349" s="264">
        <f t="shared" si="17"/>
        <v>3014</v>
      </c>
      <c r="G349" s="263">
        <f t="shared" si="15"/>
        <v>2154</v>
      </c>
      <c r="H349" s="262">
        <v>75</v>
      </c>
    </row>
    <row r="350" spans="1:8" ht="12.75">
      <c r="A350" s="267">
        <v>366</v>
      </c>
      <c r="B350" s="88"/>
      <c r="C350" s="95">
        <f t="shared" si="16"/>
        <v>66.16</v>
      </c>
      <c r="D350" s="261"/>
      <c r="E350" s="262">
        <v>11870</v>
      </c>
      <c r="F350" s="264">
        <f t="shared" si="17"/>
        <v>3013</v>
      </c>
      <c r="G350" s="263">
        <f t="shared" si="15"/>
        <v>2153</v>
      </c>
      <c r="H350" s="262">
        <v>75</v>
      </c>
    </row>
    <row r="351" spans="1:8" ht="12.75">
      <c r="A351" s="267">
        <v>367</v>
      </c>
      <c r="B351" s="88"/>
      <c r="C351" s="95">
        <f t="shared" si="16"/>
        <v>66.2</v>
      </c>
      <c r="D351" s="261"/>
      <c r="E351" s="262">
        <v>11870</v>
      </c>
      <c r="F351" s="264">
        <f t="shared" si="17"/>
        <v>3011</v>
      </c>
      <c r="G351" s="263">
        <f t="shared" si="15"/>
        <v>2152</v>
      </c>
      <c r="H351" s="262">
        <v>75</v>
      </c>
    </row>
    <row r="352" spans="1:8" ht="12.75">
      <c r="A352" s="267">
        <v>368</v>
      </c>
      <c r="B352" s="88"/>
      <c r="C352" s="95">
        <f t="shared" si="16"/>
        <v>66.23</v>
      </c>
      <c r="D352" s="261"/>
      <c r="E352" s="262">
        <v>11870</v>
      </c>
      <c r="F352" s="264">
        <f t="shared" si="17"/>
        <v>3009</v>
      </c>
      <c r="G352" s="263">
        <f t="shared" si="15"/>
        <v>2151</v>
      </c>
      <c r="H352" s="262">
        <v>75</v>
      </c>
    </row>
    <row r="353" spans="1:8" ht="12.75">
      <c r="A353" s="267">
        <v>369</v>
      </c>
      <c r="B353" s="88"/>
      <c r="C353" s="95">
        <f t="shared" si="16"/>
        <v>66.27</v>
      </c>
      <c r="D353" s="261"/>
      <c r="E353" s="262">
        <v>11870</v>
      </c>
      <c r="F353" s="264">
        <f t="shared" si="17"/>
        <v>3008</v>
      </c>
      <c r="G353" s="263">
        <f t="shared" si="15"/>
        <v>2149</v>
      </c>
      <c r="H353" s="262">
        <v>75</v>
      </c>
    </row>
    <row r="354" spans="1:8" ht="12.75">
      <c r="A354" s="267">
        <v>370</v>
      </c>
      <c r="B354" s="88"/>
      <c r="C354" s="95">
        <f t="shared" si="16"/>
        <v>66.3</v>
      </c>
      <c r="D354" s="261"/>
      <c r="E354" s="262">
        <v>11870</v>
      </c>
      <c r="F354" s="264">
        <f t="shared" si="17"/>
        <v>3006</v>
      </c>
      <c r="G354" s="263">
        <f t="shared" si="15"/>
        <v>2148</v>
      </c>
      <c r="H354" s="262">
        <v>75</v>
      </c>
    </row>
    <row r="355" spans="1:8" ht="12.75">
      <c r="A355" s="267">
        <v>371</v>
      </c>
      <c r="B355" s="88"/>
      <c r="C355" s="95">
        <f t="shared" si="16"/>
        <v>66.34</v>
      </c>
      <c r="D355" s="261"/>
      <c r="E355" s="262">
        <v>11870</v>
      </c>
      <c r="F355" s="264">
        <f t="shared" si="17"/>
        <v>3005</v>
      </c>
      <c r="G355" s="263">
        <f t="shared" si="15"/>
        <v>2147</v>
      </c>
      <c r="H355" s="262">
        <v>75</v>
      </c>
    </row>
    <row r="356" spans="1:8" ht="12.75">
      <c r="A356" s="267">
        <v>372</v>
      </c>
      <c r="B356" s="88"/>
      <c r="C356" s="95">
        <f t="shared" si="16"/>
        <v>66.37</v>
      </c>
      <c r="D356" s="261"/>
      <c r="E356" s="262">
        <v>11870</v>
      </c>
      <c r="F356" s="264">
        <f t="shared" si="17"/>
        <v>3003</v>
      </c>
      <c r="G356" s="263">
        <f t="shared" si="15"/>
        <v>2146</v>
      </c>
      <c r="H356" s="262">
        <v>75</v>
      </c>
    </row>
    <row r="357" spans="1:8" ht="12.75">
      <c r="A357" s="267">
        <v>373</v>
      </c>
      <c r="B357" s="88"/>
      <c r="C357" s="95">
        <f t="shared" si="16"/>
        <v>66.4</v>
      </c>
      <c r="D357" s="261"/>
      <c r="E357" s="262">
        <v>11870</v>
      </c>
      <c r="F357" s="264">
        <f t="shared" si="17"/>
        <v>3002</v>
      </c>
      <c r="G357" s="263">
        <f t="shared" si="15"/>
        <v>2145</v>
      </c>
      <c r="H357" s="262">
        <v>75</v>
      </c>
    </row>
    <row r="358" spans="1:8" ht="12.75">
      <c r="A358" s="267">
        <v>374</v>
      </c>
      <c r="B358" s="88"/>
      <c r="C358" s="95">
        <f t="shared" si="16"/>
        <v>66.44</v>
      </c>
      <c r="D358" s="261"/>
      <c r="E358" s="262">
        <v>11870</v>
      </c>
      <c r="F358" s="264">
        <f t="shared" si="17"/>
        <v>3000</v>
      </c>
      <c r="G358" s="263">
        <f t="shared" si="15"/>
        <v>2144</v>
      </c>
      <c r="H358" s="262">
        <v>75</v>
      </c>
    </row>
    <row r="359" spans="1:8" ht="12.75">
      <c r="A359" s="267">
        <v>375</v>
      </c>
      <c r="B359" s="88"/>
      <c r="C359" s="95">
        <f t="shared" si="16"/>
        <v>66.47</v>
      </c>
      <c r="D359" s="261"/>
      <c r="E359" s="262">
        <v>11870</v>
      </c>
      <c r="F359" s="264">
        <f t="shared" si="17"/>
        <v>2999</v>
      </c>
      <c r="G359" s="263">
        <f t="shared" si="15"/>
        <v>2143</v>
      </c>
      <c r="H359" s="262">
        <v>75</v>
      </c>
    </row>
    <row r="360" spans="1:8" ht="12.75">
      <c r="A360" s="267">
        <v>376</v>
      </c>
      <c r="B360" s="88"/>
      <c r="C360" s="95">
        <f t="shared" si="16"/>
        <v>66.51</v>
      </c>
      <c r="D360" s="261"/>
      <c r="E360" s="262">
        <v>11870</v>
      </c>
      <c r="F360" s="264">
        <f t="shared" si="17"/>
        <v>2997</v>
      </c>
      <c r="G360" s="263">
        <f t="shared" si="15"/>
        <v>2142</v>
      </c>
      <c r="H360" s="262">
        <v>75</v>
      </c>
    </row>
    <row r="361" spans="1:8" ht="12.75">
      <c r="A361" s="267">
        <v>377</v>
      </c>
      <c r="B361" s="88"/>
      <c r="C361" s="95">
        <f t="shared" si="16"/>
        <v>66.54</v>
      </c>
      <c r="D361" s="261"/>
      <c r="E361" s="262">
        <v>11870</v>
      </c>
      <c r="F361" s="264">
        <f t="shared" si="17"/>
        <v>2996</v>
      </c>
      <c r="G361" s="263">
        <f t="shared" si="15"/>
        <v>2141</v>
      </c>
      <c r="H361" s="262">
        <v>75</v>
      </c>
    </row>
    <row r="362" spans="1:8" ht="12.75">
      <c r="A362" s="267">
        <v>378</v>
      </c>
      <c r="B362" s="88"/>
      <c r="C362" s="95">
        <f t="shared" si="16"/>
        <v>66.57</v>
      </c>
      <c r="D362" s="261"/>
      <c r="E362" s="262">
        <v>11870</v>
      </c>
      <c r="F362" s="264">
        <f t="shared" si="17"/>
        <v>2994</v>
      </c>
      <c r="G362" s="263">
        <f t="shared" si="15"/>
        <v>2140</v>
      </c>
      <c r="H362" s="262">
        <v>75</v>
      </c>
    </row>
    <row r="363" spans="1:8" ht="12.75">
      <c r="A363" s="267">
        <v>379</v>
      </c>
      <c r="B363" s="88"/>
      <c r="C363" s="95">
        <f t="shared" si="16"/>
        <v>66.61</v>
      </c>
      <c r="D363" s="261"/>
      <c r="E363" s="262">
        <v>11870</v>
      </c>
      <c r="F363" s="264">
        <f t="shared" si="17"/>
        <v>2993</v>
      </c>
      <c r="G363" s="263">
        <f t="shared" si="15"/>
        <v>2138</v>
      </c>
      <c r="H363" s="262">
        <v>75</v>
      </c>
    </row>
    <row r="364" spans="1:8" ht="12.75">
      <c r="A364" s="267">
        <v>380</v>
      </c>
      <c r="B364" s="88"/>
      <c r="C364" s="95">
        <f t="shared" si="16"/>
        <v>66.64</v>
      </c>
      <c r="D364" s="261"/>
      <c r="E364" s="262">
        <v>11870</v>
      </c>
      <c r="F364" s="264">
        <f t="shared" si="17"/>
        <v>2991</v>
      </c>
      <c r="G364" s="263">
        <f t="shared" si="15"/>
        <v>2137</v>
      </c>
      <c r="H364" s="262">
        <v>75</v>
      </c>
    </row>
    <row r="365" spans="1:8" ht="12.75">
      <c r="A365" s="267">
        <v>381</v>
      </c>
      <c r="B365" s="88"/>
      <c r="C365" s="95">
        <f t="shared" si="16"/>
        <v>66.68</v>
      </c>
      <c r="D365" s="261"/>
      <c r="E365" s="262">
        <v>11870</v>
      </c>
      <c r="F365" s="264">
        <f t="shared" si="17"/>
        <v>2990</v>
      </c>
      <c r="G365" s="263">
        <f t="shared" si="15"/>
        <v>2136</v>
      </c>
      <c r="H365" s="262">
        <v>75</v>
      </c>
    </row>
    <row r="366" spans="1:8" ht="12.75">
      <c r="A366" s="267">
        <v>382</v>
      </c>
      <c r="B366" s="88"/>
      <c r="C366" s="95">
        <f t="shared" si="16"/>
        <v>66.71</v>
      </c>
      <c r="D366" s="261"/>
      <c r="E366" s="262">
        <v>11870</v>
      </c>
      <c r="F366" s="264">
        <f t="shared" si="17"/>
        <v>2988</v>
      </c>
      <c r="G366" s="263">
        <f t="shared" si="15"/>
        <v>2135</v>
      </c>
      <c r="H366" s="262">
        <v>75</v>
      </c>
    </row>
    <row r="367" spans="1:8" ht="12.75">
      <c r="A367" s="267">
        <v>383</v>
      </c>
      <c r="B367" s="88"/>
      <c r="C367" s="95">
        <f t="shared" si="16"/>
        <v>66.74</v>
      </c>
      <c r="D367" s="261"/>
      <c r="E367" s="262">
        <v>11870</v>
      </c>
      <c r="F367" s="264">
        <f t="shared" si="17"/>
        <v>2987</v>
      </c>
      <c r="G367" s="263">
        <f t="shared" si="15"/>
        <v>2134</v>
      </c>
      <c r="H367" s="262">
        <v>75</v>
      </c>
    </row>
    <row r="368" spans="1:8" ht="12.75">
      <c r="A368" s="267">
        <v>384</v>
      </c>
      <c r="B368" s="88"/>
      <c r="C368" s="95">
        <f t="shared" si="16"/>
        <v>66.78</v>
      </c>
      <c r="D368" s="261"/>
      <c r="E368" s="262">
        <v>11870</v>
      </c>
      <c r="F368" s="264">
        <f t="shared" si="17"/>
        <v>2985</v>
      </c>
      <c r="G368" s="263">
        <f t="shared" si="15"/>
        <v>2133</v>
      </c>
      <c r="H368" s="262">
        <v>75</v>
      </c>
    </row>
    <row r="369" spans="1:8" ht="12.75">
      <c r="A369" s="267">
        <v>385</v>
      </c>
      <c r="B369" s="88"/>
      <c r="C369" s="95">
        <f t="shared" si="16"/>
        <v>66.81</v>
      </c>
      <c r="D369" s="261"/>
      <c r="E369" s="262">
        <v>11870</v>
      </c>
      <c r="F369" s="264">
        <f t="shared" si="17"/>
        <v>2984</v>
      </c>
      <c r="G369" s="263">
        <f t="shared" si="15"/>
        <v>2132</v>
      </c>
      <c r="H369" s="262">
        <v>75</v>
      </c>
    </row>
    <row r="370" spans="1:8" ht="12.75">
      <c r="A370" s="267">
        <v>386</v>
      </c>
      <c r="B370" s="88"/>
      <c r="C370" s="95">
        <f t="shared" si="16"/>
        <v>66.84</v>
      </c>
      <c r="D370" s="261"/>
      <c r="E370" s="262">
        <v>11870</v>
      </c>
      <c r="F370" s="264">
        <f t="shared" si="17"/>
        <v>2983</v>
      </c>
      <c r="G370" s="263">
        <f t="shared" si="15"/>
        <v>2131</v>
      </c>
      <c r="H370" s="262">
        <v>75</v>
      </c>
    </row>
    <row r="371" spans="1:8" ht="12.75">
      <c r="A371" s="267">
        <v>387</v>
      </c>
      <c r="B371" s="88"/>
      <c r="C371" s="95">
        <f t="shared" si="16"/>
        <v>66.88</v>
      </c>
      <c r="D371" s="261"/>
      <c r="E371" s="262">
        <v>11870</v>
      </c>
      <c r="F371" s="264">
        <f t="shared" si="17"/>
        <v>2981</v>
      </c>
      <c r="G371" s="263">
        <f t="shared" si="15"/>
        <v>2130</v>
      </c>
      <c r="H371" s="262">
        <v>75</v>
      </c>
    </row>
    <row r="372" spans="1:8" ht="12.75">
      <c r="A372" s="267">
        <v>388</v>
      </c>
      <c r="B372" s="88"/>
      <c r="C372" s="95">
        <f t="shared" si="16"/>
        <v>66.91</v>
      </c>
      <c r="D372" s="261"/>
      <c r="E372" s="262">
        <v>11870</v>
      </c>
      <c r="F372" s="264">
        <f t="shared" si="17"/>
        <v>2980</v>
      </c>
      <c r="G372" s="263">
        <f t="shared" si="15"/>
        <v>2129</v>
      </c>
      <c r="H372" s="262">
        <v>75</v>
      </c>
    </row>
    <row r="373" spans="1:8" ht="12.75">
      <c r="A373" s="267">
        <v>389</v>
      </c>
      <c r="B373" s="88"/>
      <c r="C373" s="95">
        <f t="shared" si="16"/>
        <v>66.94</v>
      </c>
      <c r="D373" s="261"/>
      <c r="E373" s="262">
        <v>11870</v>
      </c>
      <c r="F373" s="264">
        <f t="shared" si="17"/>
        <v>2978</v>
      </c>
      <c r="G373" s="263">
        <f t="shared" si="15"/>
        <v>2128</v>
      </c>
      <c r="H373" s="262">
        <v>75</v>
      </c>
    </row>
    <row r="374" spans="1:8" ht="12.75">
      <c r="A374" s="267">
        <v>390</v>
      </c>
      <c r="B374" s="88"/>
      <c r="C374" s="95">
        <f t="shared" si="16"/>
        <v>66.98</v>
      </c>
      <c r="D374" s="261"/>
      <c r="E374" s="262">
        <v>11870</v>
      </c>
      <c r="F374" s="264">
        <f t="shared" si="17"/>
        <v>2977</v>
      </c>
      <c r="G374" s="263">
        <f t="shared" si="15"/>
        <v>2127</v>
      </c>
      <c r="H374" s="262">
        <v>75</v>
      </c>
    </row>
    <row r="375" spans="1:8" ht="12.75">
      <c r="A375" s="267">
        <v>391</v>
      </c>
      <c r="B375" s="88"/>
      <c r="C375" s="95">
        <f t="shared" si="16"/>
        <v>67.01</v>
      </c>
      <c r="D375" s="261"/>
      <c r="E375" s="262">
        <v>11870</v>
      </c>
      <c r="F375" s="264">
        <f t="shared" si="17"/>
        <v>2975</v>
      </c>
      <c r="G375" s="263">
        <f t="shared" si="15"/>
        <v>2126</v>
      </c>
      <c r="H375" s="262">
        <v>75</v>
      </c>
    </row>
    <row r="376" spans="1:8" ht="12.75">
      <c r="A376" s="267">
        <v>392</v>
      </c>
      <c r="B376" s="88"/>
      <c r="C376" s="95">
        <f t="shared" si="16"/>
        <v>67.04</v>
      </c>
      <c r="D376" s="261"/>
      <c r="E376" s="262">
        <v>11870</v>
      </c>
      <c r="F376" s="264">
        <f t="shared" si="17"/>
        <v>2974</v>
      </c>
      <c r="G376" s="263">
        <f t="shared" si="15"/>
        <v>2125</v>
      </c>
      <c r="H376" s="262">
        <v>75</v>
      </c>
    </row>
    <row r="377" spans="1:8" ht="12.75">
      <c r="A377" s="267">
        <v>393</v>
      </c>
      <c r="B377" s="88"/>
      <c r="C377" s="95">
        <f t="shared" si="16"/>
        <v>67.07</v>
      </c>
      <c r="D377" s="261"/>
      <c r="E377" s="262">
        <v>11870</v>
      </c>
      <c r="F377" s="264">
        <f t="shared" si="17"/>
        <v>2973</v>
      </c>
      <c r="G377" s="263">
        <f t="shared" si="15"/>
        <v>2124</v>
      </c>
      <c r="H377" s="262">
        <v>75</v>
      </c>
    </row>
    <row r="378" spans="1:8" ht="12.75">
      <c r="A378" s="267">
        <v>394</v>
      </c>
      <c r="B378" s="88"/>
      <c r="C378" s="95">
        <f t="shared" si="16"/>
        <v>67.11</v>
      </c>
      <c r="D378" s="261"/>
      <c r="E378" s="262">
        <v>11870</v>
      </c>
      <c r="F378" s="264">
        <f t="shared" si="17"/>
        <v>2971</v>
      </c>
      <c r="G378" s="263">
        <f t="shared" si="15"/>
        <v>2122</v>
      </c>
      <c r="H378" s="262">
        <v>75</v>
      </c>
    </row>
    <row r="379" spans="1:8" ht="12.75">
      <c r="A379" s="267">
        <v>395</v>
      </c>
      <c r="B379" s="88"/>
      <c r="C379" s="95">
        <f t="shared" si="16"/>
        <v>67.14</v>
      </c>
      <c r="D379" s="261"/>
      <c r="E379" s="262">
        <v>11870</v>
      </c>
      <c r="F379" s="264">
        <f t="shared" si="17"/>
        <v>2970</v>
      </c>
      <c r="G379" s="263">
        <f t="shared" si="15"/>
        <v>2122</v>
      </c>
      <c r="H379" s="262">
        <v>75</v>
      </c>
    </row>
    <row r="380" spans="1:8" ht="12.75">
      <c r="A380" s="267">
        <v>396</v>
      </c>
      <c r="B380" s="88"/>
      <c r="C380" s="95">
        <f t="shared" si="16"/>
        <v>67.17</v>
      </c>
      <c r="D380" s="261"/>
      <c r="E380" s="262">
        <v>11870</v>
      </c>
      <c r="F380" s="264">
        <f t="shared" si="17"/>
        <v>2968</v>
      </c>
      <c r="G380" s="263">
        <f t="shared" si="15"/>
        <v>2121</v>
      </c>
      <c r="H380" s="262">
        <v>75</v>
      </c>
    </row>
    <row r="381" spans="1:8" ht="12.75">
      <c r="A381" s="267">
        <v>397</v>
      </c>
      <c r="B381" s="88"/>
      <c r="C381" s="95">
        <f t="shared" si="16"/>
        <v>67.2</v>
      </c>
      <c r="D381" s="261"/>
      <c r="E381" s="262">
        <v>11870</v>
      </c>
      <c r="F381" s="264">
        <f t="shared" si="17"/>
        <v>2967</v>
      </c>
      <c r="G381" s="263">
        <f t="shared" si="15"/>
        <v>2120</v>
      </c>
      <c r="H381" s="262">
        <v>75</v>
      </c>
    </row>
    <row r="382" spans="1:8" ht="12.75">
      <c r="A382" s="267">
        <v>398</v>
      </c>
      <c r="B382" s="88"/>
      <c r="C382" s="95">
        <f t="shared" si="16"/>
        <v>67.24</v>
      </c>
      <c r="D382" s="261"/>
      <c r="E382" s="262">
        <v>11870</v>
      </c>
      <c r="F382" s="264">
        <f t="shared" si="17"/>
        <v>2965</v>
      </c>
      <c r="G382" s="263">
        <f t="shared" si="15"/>
        <v>2118</v>
      </c>
      <c r="H382" s="262">
        <v>75</v>
      </c>
    </row>
    <row r="383" spans="1:8" ht="12.75">
      <c r="A383" s="267">
        <v>399</v>
      </c>
      <c r="B383" s="88"/>
      <c r="C383" s="95">
        <f t="shared" si="16"/>
        <v>67.27</v>
      </c>
      <c r="D383" s="261"/>
      <c r="E383" s="262">
        <v>11870</v>
      </c>
      <c r="F383" s="264">
        <f t="shared" si="17"/>
        <v>2964</v>
      </c>
      <c r="G383" s="263">
        <f t="shared" si="15"/>
        <v>2117</v>
      </c>
      <c r="H383" s="262">
        <v>75</v>
      </c>
    </row>
    <row r="384" spans="1:8" ht="12.75">
      <c r="A384" s="267">
        <v>400</v>
      </c>
      <c r="B384" s="88"/>
      <c r="C384" s="95">
        <f t="shared" si="16"/>
        <v>67.3</v>
      </c>
      <c r="D384" s="261"/>
      <c r="E384" s="262">
        <v>11870</v>
      </c>
      <c r="F384" s="264">
        <f t="shared" si="17"/>
        <v>2963</v>
      </c>
      <c r="G384" s="263">
        <f t="shared" si="15"/>
        <v>2116</v>
      </c>
      <c r="H384" s="262">
        <v>75</v>
      </c>
    </row>
    <row r="385" spans="1:8" ht="12.75">
      <c r="A385" s="267">
        <v>401</v>
      </c>
      <c r="B385" s="88"/>
      <c r="C385" s="95">
        <f t="shared" si="16"/>
        <v>67.33</v>
      </c>
      <c r="D385" s="261"/>
      <c r="E385" s="262">
        <v>11870</v>
      </c>
      <c r="F385" s="264">
        <f t="shared" si="17"/>
        <v>2961</v>
      </c>
      <c r="G385" s="263">
        <f t="shared" si="15"/>
        <v>2116</v>
      </c>
      <c r="H385" s="262">
        <v>75</v>
      </c>
    </row>
    <row r="386" spans="1:8" ht="12.75">
      <c r="A386" s="267">
        <v>402</v>
      </c>
      <c r="B386" s="88"/>
      <c r="C386" s="95">
        <f t="shared" si="16"/>
        <v>67.37</v>
      </c>
      <c r="D386" s="261"/>
      <c r="E386" s="262">
        <v>11870</v>
      </c>
      <c r="F386" s="264">
        <f t="shared" si="17"/>
        <v>2960</v>
      </c>
      <c r="G386" s="263">
        <f t="shared" si="15"/>
        <v>2114</v>
      </c>
      <c r="H386" s="262">
        <v>75</v>
      </c>
    </row>
    <row r="387" spans="1:8" ht="12.75">
      <c r="A387" s="267">
        <v>403</v>
      </c>
      <c r="B387" s="88"/>
      <c r="C387" s="95">
        <f t="shared" si="16"/>
        <v>67.4</v>
      </c>
      <c r="D387" s="261"/>
      <c r="E387" s="262">
        <v>11870</v>
      </c>
      <c r="F387" s="264">
        <f t="shared" si="17"/>
        <v>2958</v>
      </c>
      <c r="G387" s="263">
        <f t="shared" si="15"/>
        <v>2113</v>
      </c>
      <c r="H387" s="262">
        <v>75</v>
      </c>
    </row>
    <row r="388" spans="1:8" ht="12.75">
      <c r="A388" s="267">
        <v>404</v>
      </c>
      <c r="B388" s="88"/>
      <c r="C388" s="95">
        <f t="shared" si="16"/>
        <v>67.43</v>
      </c>
      <c r="D388" s="261"/>
      <c r="E388" s="262">
        <v>11870</v>
      </c>
      <c r="F388" s="264">
        <f t="shared" si="17"/>
        <v>2957</v>
      </c>
      <c r="G388" s="263">
        <f t="shared" si="15"/>
        <v>2112</v>
      </c>
      <c r="H388" s="262">
        <v>75</v>
      </c>
    </row>
    <row r="389" spans="1:8" ht="12.75">
      <c r="A389" s="267">
        <v>405</v>
      </c>
      <c r="B389" s="88"/>
      <c r="C389" s="95">
        <f t="shared" si="16"/>
        <v>67.46</v>
      </c>
      <c r="D389" s="261"/>
      <c r="E389" s="262">
        <v>11870</v>
      </c>
      <c r="F389" s="264">
        <f t="shared" si="17"/>
        <v>2956</v>
      </c>
      <c r="G389" s="263">
        <f t="shared" si="15"/>
        <v>2111</v>
      </c>
      <c r="H389" s="262">
        <v>75</v>
      </c>
    </row>
    <row r="390" spans="1:8" ht="12.75">
      <c r="A390" s="267">
        <v>406</v>
      </c>
      <c r="B390" s="88"/>
      <c r="C390" s="95">
        <f t="shared" si="16"/>
        <v>67.49</v>
      </c>
      <c r="D390" s="261"/>
      <c r="E390" s="262">
        <v>11870</v>
      </c>
      <c r="F390" s="264">
        <f t="shared" si="17"/>
        <v>2955</v>
      </c>
      <c r="G390" s="263">
        <f t="shared" si="15"/>
        <v>2111</v>
      </c>
      <c r="H390" s="262">
        <v>75</v>
      </c>
    </row>
    <row r="391" spans="1:8" ht="12.75">
      <c r="A391" s="267">
        <v>407</v>
      </c>
      <c r="B391" s="88"/>
      <c r="C391" s="95">
        <f t="shared" si="16"/>
        <v>67.53</v>
      </c>
      <c r="D391" s="261"/>
      <c r="E391" s="262">
        <v>11870</v>
      </c>
      <c r="F391" s="264">
        <f t="shared" si="17"/>
        <v>2953</v>
      </c>
      <c r="G391" s="263">
        <f t="shared" si="15"/>
        <v>2109</v>
      </c>
      <c r="H391" s="262">
        <v>75</v>
      </c>
    </row>
    <row r="392" spans="1:8" ht="12.75">
      <c r="A392" s="267">
        <v>408</v>
      </c>
      <c r="B392" s="88"/>
      <c r="C392" s="95">
        <f t="shared" si="16"/>
        <v>67.56</v>
      </c>
      <c r="D392" s="261"/>
      <c r="E392" s="262">
        <v>11870</v>
      </c>
      <c r="F392" s="264">
        <f t="shared" si="17"/>
        <v>2952</v>
      </c>
      <c r="G392" s="263">
        <f t="shared" si="15"/>
        <v>2108</v>
      </c>
      <c r="H392" s="262">
        <v>75</v>
      </c>
    </row>
    <row r="393" spans="1:8" ht="12.75">
      <c r="A393" s="267">
        <v>409</v>
      </c>
      <c r="B393" s="88"/>
      <c r="C393" s="95">
        <f t="shared" si="16"/>
        <v>67.59</v>
      </c>
      <c r="D393" s="261"/>
      <c r="E393" s="262">
        <v>11870</v>
      </c>
      <c r="F393" s="264">
        <f t="shared" si="17"/>
        <v>2950</v>
      </c>
      <c r="G393" s="263">
        <f t="shared" si="15"/>
        <v>2107</v>
      </c>
      <c r="H393" s="262">
        <v>75</v>
      </c>
    </row>
    <row r="394" spans="1:8" ht="12.75">
      <c r="A394" s="267">
        <v>410</v>
      </c>
      <c r="B394" s="88"/>
      <c r="C394" s="95">
        <f t="shared" si="16"/>
        <v>67.62</v>
      </c>
      <c r="D394" s="261"/>
      <c r="E394" s="262">
        <v>11870</v>
      </c>
      <c r="F394" s="264">
        <f t="shared" si="17"/>
        <v>2949</v>
      </c>
      <c r="G394" s="263">
        <f t="shared" si="15"/>
        <v>2106</v>
      </c>
      <c r="H394" s="262">
        <v>75</v>
      </c>
    </row>
    <row r="395" spans="1:8" ht="12.75">
      <c r="A395" s="267">
        <v>411</v>
      </c>
      <c r="B395" s="88"/>
      <c r="C395" s="95">
        <f t="shared" si="16"/>
        <v>67.65</v>
      </c>
      <c r="D395" s="261"/>
      <c r="E395" s="262">
        <v>11870</v>
      </c>
      <c r="F395" s="264">
        <f t="shared" si="17"/>
        <v>2948</v>
      </c>
      <c r="G395" s="263">
        <f t="shared" si="15"/>
        <v>2106</v>
      </c>
      <c r="H395" s="262">
        <v>75</v>
      </c>
    </row>
    <row r="396" spans="1:8" ht="12.75">
      <c r="A396" s="267">
        <v>412</v>
      </c>
      <c r="B396" s="88"/>
      <c r="C396" s="95">
        <f t="shared" si="16"/>
        <v>67.68</v>
      </c>
      <c r="D396" s="261"/>
      <c r="E396" s="262">
        <v>11870</v>
      </c>
      <c r="F396" s="264">
        <f t="shared" si="17"/>
        <v>2947</v>
      </c>
      <c r="G396" s="263">
        <f t="shared" si="15"/>
        <v>2105</v>
      </c>
      <c r="H396" s="262">
        <v>75</v>
      </c>
    </row>
    <row r="397" spans="1:8" ht="12.75">
      <c r="A397" s="267">
        <v>413</v>
      </c>
      <c r="B397" s="88"/>
      <c r="C397" s="95">
        <f t="shared" si="16"/>
        <v>67.71</v>
      </c>
      <c r="D397" s="261"/>
      <c r="E397" s="262">
        <v>11870</v>
      </c>
      <c r="F397" s="264">
        <f t="shared" si="17"/>
        <v>2945</v>
      </c>
      <c r="G397" s="263">
        <f aca="true" t="shared" si="18" ref="G397:G427">ROUND(12*(1/C397*E397),0)</f>
        <v>2104</v>
      </c>
      <c r="H397" s="262">
        <v>75</v>
      </c>
    </row>
    <row r="398" spans="1:8" ht="12.75">
      <c r="A398" s="267">
        <v>414</v>
      </c>
      <c r="B398" s="88"/>
      <c r="C398" s="95">
        <f aca="true" t="shared" si="19" ref="C398:C427">ROUND(10.899*LN(A398)+A398/200,2)</f>
        <v>67.75</v>
      </c>
      <c r="D398" s="261"/>
      <c r="E398" s="262">
        <v>11870</v>
      </c>
      <c r="F398" s="264">
        <f aca="true" t="shared" si="20" ref="F398:F461">ROUND(12*1.3644*(1/C398*E398)+H398,0)</f>
        <v>2944</v>
      </c>
      <c r="G398" s="263">
        <f t="shared" si="18"/>
        <v>2102</v>
      </c>
      <c r="H398" s="262">
        <v>75</v>
      </c>
    </row>
    <row r="399" spans="1:8" ht="12.75">
      <c r="A399" s="267">
        <v>415</v>
      </c>
      <c r="B399" s="88"/>
      <c r="C399" s="95">
        <f t="shared" si="19"/>
        <v>67.78</v>
      </c>
      <c r="D399" s="261"/>
      <c r="E399" s="262">
        <v>11870</v>
      </c>
      <c r="F399" s="264">
        <f t="shared" si="20"/>
        <v>2942</v>
      </c>
      <c r="G399" s="263">
        <f t="shared" si="18"/>
        <v>2102</v>
      </c>
      <c r="H399" s="262">
        <v>75</v>
      </c>
    </row>
    <row r="400" spans="1:8" ht="12.75">
      <c r="A400" s="267">
        <v>416</v>
      </c>
      <c r="B400" s="88"/>
      <c r="C400" s="95">
        <f t="shared" si="19"/>
        <v>67.81</v>
      </c>
      <c r="D400" s="261"/>
      <c r="E400" s="262">
        <v>11870</v>
      </c>
      <c r="F400" s="264">
        <f t="shared" si="20"/>
        <v>2941</v>
      </c>
      <c r="G400" s="263">
        <f t="shared" si="18"/>
        <v>2101</v>
      </c>
      <c r="H400" s="262">
        <v>75</v>
      </c>
    </row>
    <row r="401" spans="1:8" ht="12.75">
      <c r="A401" s="267">
        <v>417</v>
      </c>
      <c r="B401" s="88"/>
      <c r="C401" s="95">
        <f t="shared" si="19"/>
        <v>67.84</v>
      </c>
      <c r="D401" s="261"/>
      <c r="E401" s="262">
        <v>11870</v>
      </c>
      <c r="F401" s="264">
        <f t="shared" si="20"/>
        <v>2940</v>
      </c>
      <c r="G401" s="263">
        <f t="shared" si="18"/>
        <v>2100</v>
      </c>
      <c r="H401" s="262">
        <v>75</v>
      </c>
    </row>
    <row r="402" spans="1:8" ht="12.75">
      <c r="A402" s="267">
        <v>418</v>
      </c>
      <c r="B402" s="88"/>
      <c r="C402" s="95">
        <f t="shared" si="19"/>
        <v>67.87</v>
      </c>
      <c r="D402" s="261"/>
      <c r="E402" s="262">
        <v>11870</v>
      </c>
      <c r="F402" s="264">
        <f t="shared" si="20"/>
        <v>2938</v>
      </c>
      <c r="G402" s="263">
        <f t="shared" si="18"/>
        <v>2099</v>
      </c>
      <c r="H402" s="262">
        <v>75</v>
      </c>
    </row>
    <row r="403" spans="1:8" ht="12.75">
      <c r="A403" s="267">
        <v>419</v>
      </c>
      <c r="B403" s="88"/>
      <c r="C403" s="95">
        <f t="shared" si="19"/>
        <v>67.9</v>
      </c>
      <c r="D403" s="261"/>
      <c r="E403" s="262">
        <v>11870</v>
      </c>
      <c r="F403" s="264">
        <f t="shared" si="20"/>
        <v>2937</v>
      </c>
      <c r="G403" s="263">
        <f t="shared" si="18"/>
        <v>2098</v>
      </c>
      <c r="H403" s="262">
        <v>75</v>
      </c>
    </row>
    <row r="404" spans="1:8" ht="12.75">
      <c r="A404" s="267">
        <v>420</v>
      </c>
      <c r="B404" s="88"/>
      <c r="C404" s="95">
        <f t="shared" si="19"/>
        <v>67.93</v>
      </c>
      <c r="D404" s="261"/>
      <c r="E404" s="262">
        <v>11870</v>
      </c>
      <c r="F404" s="264">
        <f t="shared" si="20"/>
        <v>2936</v>
      </c>
      <c r="G404" s="263">
        <f t="shared" si="18"/>
        <v>2097</v>
      </c>
      <c r="H404" s="262">
        <v>75</v>
      </c>
    </row>
    <row r="405" spans="1:8" ht="12.75">
      <c r="A405" s="267">
        <v>421</v>
      </c>
      <c r="B405" s="88"/>
      <c r="C405" s="95">
        <f t="shared" si="19"/>
        <v>67.96</v>
      </c>
      <c r="D405" s="261"/>
      <c r="E405" s="262">
        <v>11870</v>
      </c>
      <c r="F405" s="264">
        <f t="shared" si="20"/>
        <v>2935</v>
      </c>
      <c r="G405" s="263">
        <f t="shared" si="18"/>
        <v>2096</v>
      </c>
      <c r="H405" s="262">
        <v>75</v>
      </c>
    </row>
    <row r="406" spans="1:8" ht="12.75">
      <c r="A406" s="267">
        <v>422</v>
      </c>
      <c r="B406" s="88"/>
      <c r="C406" s="95">
        <f t="shared" si="19"/>
        <v>67.99</v>
      </c>
      <c r="D406" s="261"/>
      <c r="E406" s="262">
        <v>11870</v>
      </c>
      <c r="F406" s="264">
        <f t="shared" si="20"/>
        <v>2933</v>
      </c>
      <c r="G406" s="263">
        <f t="shared" si="18"/>
        <v>2095</v>
      </c>
      <c r="H406" s="262">
        <v>75</v>
      </c>
    </row>
    <row r="407" spans="1:8" ht="12.75">
      <c r="A407" s="267">
        <v>423</v>
      </c>
      <c r="B407" s="88"/>
      <c r="C407" s="95">
        <f t="shared" si="19"/>
        <v>68.03</v>
      </c>
      <c r="D407" s="261"/>
      <c r="E407" s="262">
        <v>11870</v>
      </c>
      <c r="F407" s="264">
        <f t="shared" si="20"/>
        <v>2932</v>
      </c>
      <c r="G407" s="263">
        <f t="shared" si="18"/>
        <v>2094</v>
      </c>
      <c r="H407" s="262">
        <v>75</v>
      </c>
    </row>
    <row r="408" spans="1:8" ht="12.75">
      <c r="A408" s="267">
        <v>424</v>
      </c>
      <c r="B408" s="88"/>
      <c r="C408" s="95">
        <f t="shared" si="19"/>
        <v>68.06</v>
      </c>
      <c r="D408" s="261"/>
      <c r="E408" s="262">
        <v>11870</v>
      </c>
      <c r="F408" s="264">
        <f t="shared" si="20"/>
        <v>2930</v>
      </c>
      <c r="G408" s="263">
        <f t="shared" si="18"/>
        <v>2093</v>
      </c>
      <c r="H408" s="262">
        <v>75</v>
      </c>
    </row>
    <row r="409" spans="1:8" ht="12.75">
      <c r="A409" s="267">
        <v>425</v>
      </c>
      <c r="B409" s="88"/>
      <c r="C409" s="95">
        <f t="shared" si="19"/>
        <v>68.09</v>
      </c>
      <c r="D409" s="261"/>
      <c r="E409" s="262">
        <v>11870</v>
      </c>
      <c r="F409" s="264">
        <f t="shared" si="20"/>
        <v>2929</v>
      </c>
      <c r="G409" s="263">
        <f t="shared" si="18"/>
        <v>2092</v>
      </c>
      <c r="H409" s="262">
        <v>75</v>
      </c>
    </row>
    <row r="410" spans="1:8" ht="12.75">
      <c r="A410" s="267">
        <v>426</v>
      </c>
      <c r="B410" s="88"/>
      <c r="C410" s="95">
        <f t="shared" si="19"/>
        <v>68.12</v>
      </c>
      <c r="D410" s="261"/>
      <c r="E410" s="262">
        <v>11870</v>
      </c>
      <c r="F410" s="264">
        <f t="shared" si="20"/>
        <v>2928</v>
      </c>
      <c r="G410" s="263">
        <f t="shared" si="18"/>
        <v>2091</v>
      </c>
      <c r="H410" s="262">
        <v>75</v>
      </c>
    </row>
    <row r="411" spans="1:8" ht="12.75">
      <c r="A411" s="267">
        <v>427</v>
      </c>
      <c r="B411" s="88"/>
      <c r="C411" s="95">
        <f t="shared" si="19"/>
        <v>68.15</v>
      </c>
      <c r="D411" s="261"/>
      <c r="E411" s="262">
        <v>11870</v>
      </c>
      <c r="F411" s="264">
        <f t="shared" si="20"/>
        <v>2927</v>
      </c>
      <c r="G411" s="263">
        <f t="shared" si="18"/>
        <v>2090</v>
      </c>
      <c r="H411" s="262">
        <v>75</v>
      </c>
    </row>
    <row r="412" spans="1:8" ht="12.75">
      <c r="A412" s="267">
        <v>428</v>
      </c>
      <c r="B412" s="88"/>
      <c r="C412" s="95">
        <f t="shared" si="19"/>
        <v>68.18</v>
      </c>
      <c r="D412" s="261"/>
      <c r="E412" s="262">
        <v>11870</v>
      </c>
      <c r="F412" s="264">
        <f t="shared" si="20"/>
        <v>2925</v>
      </c>
      <c r="G412" s="263">
        <f t="shared" si="18"/>
        <v>2089</v>
      </c>
      <c r="H412" s="262">
        <v>75</v>
      </c>
    </row>
    <row r="413" spans="1:8" ht="12.75">
      <c r="A413" s="267">
        <v>429</v>
      </c>
      <c r="B413" s="88"/>
      <c r="C413" s="95">
        <f t="shared" si="19"/>
        <v>68.21</v>
      </c>
      <c r="D413" s="261"/>
      <c r="E413" s="262">
        <v>11870</v>
      </c>
      <c r="F413" s="264">
        <f t="shared" si="20"/>
        <v>2924</v>
      </c>
      <c r="G413" s="263">
        <f t="shared" si="18"/>
        <v>2088</v>
      </c>
      <c r="H413" s="262">
        <v>75</v>
      </c>
    </row>
    <row r="414" spans="1:8" ht="12.75">
      <c r="A414" s="267">
        <v>430</v>
      </c>
      <c r="B414" s="88"/>
      <c r="C414" s="95">
        <f t="shared" si="19"/>
        <v>68.24</v>
      </c>
      <c r="D414" s="261"/>
      <c r="E414" s="262">
        <v>11870</v>
      </c>
      <c r="F414" s="264">
        <f t="shared" si="20"/>
        <v>2923</v>
      </c>
      <c r="G414" s="263">
        <f t="shared" si="18"/>
        <v>2087</v>
      </c>
      <c r="H414" s="262">
        <v>75</v>
      </c>
    </row>
    <row r="415" spans="1:8" ht="12.75">
      <c r="A415" s="267">
        <v>431</v>
      </c>
      <c r="B415" s="88"/>
      <c r="C415" s="95">
        <f t="shared" si="19"/>
        <v>68.27</v>
      </c>
      <c r="D415" s="261"/>
      <c r="E415" s="262">
        <v>11870</v>
      </c>
      <c r="F415" s="264">
        <f t="shared" si="20"/>
        <v>2922</v>
      </c>
      <c r="G415" s="263">
        <f t="shared" si="18"/>
        <v>2086</v>
      </c>
      <c r="H415" s="262">
        <v>75</v>
      </c>
    </row>
    <row r="416" spans="1:8" ht="12.75">
      <c r="A416" s="267">
        <v>432</v>
      </c>
      <c r="B416" s="88"/>
      <c r="C416" s="95">
        <f t="shared" si="19"/>
        <v>68.3</v>
      </c>
      <c r="D416" s="261"/>
      <c r="E416" s="262">
        <v>11870</v>
      </c>
      <c r="F416" s="264">
        <f t="shared" si="20"/>
        <v>2920</v>
      </c>
      <c r="G416" s="263">
        <f t="shared" si="18"/>
        <v>2086</v>
      </c>
      <c r="H416" s="262">
        <v>75</v>
      </c>
    </row>
    <row r="417" spans="1:8" ht="12.75">
      <c r="A417" s="267">
        <v>433</v>
      </c>
      <c r="B417" s="88"/>
      <c r="C417" s="95">
        <f t="shared" si="19"/>
        <v>68.33</v>
      </c>
      <c r="D417" s="261"/>
      <c r="E417" s="262">
        <v>11870</v>
      </c>
      <c r="F417" s="264">
        <f t="shared" si="20"/>
        <v>2919</v>
      </c>
      <c r="G417" s="263">
        <f t="shared" si="18"/>
        <v>2085</v>
      </c>
      <c r="H417" s="262">
        <v>75</v>
      </c>
    </row>
    <row r="418" spans="1:8" ht="12.75">
      <c r="A418" s="267">
        <v>434</v>
      </c>
      <c r="B418" s="88"/>
      <c r="C418" s="95">
        <f t="shared" si="19"/>
        <v>68.36</v>
      </c>
      <c r="D418" s="261"/>
      <c r="E418" s="262">
        <v>11870</v>
      </c>
      <c r="F418" s="264">
        <f t="shared" si="20"/>
        <v>2918</v>
      </c>
      <c r="G418" s="263">
        <f t="shared" si="18"/>
        <v>2084</v>
      </c>
      <c r="H418" s="262">
        <v>75</v>
      </c>
    </row>
    <row r="419" spans="1:8" ht="12.75">
      <c r="A419" s="267">
        <v>435</v>
      </c>
      <c r="B419" s="88"/>
      <c r="C419" s="95">
        <f t="shared" si="19"/>
        <v>68.39</v>
      </c>
      <c r="D419" s="261"/>
      <c r="E419" s="262">
        <v>11870</v>
      </c>
      <c r="F419" s="264">
        <f t="shared" si="20"/>
        <v>2917</v>
      </c>
      <c r="G419" s="263">
        <f t="shared" si="18"/>
        <v>2083</v>
      </c>
      <c r="H419" s="262">
        <v>75</v>
      </c>
    </row>
    <row r="420" spans="1:8" ht="12.75">
      <c r="A420" s="267">
        <v>436</v>
      </c>
      <c r="B420" s="88"/>
      <c r="C420" s="95">
        <f t="shared" si="19"/>
        <v>68.42</v>
      </c>
      <c r="D420" s="261"/>
      <c r="E420" s="262">
        <v>11870</v>
      </c>
      <c r="F420" s="264">
        <f t="shared" si="20"/>
        <v>2915</v>
      </c>
      <c r="G420" s="263">
        <f t="shared" si="18"/>
        <v>2082</v>
      </c>
      <c r="H420" s="262">
        <v>75</v>
      </c>
    </row>
    <row r="421" spans="1:8" ht="12.75">
      <c r="A421" s="267">
        <v>437</v>
      </c>
      <c r="B421" s="88"/>
      <c r="C421" s="95">
        <f t="shared" si="19"/>
        <v>68.45</v>
      </c>
      <c r="D421" s="261"/>
      <c r="E421" s="262">
        <v>11870</v>
      </c>
      <c r="F421" s="264">
        <f t="shared" si="20"/>
        <v>2914</v>
      </c>
      <c r="G421" s="263">
        <f t="shared" si="18"/>
        <v>2081</v>
      </c>
      <c r="H421" s="262">
        <v>75</v>
      </c>
    </row>
    <row r="422" spans="1:8" ht="12.75">
      <c r="A422" s="267">
        <v>438</v>
      </c>
      <c r="B422" s="88"/>
      <c r="C422" s="95">
        <f t="shared" si="19"/>
        <v>68.48</v>
      </c>
      <c r="D422" s="261"/>
      <c r="E422" s="262">
        <v>11870</v>
      </c>
      <c r="F422" s="264">
        <f t="shared" si="20"/>
        <v>2913</v>
      </c>
      <c r="G422" s="263">
        <f t="shared" si="18"/>
        <v>2080</v>
      </c>
      <c r="H422" s="262">
        <v>75</v>
      </c>
    </row>
    <row r="423" spans="1:8" ht="12.75">
      <c r="A423" s="267">
        <v>439</v>
      </c>
      <c r="B423" s="88"/>
      <c r="C423" s="95">
        <f t="shared" si="19"/>
        <v>68.51</v>
      </c>
      <c r="D423" s="261"/>
      <c r="E423" s="262">
        <v>11870</v>
      </c>
      <c r="F423" s="264">
        <f t="shared" si="20"/>
        <v>2912</v>
      </c>
      <c r="G423" s="263">
        <f t="shared" si="18"/>
        <v>2079</v>
      </c>
      <c r="H423" s="262">
        <v>75</v>
      </c>
    </row>
    <row r="424" spans="1:8" ht="12.75">
      <c r="A424" s="267">
        <v>440</v>
      </c>
      <c r="B424" s="88"/>
      <c r="C424" s="95">
        <f t="shared" si="19"/>
        <v>68.54</v>
      </c>
      <c r="D424" s="261"/>
      <c r="E424" s="262">
        <v>11870</v>
      </c>
      <c r="F424" s="264">
        <f t="shared" si="20"/>
        <v>2910</v>
      </c>
      <c r="G424" s="263">
        <f t="shared" si="18"/>
        <v>2078</v>
      </c>
      <c r="H424" s="262">
        <v>75</v>
      </c>
    </row>
    <row r="425" spans="1:8" ht="12.75">
      <c r="A425" s="267">
        <v>441</v>
      </c>
      <c r="B425" s="88"/>
      <c r="C425" s="95">
        <f t="shared" si="19"/>
        <v>68.57</v>
      </c>
      <c r="D425" s="261"/>
      <c r="E425" s="262">
        <v>11870</v>
      </c>
      <c r="F425" s="264">
        <f t="shared" si="20"/>
        <v>2909</v>
      </c>
      <c r="G425" s="263">
        <f t="shared" si="18"/>
        <v>2077</v>
      </c>
      <c r="H425" s="262">
        <v>75</v>
      </c>
    </row>
    <row r="426" spans="1:8" ht="12.75">
      <c r="A426" s="267">
        <v>442</v>
      </c>
      <c r="B426" s="88"/>
      <c r="C426" s="95">
        <f t="shared" si="19"/>
        <v>68.6</v>
      </c>
      <c r="D426" s="261"/>
      <c r="E426" s="262">
        <v>11870</v>
      </c>
      <c r="F426" s="264">
        <f t="shared" si="20"/>
        <v>2908</v>
      </c>
      <c r="G426" s="263">
        <f t="shared" si="18"/>
        <v>2076</v>
      </c>
      <c r="H426" s="262">
        <v>75</v>
      </c>
    </row>
    <row r="427" spans="1:8" ht="12.75">
      <c r="A427" s="267">
        <v>443</v>
      </c>
      <c r="B427" s="88"/>
      <c r="C427" s="95">
        <f t="shared" si="19"/>
        <v>68.63</v>
      </c>
      <c r="D427" s="261"/>
      <c r="E427" s="262">
        <v>11870</v>
      </c>
      <c r="F427" s="264">
        <f t="shared" si="20"/>
        <v>2907</v>
      </c>
      <c r="G427" s="263">
        <f t="shared" si="18"/>
        <v>2075</v>
      </c>
      <c r="H427" s="262">
        <v>75</v>
      </c>
    </row>
    <row r="428" spans="1:8" ht="12.75">
      <c r="A428" s="267">
        <v>444</v>
      </c>
      <c r="B428" s="88"/>
      <c r="C428" s="95">
        <f aca="true" t="shared" si="21" ref="C428:C491">ROUND(10.899*LN(A428)+A428/200,2)</f>
        <v>68.66</v>
      </c>
      <c r="D428" s="261"/>
      <c r="E428" s="262">
        <v>11870</v>
      </c>
      <c r="F428" s="264">
        <f t="shared" si="20"/>
        <v>2906</v>
      </c>
      <c r="G428" s="263">
        <f aca="true" t="shared" si="22" ref="G428:G491">ROUND(12*(1/C428*E428),0)</f>
        <v>2075</v>
      </c>
      <c r="H428" s="262">
        <v>75</v>
      </c>
    </row>
    <row r="429" spans="1:8" ht="12.75">
      <c r="A429" s="267">
        <v>445</v>
      </c>
      <c r="B429" s="88"/>
      <c r="C429" s="95">
        <f t="shared" si="21"/>
        <v>68.69</v>
      </c>
      <c r="D429" s="261"/>
      <c r="E429" s="262">
        <v>11870</v>
      </c>
      <c r="F429" s="264">
        <f t="shared" si="20"/>
        <v>2904</v>
      </c>
      <c r="G429" s="263">
        <f t="shared" si="22"/>
        <v>2074</v>
      </c>
      <c r="H429" s="262">
        <v>75</v>
      </c>
    </row>
    <row r="430" spans="1:8" ht="12.75">
      <c r="A430" s="267">
        <v>446</v>
      </c>
      <c r="B430" s="88"/>
      <c r="C430" s="95">
        <f t="shared" si="21"/>
        <v>68.72</v>
      </c>
      <c r="D430" s="261"/>
      <c r="E430" s="262">
        <v>11870</v>
      </c>
      <c r="F430" s="264">
        <f t="shared" si="20"/>
        <v>2903</v>
      </c>
      <c r="G430" s="263">
        <f t="shared" si="22"/>
        <v>2073</v>
      </c>
      <c r="H430" s="262">
        <v>75</v>
      </c>
    </row>
    <row r="431" spans="1:8" ht="12.75">
      <c r="A431" s="267">
        <v>447</v>
      </c>
      <c r="B431" s="88"/>
      <c r="C431" s="95">
        <f t="shared" si="21"/>
        <v>68.75</v>
      </c>
      <c r="D431" s="261"/>
      <c r="E431" s="262">
        <v>11870</v>
      </c>
      <c r="F431" s="264">
        <f t="shared" si="20"/>
        <v>2902</v>
      </c>
      <c r="G431" s="263">
        <f t="shared" si="22"/>
        <v>2072</v>
      </c>
      <c r="H431" s="262">
        <v>75</v>
      </c>
    </row>
    <row r="432" spans="1:8" ht="12.75">
      <c r="A432" s="267">
        <v>448</v>
      </c>
      <c r="B432" s="88"/>
      <c r="C432" s="95">
        <f t="shared" si="21"/>
        <v>68.78</v>
      </c>
      <c r="D432" s="261"/>
      <c r="E432" s="262">
        <v>11870</v>
      </c>
      <c r="F432" s="264">
        <f t="shared" si="20"/>
        <v>2901</v>
      </c>
      <c r="G432" s="263">
        <f t="shared" si="22"/>
        <v>2071</v>
      </c>
      <c r="H432" s="262">
        <v>75</v>
      </c>
    </row>
    <row r="433" spans="1:8" ht="12.75">
      <c r="A433" s="267">
        <v>449</v>
      </c>
      <c r="B433" s="88"/>
      <c r="C433" s="95">
        <f t="shared" si="21"/>
        <v>68.81</v>
      </c>
      <c r="D433" s="261"/>
      <c r="E433" s="262">
        <v>11870</v>
      </c>
      <c r="F433" s="264">
        <f t="shared" si="20"/>
        <v>2899</v>
      </c>
      <c r="G433" s="263">
        <f t="shared" si="22"/>
        <v>2070</v>
      </c>
      <c r="H433" s="262">
        <v>75</v>
      </c>
    </row>
    <row r="434" spans="1:8" ht="12.75">
      <c r="A434" s="267">
        <v>450</v>
      </c>
      <c r="B434" s="88"/>
      <c r="C434" s="95">
        <f t="shared" si="21"/>
        <v>68.83</v>
      </c>
      <c r="D434" s="261"/>
      <c r="E434" s="262">
        <v>11870</v>
      </c>
      <c r="F434" s="264">
        <f t="shared" si="20"/>
        <v>2899</v>
      </c>
      <c r="G434" s="263">
        <f t="shared" si="22"/>
        <v>2069</v>
      </c>
      <c r="H434" s="262">
        <v>75</v>
      </c>
    </row>
    <row r="435" spans="1:8" ht="12.75">
      <c r="A435" s="267">
        <v>451</v>
      </c>
      <c r="B435" s="88"/>
      <c r="C435" s="95">
        <f t="shared" si="21"/>
        <v>68.86</v>
      </c>
      <c r="D435" s="261"/>
      <c r="E435" s="262">
        <v>11870</v>
      </c>
      <c r="F435" s="264">
        <f t="shared" si="20"/>
        <v>2897</v>
      </c>
      <c r="G435" s="263">
        <f t="shared" si="22"/>
        <v>2069</v>
      </c>
      <c r="H435" s="262">
        <v>75</v>
      </c>
    </row>
    <row r="436" spans="1:8" ht="12.75">
      <c r="A436" s="267">
        <v>452</v>
      </c>
      <c r="B436" s="88"/>
      <c r="C436" s="95">
        <f t="shared" si="21"/>
        <v>68.89</v>
      </c>
      <c r="D436" s="261"/>
      <c r="E436" s="262">
        <v>11870</v>
      </c>
      <c r="F436" s="264">
        <f t="shared" si="20"/>
        <v>2896</v>
      </c>
      <c r="G436" s="263">
        <f t="shared" si="22"/>
        <v>2068</v>
      </c>
      <c r="H436" s="262">
        <v>75</v>
      </c>
    </row>
    <row r="437" spans="1:8" ht="12.75">
      <c r="A437" s="267">
        <v>453</v>
      </c>
      <c r="B437" s="88"/>
      <c r="C437" s="95">
        <f t="shared" si="21"/>
        <v>68.92</v>
      </c>
      <c r="D437" s="261"/>
      <c r="E437" s="262">
        <v>11870</v>
      </c>
      <c r="F437" s="264">
        <f t="shared" si="20"/>
        <v>2895</v>
      </c>
      <c r="G437" s="263">
        <f t="shared" si="22"/>
        <v>2067</v>
      </c>
      <c r="H437" s="262">
        <v>75</v>
      </c>
    </row>
    <row r="438" spans="1:8" ht="12.75">
      <c r="A438" s="267">
        <v>454</v>
      </c>
      <c r="B438" s="88"/>
      <c r="C438" s="95">
        <f t="shared" si="21"/>
        <v>68.95</v>
      </c>
      <c r="D438" s="261"/>
      <c r="E438" s="262">
        <v>11870</v>
      </c>
      <c r="F438" s="264">
        <f t="shared" si="20"/>
        <v>2894</v>
      </c>
      <c r="G438" s="263">
        <f t="shared" si="22"/>
        <v>2066</v>
      </c>
      <c r="H438" s="262">
        <v>75</v>
      </c>
    </row>
    <row r="439" spans="1:8" ht="12.75">
      <c r="A439" s="267">
        <v>455</v>
      </c>
      <c r="B439" s="88"/>
      <c r="C439" s="95">
        <f t="shared" si="21"/>
        <v>68.98</v>
      </c>
      <c r="D439" s="261"/>
      <c r="E439" s="262">
        <v>11870</v>
      </c>
      <c r="F439" s="264">
        <f t="shared" si="20"/>
        <v>2892</v>
      </c>
      <c r="G439" s="263">
        <f t="shared" si="22"/>
        <v>2065</v>
      </c>
      <c r="H439" s="262">
        <v>75</v>
      </c>
    </row>
    <row r="440" spans="1:8" ht="12.75">
      <c r="A440" s="267">
        <v>456</v>
      </c>
      <c r="B440" s="88"/>
      <c r="C440" s="95">
        <f t="shared" si="21"/>
        <v>69.01</v>
      </c>
      <c r="D440" s="261"/>
      <c r="E440" s="262">
        <v>11870</v>
      </c>
      <c r="F440" s="264">
        <f t="shared" si="20"/>
        <v>2891</v>
      </c>
      <c r="G440" s="263">
        <f t="shared" si="22"/>
        <v>2064</v>
      </c>
      <c r="H440" s="262">
        <v>75</v>
      </c>
    </row>
    <row r="441" spans="1:8" ht="12.75">
      <c r="A441" s="267">
        <v>457</v>
      </c>
      <c r="B441" s="88"/>
      <c r="C441" s="95">
        <f t="shared" si="21"/>
        <v>69.04</v>
      </c>
      <c r="D441" s="261"/>
      <c r="E441" s="262">
        <v>11870</v>
      </c>
      <c r="F441" s="264">
        <f t="shared" si="20"/>
        <v>2890</v>
      </c>
      <c r="G441" s="263">
        <f t="shared" si="22"/>
        <v>2063</v>
      </c>
      <c r="H441" s="262">
        <v>75</v>
      </c>
    </row>
    <row r="442" spans="1:8" ht="12.75">
      <c r="A442" s="267">
        <v>458</v>
      </c>
      <c r="B442" s="88"/>
      <c r="C442" s="95">
        <f t="shared" si="21"/>
        <v>69.07</v>
      </c>
      <c r="D442" s="261"/>
      <c r="E442" s="262">
        <v>11870</v>
      </c>
      <c r="F442" s="264">
        <f t="shared" si="20"/>
        <v>2889</v>
      </c>
      <c r="G442" s="263">
        <f t="shared" si="22"/>
        <v>2062</v>
      </c>
      <c r="H442" s="262">
        <v>75</v>
      </c>
    </row>
    <row r="443" spans="1:8" ht="12.75">
      <c r="A443" s="267">
        <v>459</v>
      </c>
      <c r="B443" s="88"/>
      <c r="C443" s="95">
        <f t="shared" si="21"/>
        <v>69.1</v>
      </c>
      <c r="D443" s="261"/>
      <c r="E443" s="262">
        <v>11870</v>
      </c>
      <c r="F443" s="264">
        <f t="shared" si="20"/>
        <v>2888</v>
      </c>
      <c r="G443" s="263">
        <f t="shared" si="22"/>
        <v>2061</v>
      </c>
      <c r="H443" s="262">
        <v>75</v>
      </c>
    </row>
    <row r="444" spans="1:8" ht="12.75">
      <c r="A444" s="267">
        <v>460</v>
      </c>
      <c r="B444" s="88"/>
      <c r="C444" s="95">
        <f t="shared" si="21"/>
        <v>69.12</v>
      </c>
      <c r="D444" s="261"/>
      <c r="E444" s="262">
        <v>11870</v>
      </c>
      <c r="F444" s="264">
        <f t="shared" si="20"/>
        <v>2887</v>
      </c>
      <c r="G444" s="263">
        <f t="shared" si="22"/>
        <v>2061</v>
      </c>
      <c r="H444" s="262">
        <v>75</v>
      </c>
    </row>
    <row r="445" spans="1:8" ht="12.75">
      <c r="A445" s="267">
        <v>461</v>
      </c>
      <c r="B445" s="88"/>
      <c r="C445" s="95">
        <f t="shared" si="21"/>
        <v>69.15</v>
      </c>
      <c r="D445" s="261"/>
      <c r="E445" s="262">
        <v>11870</v>
      </c>
      <c r="F445" s="264">
        <f t="shared" si="20"/>
        <v>2885</v>
      </c>
      <c r="G445" s="263">
        <f t="shared" si="22"/>
        <v>2060</v>
      </c>
      <c r="H445" s="262">
        <v>75</v>
      </c>
    </row>
    <row r="446" spans="1:8" ht="12.75">
      <c r="A446" s="267">
        <v>462</v>
      </c>
      <c r="B446" s="88"/>
      <c r="C446" s="95">
        <f t="shared" si="21"/>
        <v>69.18</v>
      </c>
      <c r="D446" s="261"/>
      <c r="E446" s="262">
        <v>11870</v>
      </c>
      <c r="F446" s="264">
        <f t="shared" si="20"/>
        <v>2884</v>
      </c>
      <c r="G446" s="263">
        <f t="shared" si="22"/>
        <v>2059</v>
      </c>
      <c r="H446" s="262">
        <v>75</v>
      </c>
    </row>
    <row r="447" spans="1:8" ht="12.75">
      <c r="A447" s="267">
        <v>463</v>
      </c>
      <c r="B447" s="88"/>
      <c r="C447" s="95">
        <f t="shared" si="21"/>
        <v>69.21</v>
      </c>
      <c r="D447" s="261"/>
      <c r="E447" s="262">
        <v>11870</v>
      </c>
      <c r="F447" s="264">
        <f t="shared" si="20"/>
        <v>2883</v>
      </c>
      <c r="G447" s="263">
        <f t="shared" si="22"/>
        <v>2058</v>
      </c>
      <c r="H447" s="262">
        <v>75</v>
      </c>
    </row>
    <row r="448" spans="1:8" ht="12.75">
      <c r="A448" s="267">
        <v>464</v>
      </c>
      <c r="B448" s="88"/>
      <c r="C448" s="95">
        <f t="shared" si="21"/>
        <v>69.24</v>
      </c>
      <c r="D448" s="261"/>
      <c r="E448" s="262">
        <v>11870</v>
      </c>
      <c r="F448" s="264">
        <f t="shared" si="20"/>
        <v>2882</v>
      </c>
      <c r="G448" s="263">
        <f t="shared" si="22"/>
        <v>2057</v>
      </c>
      <c r="H448" s="262">
        <v>75</v>
      </c>
    </row>
    <row r="449" spans="1:8" ht="12.75">
      <c r="A449" s="267">
        <v>465</v>
      </c>
      <c r="B449" s="88"/>
      <c r="C449" s="95">
        <f t="shared" si="21"/>
        <v>69.27</v>
      </c>
      <c r="D449" s="261"/>
      <c r="E449" s="262">
        <v>11870</v>
      </c>
      <c r="F449" s="264">
        <f t="shared" si="20"/>
        <v>2881</v>
      </c>
      <c r="G449" s="263">
        <f t="shared" si="22"/>
        <v>2056</v>
      </c>
      <c r="H449" s="262">
        <v>75</v>
      </c>
    </row>
    <row r="450" spans="1:8" ht="12.75">
      <c r="A450" s="267">
        <v>466</v>
      </c>
      <c r="B450" s="88"/>
      <c r="C450" s="95">
        <f t="shared" si="21"/>
        <v>69.3</v>
      </c>
      <c r="D450" s="261"/>
      <c r="E450" s="262">
        <v>11870</v>
      </c>
      <c r="F450" s="264">
        <f t="shared" si="20"/>
        <v>2879</v>
      </c>
      <c r="G450" s="263">
        <f t="shared" si="22"/>
        <v>2055</v>
      </c>
      <c r="H450" s="262">
        <v>75</v>
      </c>
    </row>
    <row r="451" spans="1:8" ht="12.75">
      <c r="A451" s="267">
        <v>467</v>
      </c>
      <c r="B451" s="88"/>
      <c r="C451" s="95">
        <f t="shared" si="21"/>
        <v>69.32</v>
      </c>
      <c r="D451" s="261"/>
      <c r="E451" s="262">
        <v>11870</v>
      </c>
      <c r="F451" s="264">
        <f t="shared" si="20"/>
        <v>2879</v>
      </c>
      <c r="G451" s="263">
        <f t="shared" si="22"/>
        <v>2055</v>
      </c>
      <c r="H451" s="262">
        <v>75</v>
      </c>
    </row>
    <row r="452" spans="1:8" ht="12.75">
      <c r="A452" s="267">
        <v>468</v>
      </c>
      <c r="B452" s="88"/>
      <c r="C452" s="95">
        <f t="shared" si="21"/>
        <v>69.35</v>
      </c>
      <c r="D452" s="261"/>
      <c r="E452" s="262">
        <v>11870</v>
      </c>
      <c r="F452" s="264">
        <f t="shared" si="20"/>
        <v>2877</v>
      </c>
      <c r="G452" s="263">
        <f t="shared" si="22"/>
        <v>2054</v>
      </c>
      <c r="H452" s="262">
        <v>75</v>
      </c>
    </row>
    <row r="453" spans="1:8" ht="12.75">
      <c r="A453" s="267">
        <v>469</v>
      </c>
      <c r="B453" s="88"/>
      <c r="C453" s="95">
        <f t="shared" si="21"/>
        <v>69.38</v>
      </c>
      <c r="D453" s="261"/>
      <c r="E453" s="262">
        <v>11870</v>
      </c>
      <c r="F453" s="264">
        <f t="shared" si="20"/>
        <v>2876</v>
      </c>
      <c r="G453" s="263">
        <f t="shared" si="22"/>
        <v>2053</v>
      </c>
      <c r="H453" s="262">
        <v>75</v>
      </c>
    </row>
    <row r="454" spans="1:8" ht="12.75">
      <c r="A454" s="267">
        <v>470</v>
      </c>
      <c r="B454" s="88"/>
      <c r="C454" s="95">
        <f t="shared" si="21"/>
        <v>69.41</v>
      </c>
      <c r="D454" s="261"/>
      <c r="E454" s="262">
        <v>11870</v>
      </c>
      <c r="F454" s="264">
        <f t="shared" si="20"/>
        <v>2875</v>
      </c>
      <c r="G454" s="263">
        <f t="shared" si="22"/>
        <v>2052</v>
      </c>
      <c r="H454" s="262">
        <v>75</v>
      </c>
    </row>
    <row r="455" spans="1:8" ht="12.75">
      <c r="A455" s="267">
        <v>471</v>
      </c>
      <c r="B455" s="88"/>
      <c r="C455" s="95">
        <f t="shared" si="21"/>
        <v>69.44</v>
      </c>
      <c r="D455" s="261"/>
      <c r="E455" s="262">
        <v>11870</v>
      </c>
      <c r="F455" s="264">
        <f t="shared" si="20"/>
        <v>2874</v>
      </c>
      <c r="G455" s="263">
        <f t="shared" si="22"/>
        <v>2051</v>
      </c>
      <c r="H455" s="262">
        <v>75</v>
      </c>
    </row>
    <row r="456" spans="1:8" ht="12.75">
      <c r="A456" s="267">
        <v>472</v>
      </c>
      <c r="B456" s="88"/>
      <c r="C456" s="95">
        <f t="shared" si="21"/>
        <v>69.46</v>
      </c>
      <c r="D456" s="261"/>
      <c r="E456" s="262">
        <v>11870</v>
      </c>
      <c r="F456" s="264">
        <f t="shared" si="20"/>
        <v>2873</v>
      </c>
      <c r="G456" s="263">
        <f t="shared" si="22"/>
        <v>2051</v>
      </c>
      <c r="H456" s="262">
        <v>75</v>
      </c>
    </row>
    <row r="457" spans="1:8" ht="12.75">
      <c r="A457" s="267">
        <v>473</v>
      </c>
      <c r="B457" s="88"/>
      <c r="C457" s="95">
        <f t="shared" si="21"/>
        <v>69.49</v>
      </c>
      <c r="D457" s="261"/>
      <c r="E457" s="262">
        <v>11870</v>
      </c>
      <c r="F457" s="264">
        <f t="shared" si="20"/>
        <v>2872</v>
      </c>
      <c r="G457" s="263">
        <f t="shared" si="22"/>
        <v>2050</v>
      </c>
      <c r="H457" s="262">
        <v>75</v>
      </c>
    </row>
    <row r="458" spans="1:8" ht="12.75">
      <c r="A458" s="267">
        <v>474</v>
      </c>
      <c r="B458" s="88"/>
      <c r="C458" s="95">
        <f t="shared" si="21"/>
        <v>69.52</v>
      </c>
      <c r="D458" s="261"/>
      <c r="E458" s="262">
        <v>11870</v>
      </c>
      <c r="F458" s="264">
        <f t="shared" si="20"/>
        <v>2871</v>
      </c>
      <c r="G458" s="263">
        <f t="shared" si="22"/>
        <v>2049</v>
      </c>
      <c r="H458" s="262">
        <v>75</v>
      </c>
    </row>
    <row r="459" spans="1:8" ht="12.75">
      <c r="A459" s="267">
        <v>475</v>
      </c>
      <c r="B459" s="88"/>
      <c r="C459" s="95">
        <f t="shared" si="21"/>
        <v>69.55</v>
      </c>
      <c r="D459" s="261"/>
      <c r="E459" s="262">
        <v>11870</v>
      </c>
      <c r="F459" s="264">
        <f t="shared" si="20"/>
        <v>2869</v>
      </c>
      <c r="G459" s="263">
        <f t="shared" si="22"/>
        <v>2048</v>
      </c>
      <c r="H459" s="262">
        <v>75</v>
      </c>
    </row>
    <row r="460" spans="1:8" ht="12.75">
      <c r="A460" s="267">
        <v>476</v>
      </c>
      <c r="B460" s="88"/>
      <c r="C460" s="95">
        <f t="shared" si="21"/>
        <v>69.58</v>
      </c>
      <c r="D460" s="261"/>
      <c r="E460" s="262">
        <v>11870</v>
      </c>
      <c r="F460" s="264">
        <f t="shared" si="20"/>
        <v>2868</v>
      </c>
      <c r="G460" s="263">
        <f t="shared" si="22"/>
        <v>2047</v>
      </c>
      <c r="H460" s="262">
        <v>75</v>
      </c>
    </row>
    <row r="461" spans="1:8" ht="12.75">
      <c r="A461" s="267">
        <v>477</v>
      </c>
      <c r="B461" s="88"/>
      <c r="C461" s="95">
        <f t="shared" si="21"/>
        <v>69.6</v>
      </c>
      <c r="D461" s="261"/>
      <c r="E461" s="262">
        <v>11870</v>
      </c>
      <c r="F461" s="264">
        <f t="shared" si="20"/>
        <v>2867</v>
      </c>
      <c r="G461" s="263">
        <f t="shared" si="22"/>
        <v>2047</v>
      </c>
      <c r="H461" s="262">
        <v>75</v>
      </c>
    </row>
    <row r="462" spans="1:8" ht="12.75">
      <c r="A462" s="267">
        <v>478</v>
      </c>
      <c r="B462" s="88"/>
      <c r="C462" s="95">
        <f t="shared" si="21"/>
        <v>69.63</v>
      </c>
      <c r="D462" s="261"/>
      <c r="E462" s="262">
        <v>11870</v>
      </c>
      <c r="F462" s="264">
        <f aca="true" t="shared" si="23" ref="F462:F525">ROUND(12*1.3644*(1/C462*E462)+H462,0)</f>
        <v>2866</v>
      </c>
      <c r="G462" s="263">
        <f t="shared" si="22"/>
        <v>2046</v>
      </c>
      <c r="H462" s="262">
        <v>75</v>
      </c>
    </row>
    <row r="463" spans="1:8" ht="12.75">
      <c r="A463" s="267">
        <v>479</v>
      </c>
      <c r="B463" s="88"/>
      <c r="C463" s="95">
        <f t="shared" si="21"/>
        <v>69.66</v>
      </c>
      <c r="D463" s="261"/>
      <c r="E463" s="262">
        <v>11870</v>
      </c>
      <c r="F463" s="264">
        <f t="shared" si="23"/>
        <v>2865</v>
      </c>
      <c r="G463" s="263">
        <f t="shared" si="22"/>
        <v>2045</v>
      </c>
      <c r="H463" s="262">
        <v>75</v>
      </c>
    </row>
    <row r="464" spans="1:8" ht="12.75">
      <c r="A464" s="267">
        <v>480</v>
      </c>
      <c r="B464" s="88"/>
      <c r="C464" s="95">
        <f t="shared" si="21"/>
        <v>69.69</v>
      </c>
      <c r="D464" s="261"/>
      <c r="E464" s="262">
        <v>11870</v>
      </c>
      <c r="F464" s="264">
        <f t="shared" si="23"/>
        <v>2864</v>
      </c>
      <c r="G464" s="263">
        <f t="shared" si="22"/>
        <v>2044</v>
      </c>
      <c r="H464" s="262">
        <v>75</v>
      </c>
    </row>
    <row r="465" spans="1:8" ht="12.75">
      <c r="A465" s="267">
        <v>481</v>
      </c>
      <c r="B465" s="88"/>
      <c r="C465" s="95">
        <f t="shared" si="21"/>
        <v>69.72</v>
      </c>
      <c r="D465" s="261"/>
      <c r="E465" s="262">
        <v>11870</v>
      </c>
      <c r="F465" s="264">
        <f t="shared" si="23"/>
        <v>2863</v>
      </c>
      <c r="G465" s="263">
        <f t="shared" si="22"/>
        <v>2043</v>
      </c>
      <c r="H465" s="262">
        <v>75</v>
      </c>
    </row>
    <row r="466" spans="1:8" ht="12.75">
      <c r="A466" s="267">
        <v>482</v>
      </c>
      <c r="B466" s="88"/>
      <c r="C466" s="95">
        <f t="shared" si="21"/>
        <v>69.74</v>
      </c>
      <c r="D466" s="261"/>
      <c r="E466" s="262">
        <v>11870</v>
      </c>
      <c r="F466" s="264">
        <f t="shared" si="23"/>
        <v>2862</v>
      </c>
      <c r="G466" s="263">
        <f t="shared" si="22"/>
        <v>2042</v>
      </c>
      <c r="H466" s="262">
        <v>75</v>
      </c>
    </row>
    <row r="467" spans="1:8" ht="12.75">
      <c r="A467" s="267">
        <v>483</v>
      </c>
      <c r="B467" s="88"/>
      <c r="C467" s="95">
        <f t="shared" si="21"/>
        <v>69.77</v>
      </c>
      <c r="D467" s="261"/>
      <c r="E467" s="262">
        <v>11870</v>
      </c>
      <c r="F467" s="264">
        <f t="shared" si="23"/>
        <v>2861</v>
      </c>
      <c r="G467" s="263">
        <f t="shared" si="22"/>
        <v>2042</v>
      </c>
      <c r="H467" s="262">
        <v>75</v>
      </c>
    </row>
    <row r="468" spans="1:8" ht="12.75">
      <c r="A468" s="267">
        <v>484</v>
      </c>
      <c r="B468" s="88"/>
      <c r="C468" s="95">
        <f t="shared" si="21"/>
        <v>69.8</v>
      </c>
      <c r="D468" s="261"/>
      <c r="E468" s="262">
        <v>11870</v>
      </c>
      <c r="F468" s="264">
        <f t="shared" si="23"/>
        <v>2859</v>
      </c>
      <c r="G468" s="263">
        <f t="shared" si="22"/>
        <v>2041</v>
      </c>
      <c r="H468" s="262">
        <v>75</v>
      </c>
    </row>
    <row r="469" spans="1:8" ht="12.75">
      <c r="A469" s="267">
        <v>485</v>
      </c>
      <c r="B469" s="88"/>
      <c r="C469" s="95">
        <f t="shared" si="21"/>
        <v>69.83</v>
      </c>
      <c r="D469" s="261"/>
      <c r="E469" s="262">
        <v>11870</v>
      </c>
      <c r="F469" s="264">
        <f t="shared" si="23"/>
        <v>2858</v>
      </c>
      <c r="G469" s="263">
        <f t="shared" si="22"/>
        <v>2040</v>
      </c>
      <c r="H469" s="262">
        <v>75</v>
      </c>
    </row>
    <row r="470" spans="1:8" ht="12.75">
      <c r="A470" s="267">
        <v>486</v>
      </c>
      <c r="B470" s="88"/>
      <c r="C470" s="95">
        <f t="shared" si="21"/>
        <v>69.85</v>
      </c>
      <c r="D470" s="261"/>
      <c r="E470" s="262">
        <v>11870</v>
      </c>
      <c r="F470" s="264">
        <f t="shared" si="23"/>
        <v>2857</v>
      </c>
      <c r="G470" s="263">
        <f t="shared" si="22"/>
        <v>2039</v>
      </c>
      <c r="H470" s="262">
        <v>75</v>
      </c>
    </row>
    <row r="471" spans="1:8" ht="12.75">
      <c r="A471" s="267">
        <v>487</v>
      </c>
      <c r="B471" s="88"/>
      <c r="C471" s="95">
        <f t="shared" si="21"/>
        <v>69.88</v>
      </c>
      <c r="D471" s="261"/>
      <c r="E471" s="262">
        <v>11870</v>
      </c>
      <c r="F471" s="264">
        <f t="shared" si="23"/>
        <v>2856</v>
      </c>
      <c r="G471" s="263">
        <f t="shared" si="22"/>
        <v>2038</v>
      </c>
      <c r="H471" s="262">
        <v>75</v>
      </c>
    </row>
    <row r="472" spans="1:8" ht="12.75">
      <c r="A472" s="267">
        <v>488</v>
      </c>
      <c r="B472" s="88"/>
      <c r="C472" s="95">
        <f t="shared" si="21"/>
        <v>69.91</v>
      </c>
      <c r="D472" s="261"/>
      <c r="E472" s="262">
        <v>11870</v>
      </c>
      <c r="F472" s="264">
        <f t="shared" si="23"/>
        <v>2855</v>
      </c>
      <c r="G472" s="263">
        <f t="shared" si="22"/>
        <v>2037</v>
      </c>
      <c r="H472" s="262">
        <v>75</v>
      </c>
    </row>
    <row r="473" spans="1:8" ht="12.75">
      <c r="A473" s="267">
        <v>489</v>
      </c>
      <c r="B473" s="88"/>
      <c r="C473" s="95">
        <f t="shared" si="21"/>
        <v>69.94</v>
      </c>
      <c r="D473" s="261"/>
      <c r="E473" s="262">
        <v>11870</v>
      </c>
      <c r="F473" s="264">
        <f t="shared" si="23"/>
        <v>2854</v>
      </c>
      <c r="G473" s="263">
        <f t="shared" si="22"/>
        <v>2037</v>
      </c>
      <c r="H473" s="262">
        <v>75</v>
      </c>
    </row>
    <row r="474" spans="1:8" ht="12.75">
      <c r="A474" s="267">
        <v>490</v>
      </c>
      <c r="B474" s="88"/>
      <c r="C474" s="95">
        <f t="shared" si="21"/>
        <v>69.96</v>
      </c>
      <c r="D474" s="261"/>
      <c r="E474" s="262">
        <v>11870</v>
      </c>
      <c r="F474" s="264">
        <f t="shared" si="23"/>
        <v>2853</v>
      </c>
      <c r="G474" s="263">
        <f t="shared" si="22"/>
        <v>2036</v>
      </c>
      <c r="H474" s="262">
        <v>75</v>
      </c>
    </row>
    <row r="475" spans="1:8" ht="12.75">
      <c r="A475" s="267">
        <v>491</v>
      </c>
      <c r="B475" s="88"/>
      <c r="C475" s="95">
        <f t="shared" si="21"/>
        <v>69.99</v>
      </c>
      <c r="D475" s="261"/>
      <c r="E475" s="262">
        <v>11870</v>
      </c>
      <c r="F475" s="264">
        <f t="shared" si="23"/>
        <v>2852</v>
      </c>
      <c r="G475" s="263">
        <f t="shared" si="22"/>
        <v>2035</v>
      </c>
      <c r="H475" s="262">
        <v>75</v>
      </c>
    </row>
    <row r="476" spans="1:8" ht="12.75">
      <c r="A476" s="267">
        <v>492</v>
      </c>
      <c r="B476" s="88"/>
      <c r="C476" s="95">
        <f t="shared" si="21"/>
        <v>70.02</v>
      </c>
      <c r="D476" s="261"/>
      <c r="E476" s="262">
        <v>11870</v>
      </c>
      <c r="F476" s="264">
        <f t="shared" si="23"/>
        <v>2851</v>
      </c>
      <c r="G476" s="263">
        <f t="shared" si="22"/>
        <v>2034</v>
      </c>
      <c r="H476" s="262">
        <v>75</v>
      </c>
    </row>
    <row r="477" spans="1:8" ht="12.75">
      <c r="A477" s="267">
        <v>493</v>
      </c>
      <c r="B477" s="88"/>
      <c r="C477" s="95">
        <f t="shared" si="21"/>
        <v>70.04</v>
      </c>
      <c r="D477" s="261"/>
      <c r="E477" s="262">
        <v>11870</v>
      </c>
      <c r="F477" s="264">
        <f t="shared" si="23"/>
        <v>2850</v>
      </c>
      <c r="G477" s="263">
        <f t="shared" si="22"/>
        <v>2034</v>
      </c>
      <c r="H477" s="262">
        <v>75</v>
      </c>
    </row>
    <row r="478" spans="1:8" ht="12.75">
      <c r="A478" s="267">
        <v>494</v>
      </c>
      <c r="B478" s="88"/>
      <c r="C478" s="95">
        <f t="shared" si="21"/>
        <v>70.07</v>
      </c>
      <c r="D478" s="261"/>
      <c r="E478" s="262">
        <v>11870</v>
      </c>
      <c r="F478" s="264">
        <f t="shared" si="23"/>
        <v>2849</v>
      </c>
      <c r="G478" s="263">
        <f t="shared" si="22"/>
        <v>2033</v>
      </c>
      <c r="H478" s="262">
        <v>75</v>
      </c>
    </row>
    <row r="479" spans="1:8" ht="12.75">
      <c r="A479" s="267">
        <v>495</v>
      </c>
      <c r="B479" s="88"/>
      <c r="C479" s="95">
        <f t="shared" si="21"/>
        <v>70.1</v>
      </c>
      <c r="D479" s="261"/>
      <c r="E479" s="262">
        <v>11870</v>
      </c>
      <c r="F479" s="264">
        <f t="shared" si="23"/>
        <v>2847</v>
      </c>
      <c r="G479" s="263">
        <f t="shared" si="22"/>
        <v>2032</v>
      </c>
      <c r="H479" s="262">
        <v>75</v>
      </c>
    </row>
    <row r="480" spans="1:8" ht="12.75">
      <c r="A480" s="267">
        <v>496</v>
      </c>
      <c r="B480" s="88"/>
      <c r="C480" s="95">
        <f t="shared" si="21"/>
        <v>70.13</v>
      </c>
      <c r="D480" s="261"/>
      <c r="E480" s="262">
        <v>11870</v>
      </c>
      <c r="F480" s="264">
        <f t="shared" si="23"/>
        <v>2846</v>
      </c>
      <c r="G480" s="263">
        <f t="shared" si="22"/>
        <v>2031</v>
      </c>
      <c r="H480" s="262">
        <v>75</v>
      </c>
    </row>
    <row r="481" spans="1:8" ht="12.75">
      <c r="A481" s="267">
        <v>497</v>
      </c>
      <c r="B481" s="88"/>
      <c r="C481" s="95">
        <f t="shared" si="21"/>
        <v>70.15</v>
      </c>
      <c r="D481" s="261"/>
      <c r="E481" s="262">
        <v>11870</v>
      </c>
      <c r="F481" s="264">
        <f t="shared" si="23"/>
        <v>2845</v>
      </c>
      <c r="G481" s="263">
        <f t="shared" si="22"/>
        <v>2031</v>
      </c>
      <c r="H481" s="262">
        <v>75</v>
      </c>
    </row>
    <row r="482" spans="1:8" ht="12.75">
      <c r="A482" s="267">
        <v>498</v>
      </c>
      <c r="B482" s="88"/>
      <c r="C482" s="95">
        <f t="shared" si="21"/>
        <v>70.18</v>
      </c>
      <c r="D482" s="261"/>
      <c r="E482" s="262">
        <v>11870</v>
      </c>
      <c r="F482" s="264">
        <f t="shared" si="23"/>
        <v>2844</v>
      </c>
      <c r="G482" s="263">
        <f t="shared" si="22"/>
        <v>2030</v>
      </c>
      <c r="H482" s="262">
        <v>75</v>
      </c>
    </row>
    <row r="483" spans="1:8" ht="12.75">
      <c r="A483" s="267">
        <v>499</v>
      </c>
      <c r="B483" s="88"/>
      <c r="C483" s="95">
        <f t="shared" si="21"/>
        <v>70.21</v>
      </c>
      <c r="D483" s="261"/>
      <c r="E483" s="262">
        <v>11870</v>
      </c>
      <c r="F483" s="264">
        <f t="shared" si="23"/>
        <v>2843</v>
      </c>
      <c r="G483" s="263">
        <f t="shared" si="22"/>
        <v>2029</v>
      </c>
      <c r="H483" s="262">
        <v>75</v>
      </c>
    </row>
    <row r="484" spans="1:8" ht="12.75">
      <c r="A484" s="267">
        <v>500</v>
      </c>
      <c r="B484" s="88"/>
      <c r="C484" s="95">
        <f t="shared" si="21"/>
        <v>70.23</v>
      </c>
      <c r="D484" s="261"/>
      <c r="E484" s="262">
        <v>11870</v>
      </c>
      <c r="F484" s="264">
        <f t="shared" si="23"/>
        <v>2842</v>
      </c>
      <c r="G484" s="263">
        <f t="shared" si="22"/>
        <v>2028</v>
      </c>
      <c r="H484" s="262">
        <v>75</v>
      </c>
    </row>
    <row r="485" spans="1:8" ht="12.75">
      <c r="A485" s="267">
        <v>501</v>
      </c>
      <c r="B485" s="88"/>
      <c r="C485" s="95">
        <f t="shared" si="21"/>
        <v>70.26</v>
      </c>
      <c r="D485" s="261"/>
      <c r="E485" s="262">
        <v>11870</v>
      </c>
      <c r="F485" s="264">
        <f t="shared" si="23"/>
        <v>2841</v>
      </c>
      <c r="G485" s="263">
        <f t="shared" si="22"/>
        <v>2027</v>
      </c>
      <c r="H485" s="262">
        <v>75</v>
      </c>
    </row>
    <row r="486" spans="1:8" ht="12.75">
      <c r="A486" s="267">
        <v>502</v>
      </c>
      <c r="B486" s="88"/>
      <c r="C486" s="95">
        <f t="shared" si="21"/>
        <v>70.29</v>
      </c>
      <c r="D486" s="261"/>
      <c r="E486" s="262">
        <v>11870</v>
      </c>
      <c r="F486" s="264">
        <f t="shared" si="23"/>
        <v>2840</v>
      </c>
      <c r="G486" s="263">
        <f t="shared" si="22"/>
        <v>2026</v>
      </c>
      <c r="H486" s="262">
        <v>75</v>
      </c>
    </row>
    <row r="487" spans="1:8" ht="12.75">
      <c r="A487" s="267">
        <v>503</v>
      </c>
      <c r="B487" s="88"/>
      <c r="C487" s="95">
        <f t="shared" si="21"/>
        <v>70.31</v>
      </c>
      <c r="D487" s="261"/>
      <c r="E487" s="262">
        <v>11870</v>
      </c>
      <c r="F487" s="264">
        <f t="shared" si="23"/>
        <v>2839</v>
      </c>
      <c r="G487" s="263">
        <f t="shared" si="22"/>
        <v>2026</v>
      </c>
      <c r="H487" s="262">
        <v>75</v>
      </c>
    </row>
    <row r="488" spans="1:8" ht="12.75">
      <c r="A488" s="267">
        <v>504</v>
      </c>
      <c r="B488" s="88"/>
      <c r="C488" s="95">
        <f t="shared" si="21"/>
        <v>70.34</v>
      </c>
      <c r="D488" s="261"/>
      <c r="E488" s="262">
        <v>11870</v>
      </c>
      <c r="F488" s="264">
        <f t="shared" si="23"/>
        <v>2838</v>
      </c>
      <c r="G488" s="263">
        <f t="shared" si="22"/>
        <v>2025</v>
      </c>
      <c r="H488" s="262">
        <v>75</v>
      </c>
    </row>
    <row r="489" spans="1:8" ht="12.75">
      <c r="A489" s="267">
        <v>505</v>
      </c>
      <c r="B489" s="88"/>
      <c r="C489" s="95">
        <f t="shared" si="21"/>
        <v>70.37</v>
      </c>
      <c r="D489" s="261"/>
      <c r="E489" s="262">
        <v>11870</v>
      </c>
      <c r="F489" s="264">
        <f t="shared" si="23"/>
        <v>2837</v>
      </c>
      <c r="G489" s="263">
        <f t="shared" si="22"/>
        <v>2024</v>
      </c>
      <c r="H489" s="262">
        <v>75</v>
      </c>
    </row>
    <row r="490" spans="1:8" ht="12.75">
      <c r="A490" s="267">
        <v>506</v>
      </c>
      <c r="B490" s="88"/>
      <c r="C490" s="95">
        <f t="shared" si="21"/>
        <v>70.39</v>
      </c>
      <c r="D490" s="261"/>
      <c r="E490" s="262">
        <v>11870</v>
      </c>
      <c r="F490" s="264">
        <f t="shared" si="23"/>
        <v>2836</v>
      </c>
      <c r="G490" s="263">
        <f t="shared" si="22"/>
        <v>2024</v>
      </c>
      <c r="H490" s="262">
        <v>75</v>
      </c>
    </row>
    <row r="491" spans="1:8" ht="12.75">
      <c r="A491" s="267">
        <v>507</v>
      </c>
      <c r="B491" s="88"/>
      <c r="C491" s="95">
        <f t="shared" si="21"/>
        <v>70.42</v>
      </c>
      <c r="D491" s="261"/>
      <c r="E491" s="262">
        <v>11870</v>
      </c>
      <c r="F491" s="264">
        <f t="shared" si="23"/>
        <v>2835</v>
      </c>
      <c r="G491" s="263">
        <f t="shared" si="22"/>
        <v>2023</v>
      </c>
      <c r="H491" s="262">
        <v>75</v>
      </c>
    </row>
    <row r="492" spans="1:8" ht="12.75">
      <c r="A492" s="267">
        <v>508</v>
      </c>
      <c r="B492" s="88"/>
      <c r="C492" s="95">
        <f aca="true" t="shared" si="24" ref="C492:C555">ROUND(10.899*LN(A492)+A492/200,2)</f>
        <v>70.45</v>
      </c>
      <c r="D492" s="261"/>
      <c r="E492" s="262">
        <v>11870</v>
      </c>
      <c r="F492" s="264">
        <f t="shared" si="23"/>
        <v>2834</v>
      </c>
      <c r="G492" s="263">
        <f aca="true" t="shared" si="25" ref="G492:G555">ROUND(12*(1/C492*E492),0)</f>
        <v>2022</v>
      </c>
      <c r="H492" s="262">
        <v>75</v>
      </c>
    </row>
    <row r="493" spans="1:8" ht="12.75">
      <c r="A493" s="267">
        <v>509</v>
      </c>
      <c r="B493" s="88"/>
      <c r="C493" s="95">
        <f t="shared" si="24"/>
        <v>70.47</v>
      </c>
      <c r="D493" s="261"/>
      <c r="E493" s="262">
        <v>11870</v>
      </c>
      <c r="F493" s="264">
        <f t="shared" si="23"/>
        <v>2833</v>
      </c>
      <c r="G493" s="263">
        <f t="shared" si="25"/>
        <v>2021</v>
      </c>
      <c r="H493" s="262">
        <v>75</v>
      </c>
    </row>
    <row r="494" spans="1:8" ht="12.75">
      <c r="A494" s="267">
        <v>510</v>
      </c>
      <c r="B494" s="88"/>
      <c r="C494" s="95">
        <f t="shared" si="24"/>
        <v>70.5</v>
      </c>
      <c r="D494" s="261"/>
      <c r="E494" s="262">
        <v>11870</v>
      </c>
      <c r="F494" s="264">
        <f t="shared" si="23"/>
        <v>2832</v>
      </c>
      <c r="G494" s="263">
        <f t="shared" si="25"/>
        <v>2020</v>
      </c>
      <c r="H494" s="262">
        <v>75</v>
      </c>
    </row>
    <row r="495" spans="1:8" ht="12.75">
      <c r="A495" s="267">
        <v>511</v>
      </c>
      <c r="B495" s="88"/>
      <c r="C495" s="95">
        <f t="shared" si="24"/>
        <v>70.53</v>
      </c>
      <c r="D495" s="261"/>
      <c r="E495" s="262">
        <v>11870</v>
      </c>
      <c r="F495" s="264">
        <f t="shared" si="23"/>
        <v>2830</v>
      </c>
      <c r="G495" s="263">
        <f t="shared" si="25"/>
        <v>2020</v>
      </c>
      <c r="H495" s="262">
        <v>75</v>
      </c>
    </row>
    <row r="496" spans="1:8" ht="12.75">
      <c r="A496" s="267">
        <v>512</v>
      </c>
      <c r="B496" s="88"/>
      <c r="C496" s="95">
        <f t="shared" si="24"/>
        <v>70.55</v>
      </c>
      <c r="D496" s="261"/>
      <c r="E496" s="262">
        <v>11870</v>
      </c>
      <c r="F496" s="264">
        <f t="shared" si="23"/>
        <v>2830</v>
      </c>
      <c r="G496" s="263">
        <f t="shared" si="25"/>
        <v>2019</v>
      </c>
      <c r="H496" s="262">
        <v>75</v>
      </c>
    </row>
    <row r="497" spans="1:8" ht="12.75">
      <c r="A497" s="267">
        <v>513</v>
      </c>
      <c r="B497" s="88"/>
      <c r="C497" s="95">
        <f t="shared" si="24"/>
        <v>70.58</v>
      </c>
      <c r="D497" s="261"/>
      <c r="E497" s="262">
        <v>11870</v>
      </c>
      <c r="F497" s="264">
        <f t="shared" si="23"/>
        <v>2829</v>
      </c>
      <c r="G497" s="263">
        <f t="shared" si="25"/>
        <v>2018</v>
      </c>
      <c r="H497" s="262">
        <v>75</v>
      </c>
    </row>
    <row r="498" spans="1:8" ht="12.75">
      <c r="A498" s="267">
        <v>514</v>
      </c>
      <c r="B498" s="88"/>
      <c r="C498" s="95">
        <f t="shared" si="24"/>
        <v>70.6</v>
      </c>
      <c r="D498" s="261"/>
      <c r="E498" s="262">
        <v>11870</v>
      </c>
      <c r="F498" s="264">
        <f t="shared" si="23"/>
        <v>2828</v>
      </c>
      <c r="G498" s="263">
        <f t="shared" si="25"/>
        <v>2018</v>
      </c>
      <c r="H498" s="262">
        <v>75</v>
      </c>
    </row>
    <row r="499" spans="1:8" ht="12.75">
      <c r="A499" s="267">
        <v>515</v>
      </c>
      <c r="B499" s="88"/>
      <c r="C499" s="95">
        <f t="shared" si="24"/>
        <v>70.63</v>
      </c>
      <c r="D499" s="261"/>
      <c r="E499" s="262">
        <v>11870</v>
      </c>
      <c r="F499" s="264">
        <f t="shared" si="23"/>
        <v>2827</v>
      </c>
      <c r="G499" s="263">
        <f t="shared" si="25"/>
        <v>2017</v>
      </c>
      <c r="H499" s="262">
        <v>75</v>
      </c>
    </row>
    <row r="500" spans="1:8" ht="12.75">
      <c r="A500" s="267">
        <v>516</v>
      </c>
      <c r="B500" s="88"/>
      <c r="C500" s="95">
        <f t="shared" si="24"/>
        <v>70.66</v>
      </c>
      <c r="D500" s="261"/>
      <c r="E500" s="262">
        <v>11870</v>
      </c>
      <c r="F500" s="264">
        <f t="shared" si="23"/>
        <v>2825</v>
      </c>
      <c r="G500" s="263">
        <f t="shared" si="25"/>
        <v>2016</v>
      </c>
      <c r="H500" s="262">
        <v>75</v>
      </c>
    </row>
    <row r="501" spans="1:8" ht="12.75">
      <c r="A501" s="267">
        <v>517</v>
      </c>
      <c r="B501" s="88"/>
      <c r="C501" s="95">
        <f t="shared" si="24"/>
        <v>70.68</v>
      </c>
      <c r="D501" s="261"/>
      <c r="E501" s="262">
        <v>11870</v>
      </c>
      <c r="F501" s="264">
        <f t="shared" si="23"/>
        <v>2825</v>
      </c>
      <c r="G501" s="263">
        <f t="shared" si="25"/>
        <v>2015</v>
      </c>
      <c r="H501" s="262">
        <v>75</v>
      </c>
    </row>
    <row r="502" spans="1:8" ht="12.75">
      <c r="A502" s="267">
        <v>518</v>
      </c>
      <c r="B502" s="88"/>
      <c r="C502" s="95">
        <f t="shared" si="24"/>
        <v>70.71</v>
      </c>
      <c r="D502" s="261"/>
      <c r="E502" s="262">
        <v>11870</v>
      </c>
      <c r="F502" s="264">
        <f t="shared" si="23"/>
        <v>2823</v>
      </c>
      <c r="G502" s="263">
        <f t="shared" si="25"/>
        <v>2014</v>
      </c>
      <c r="H502" s="262">
        <v>75</v>
      </c>
    </row>
    <row r="503" spans="1:8" ht="12.75">
      <c r="A503" s="267">
        <v>519</v>
      </c>
      <c r="B503" s="88"/>
      <c r="C503" s="95">
        <f t="shared" si="24"/>
        <v>70.73</v>
      </c>
      <c r="D503" s="261"/>
      <c r="E503" s="262">
        <v>11870</v>
      </c>
      <c r="F503" s="264">
        <f t="shared" si="23"/>
        <v>2823</v>
      </c>
      <c r="G503" s="263">
        <f t="shared" si="25"/>
        <v>2014</v>
      </c>
      <c r="H503" s="262">
        <v>75</v>
      </c>
    </row>
    <row r="504" spans="1:8" ht="12.75">
      <c r="A504" s="267">
        <v>520</v>
      </c>
      <c r="B504" s="88"/>
      <c r="C504" s="95">
        <f t="shared" si="24"/>
        <v>70.76</v>
      </c>
      <c r="D504" s="261"/>
      <c r="E504" s="262">
        <v>11870</v>
      </c>
      <c r="F504" s="264">
        <f t="shared" si="23"/>
        <v>2822</v>
      </c>
      <c r="G504" s="263">
        <f t="shared" si="25"/>
        <v>2013</v>
      </c>
      <c r="H504" s="262">
        <v>75</v>
      </c>
    </row>
    <row r="505" spans="1:8" ht="12.75">
      <c r="A505" s="267">
        <v>521</v>
      </c>
      <c r="B505" s="88"/>
      <c r="C505" s="95">
        <f t="shared" si="24"/>
        <v>70.79</v>
      </c>
      <c r="D505" s="261"/>
      <c r="E505" s="262">
        <v>11870</v>
      </c>
      <c r="F505" s="264">
        <f t="shared" si="23"/>
        <v>2820</v>
      </c>
      <c r="G505" s="263">
        <f t="shared" si="25"/>
        <v>2012</v>
      </c>
      <c r="H505" s="262">
        <v>75</v>
      </c>
    </row>
    <row r="506" spans="1:8" ht="12.75">
      <c r="A506" s="267">
        <v>522</v>
      </c>
      <c r="B506" s="88"/>
      <c r="C506" s="95">
        <f t="shared" si="24"/>
        <v>70.81</v>
      </c>
      <c r="D506" s="261"/>
      <c r="E506" s="262">
        <v>11870</v>
      </c>
      <c r="F506" s="264">
        <f t="shared" si="23"/>
        <v>2820</v>
      </c>
      <c r="G506" s="263">
        <f t="shared" si="25"/>
        <v>2012</v>
      </c>
      <c r="H506" s="262">
        <v>75</v>
      </c>
    </row>
    <row r="507" spans="1:8" ht="12.75">
      <c r="A507" s="267">
        <v>523</v>
      </c>
      <c r="B507" s="88"/>
      <c r="C507" s="95">
        <f t="shared" si="24"/>
        <v>70.84</v>
      </c>
      <c r="D507" s="261"/>
      <c r="E507" s="262">
        <v>11870</v>
      </c>
      <c r="F507" s="264">
        <f t="shared" si="23"/>
        <v>2818</v>
      </c>
      <c r="G507" s="263">
        <f t="shared" si="25"/>
        <v>2011</v>
      </c>
      <c r="H507" s="262">
        <v>75</v>
      </c>
    </row>
    <row r="508" spans="1:8" ht="12.75">
      <c r="A508" s="267">
        <v>524</v>
      </c>
      <c r="B508" s="88"/>
      <c r="C508" s="95">
        <f t="shared" si="24"/>
        <v>70.86</v>
      </c>
      <c r="D508" s="261"/>
      <c r="E508" s="262">
        <v>11870</v>
      </c>
      <c r="F508" s="264">
        <f t="shared" si="23"/>
        <v>2818</v>
      </c>
      <c r="G508" s="263">
        <f t="shared" si="25"/>
        <v>2010</v>
      </c>
      <c r="H508" s="262">
        <v>75</v>
      </c>
    </row>
    <row r="509" spans="1:8" ht="12.75">
      <c r="A509" s="267">
        <v>525</v>
      </c>
      <c r="B509" s="88"/>
      <c r="C509" s="95">
        <f t="shared" si="24"/>
        <v>70.89</v>
      </c>
      <c r="D509" s="261"/>
      <c r="E509" s="262">
        <v>11870</v>
      </c>
      <c r="F509" s="264">
        <f t="shared" si="23"/>
        <v>2817</v>
      </c>
      <c r="G509" s="263">
        <f t="shared" si="25"/>
        <v>2009</v>
      </c>
      <c r="H509" s="262">
        <v>75</v>
      </c>
    </row>
    <row r="510" spans="1:8" ht="12.75">
      <c r="A510" s="267">
        <v>526</v>
      </c>
      <c r="B510" s="88"/>
      <c r="C510" s="95">
        <f t="shared" si="24"/>
        <v>70.92</v>
      </c>
      <c r="D510" s="261"/>
      <c r="E510" s="262">
        <v>11870</v>
      </c>
      <c r="F510" s="264">
        <f t="shared" si="23"/>
        <v>2815</v>
      </c>
      <c r="G510" s="263">
        <f t="shared" si="25"/>
        <v>2008</v>
      </c>
      <c r="H510" s="262">
        <v>75</v>
      </c>
    </row>
    <row r="511" spans="1:8" ht="12.75">
      <c r="A511" s="267">
        <v>527</v>
      </c>
      <c r="B511" s="88"/>
      <c r="C511" s="95">
        <f t="shared" si="24"/>
        <v>70.94</v>
      </c>
      <c r="D511" s="261"/>
      <c r="E511" s="262">
        <v>11870</v>
      </c>
      <c r="F511" s="264">
        <f t="shared" si="23"/>
        <v>2815</v>
      </c>
      <c r="G511" s="263">
        <f t="shared" si="25"/>
        <v>2008</v>
      </c>
      <c r="H511" s="262">
        <v>75</v>
      </c>
    </row>
    <row r="512" spans="1:8" ht="12.75">
      <c r="A512" s="267">
        <v>528</v>
      </c>
      <c r="B512" s="88"/>
      <c r="C512" s="95">
        <f t="shared" si="24"/>
        <v>70.97</v>
      </c>
      <c r="D512" s="261"/>
      <c r="E512" s="262">
        <v>11870</v>
      </c>
      <c r="F512" s="264">
        <f t="shared" si="23"/>
        <v>2813</v>
      </c>
      <c r="G512" s="263">
        <f t="shared" si="25"/>
        <v>2007</v>
      </c>
      <c r="H512" s="262">
        <v>75</v>
      </c>
    </row>
    <row r="513" spans="1:8" ht="12.75">
      <c r="A513" s="267">
        <v>529</v>
      </c>
      <c r="B513" s="88"/>
      <c r="C513" s="95">
        <f t="shared" si="24"/>
        <v>70.99</v>
      </c>
      <c r="D513" s="261"/>
      <c r="E513" s="262">
        <v>11870</v>
      </c>
      <c r="F513" s="264">
        <f t="shared" si="23"/>
        <v>2813</v>
      </c>
      <c r="G513" s="263">
        <f t="shared" si="25"/>
        <v>2006</v>
      </c>
      <c r="H513" s="262">
        <v>75</v>
      </c>
    </row>
    <row r="514" spans="1:8" ht="12.75">
      <c r="A514" s="267">
        <v>530</v>
      </c>
      <c r="B514" s="88"/>
      <c r="C514" s="95">
        <f t="shared" si="24"/>
        <v>71.02</v>
      </c>
      <c r="D514" s="261"/>
      <c r="E514" s="262">
        <v>11870</v>
      </c>
      <c r="F514" s="264">
        <f t="shared" si="23"/>
        <v>2811</v>
      </c>
      <c r="G514" s="263">
        <f t="shared" si="25"/>
        <v>2006</v>
      </c>
      <c r="H514" s="262">
        <v>75</v>
      </c>
    </row>
    <row r="515" spans="1:8" ht="12.75">
      <c r="A515" s="267">
        <v>531</v>
      </c>
      <c r="B515" s="88"/>
      <c r="C515" s="95">
        <f t="shared" si="24"/>
        <v>71.04</v>
      </c>
      <c r="D515" s="261"/>
      <c r="E515" s="262">
        <v>11870</v>
      </c>
      <c r="F515" s="264">
        <f t="shared" si="23"/>
        <v>2811</v>
      </c>
      <c r="G515" s="263">
        <f t="shared" si="25"/>
        <v>2005</v>
      </c>
      <c r="H515" s="262">
        <v>75</v>
      </c>
    </row>
    <row r="516" spans="1:8" ht="12.75">
      <c r="A516" s="267">
        <v>532</v>
      </c>
      <c r="B516" s="88"/>
      <c r="C516" s="95">
        <f t="shared" si="24"/>
        <v>71.07</v>
      </c>
      <c r="D516" s="261"/>
      <c r="E516" s="262">
        <v>11870</v>
      </c>
      <c r="F516" s="264">
        <f t="shared" si="23"/>
        <v>2810</v>
      </c>
      <c r="G516" s="263">
        <f t="shared" si="25"/>
        <v>2004</v>
      </c>
      <c r="H516" s="262">
        <v>75</v>
      </c>
    </row>
    <row r="517" spans="1:8" ht="12.75">
      <c r="A517" s="267">
        <v>533</v>
      </c>
      <c r="B517" s="88"/>
      <c r="C517" s="95">
        <f t="shared" si="24"/>
        <v>71.09</v>
      </c>
      <c r="D517" s="261"/>
      <c r="E517" s="262">
        <v>11870</v>
      </c>
      <c r="F517" s="264">
        <f t="shared" si="23"/>
        <v>2809</v>
      </c>
      <c r="G517" s="263">
        <f t="shared" si="25"/>
        <v>2004</v>
      </c>
      <c r="H517" s="262">
        <v>75</v>
      </c>
    </row>
    <row r="518" spans="1:8" ht="12.75">
      <c r="A518" s="267">
        <v>534</v>
      </c>
      <c r="B518" s="88"/>
      <c r="C518" s="95">
        <f t="shared" si="24"/>
        <v>71.12</v>
      </c>
      <c r="D518" s="261"/>
      <c r="E518" s="262">
        <v>11870</v>
      </c>
      <c r="F518" s="264">
        <f t="shared" si="23"/>
        <v>2808</v>
      </c>
      <c r="G518" s="263">
        <f t="shared" si="25"/>
        <v>2003</v>
      </c>
      <c r="H518" s="262">
        <v>75</v>
      </c>
    </row>
    <row r="519" spans="1:8" ht="12.75">
      <c r="A519" s="267">
        <v>535</v>
      </c>
      <c r="B519" s="88"/>
      <c r="C519" s="95">
        <f t="shared" si="24"/>
        <v>71.15</v>
      </c>
      <c r="D519" s="261"/>
      <c r="E519" s="262">
        <v>11870</v>
      </c>
      <c r="F519" s="264">
        <f t="shared" si="23"/>
        <v>2806</v>
      </c>
      <c r="G519" s="263">
        <f t="shared" si="25"/>
        <v>2002</v>
      </c>
      <c r="H519" s="262">
        <v>75</v>
      </c>
    </row>
    <row r="520" spans="1:8" ht="12.75">
      <c r="A520" s="267">
        <v>536</v>
      </c>
      <c r="B520" s="88"/>
      <c r="C520" s="95">
        <f t="shared" si="24"/>
        <v>71.17</v>
      </c>
      <c r="D520" s="261"/>
      <c r="E520" s="262">
        <v>11870</v>
      </c>
      <c r="F520" s="264">
        <f t="shared" si="23"/>
        <v>2806</v>
      </c>
      <c r="G520" s="263">
        <f t="shared" si="25"/>
        <v>2001</v>
      </c>
      <c r="H520" s="262">
        <v>75</v>
      </c>
    </row>
    <row r="521" spans="1:8" ht="12.75">
      <c r="A521" s="267">
        <v>537</v>
      </c>
      <c r="B521" s="88"/>
      <c r="C521" s="95">
        <f t="shared" si="24"/>
        <v>71.2</v>
      </c>
      <c r="D521" s="261"/>
      <c r="E521" s="262">
        <v>11870</v>
      </c>
      <c r="F521" s="264">
        <f t="shared" si="23"/>
        <v>2805</v>
      </c>
      <c r="G521" s="263">
        <f t="shared" si="25"/>
        <v>2001</v>
      </c>
      <c r="H521" s="262">
        <v>75</v>
      </c>
    </row>
    <row r="522" spans="1:8" ht="12.75">
      <c r="A522" s="267">
        <v>538</v>
      </c>
      <c r="B522" s="88"/>
      <c r="C522" s="95">
        <f t="shared" si="24"/>
        <v>71.22</v>
      </c>
      <c r="D522" s="261"/>
      <c r="E522" s="262">
        <v>11870</v>
      </c>
      <c r="F522" s="264">
        <f t="shared" si="23"/>
        <v>2804</v>
      </c>
      <c r="G522" s="263">
        <f t="shared" si="25"/>
        <v>2000</v>
      </c>
      <c r="H522" s="262">
        <v>75</v>
      </c>
    </row>
    <row r="523" spans="1:8" ht="12.75">
      <c r="A523" s="267">
        <v>539</v>
      </c>
      <c r="B523" s="88"/>
      <c r="C523" s="95">
        <f t="shared" si="24"/>
        <v>71.25</v>
      </c>
      <c r="D523" s="261"/>
      <c r="E523" s="262">
        <v>11870</v>
      </c>
      <c r="F523" s="264">
        <f t="shared" si="23"/>
        <v>2803</v>
      </c>
      <c r="G523" s="263">
        <f t="shared" si="25"/>
        <v>1999</v>
      </c>
      <c r="H523" s="262">
        <v>75</v>
      </c>
    </row>
    <row r="524" spans="1:8" ht="12.75">
      <c r="A524" s="267">
        <v>540</v>
      </c>
      <c r="B524" s="88"/>
      <c r="C524" s="95">
        <f t="shared" si="24"/>
        <v>71.27</v>
      </c>
      <c r="D524" s="261"/>
      <c r="E524" s="262">
        <v>11870</v>
      </c>
      <c r="F524" s="264">
        <f t="shared" si="23"/>
        <v>2802</v>
      </c>
      <c r="G524" s="263">
        <f t="shared" si="25"/>
        <v>1999</v>
      </c>
      <c r="H524" s="262">
        <v>75</v>
      </c>
    </row>
    <row r="525" spans="1:8" ht="12.75">
      <c r="A525" s="267">
        <v>541</v>
      </c>
      <c r="B525" s="88"/>
      <c r="C525" s="95">
        <f t="shared" si="24"/>
        <v>71.3</v>
      </c>
      <c r="D525" s="261"/>
      <c r="E525" s="262">
        <v>11870</v>
      </c>
      <c r="F525" s="264">
        <f t="shared" si="23"/>
        <v>2801</v>
      </c>
      <c r="G525" s="263">
        <f t="shared" si="25"/>
        <v>1998</v>
      </c>
      <c r="H525" s="262">
        <v>75</v>
      </c>
    </row>
    <row r="526" spans="1:8" ht="12.75">
      <c r="A526" s="267">
        <v>542</v>
      </c>
      <c r="B526" s="88"/>
      <c r="C526" s="95">
        <f t="shared" si="24"/>
        <v>71.32</v>
      </c>
      <c r="D526" s="261"/>
      <c r="E526" s="262">
        <v>11870</v>
      </c>
      <c r="F526" s="264">
        <f aca="true" t="shared" si="26" ref="F526:F589">ROUND(12*1.3644*(1/C526*E526)+H526,0)</f>
        <v>2800</v>
      </c>
      <c r="G526" s="263">
        <f t="shared" si="25"/>
        <v>1997</v>
      </c>
      <c r="H526" s="262">
        <v>75</v>
      </c>
    </row>
    <row r="527" spans="1:8" ht="12.75">
      <c r="A527" s="267">
        <v>543</v>
      </c>
      <c r="B527" s="88"/>
      <c r="C527" s="95">
        <f t="shared" si="24"/>
        <v>71.35</v>
      </c>
      <c r="D527" s="261"/>
      <c r="E527" s="262">
        <v>11870</v>
      </c>
      <c r="F527" s="264">
        <f t="shared" si="26"/>
        <v>2799</v>
      </c>
      <c r="G527" s="263">
        <f t="shared" si="25"/>
        <v>1996</v>
      </c>
      <c r="H527" s="262">
        <v>75</v>
      </c>
    </row>
    <row r="528" spans="1:8" ht="12.75">
      <c r="A528" s="267">
        <v>544</v>
      </c>
      <c r="B528" s="88"/>
      <c r="C528" s="95">
        <f t="shared" si="24"/>
        <v>71.37</v>
      </c>
      <c r="D528" s="261"/>
      <c r="E528" s="262">
        <v>11870</v>
      </c>
      <c r="F528" s="264">
        <f t="shared" si="26"/>
        <v>2798</v>
      </c>
      <c r="G528" s="263">
        <f t="shared" si="25"/>
        <v>1996</v>
      </c>
      <c r="H528" s="262">
        <v>75</v>
      </c>
    </row>
    <row r="529" spans="1:8" ht="12.75">
      <c r="A529" s="267">
        <v>545</v>
      </c>
      <c r="B529" s="88"/>
      <c r="C529" s="95">
        <f t="shared" si="24"/>
        <v>71.4</v>
      </c>
      <c r="D529" s="261"/>
      <c r="E529" s="262">
        <v>11870</v>
      </c>
      <c r="F529" s="264">
        <f t="shared" si="26"/>
        <v>2797</v>
      </c>
      <c r="G529" s="263">
        <f t="shared" si="25"/>
        <v>1995</v>
      </c>
      <c r="H529" s="262">
        <v>75</v>
      </c>
    </row>
    <row r="530" spans="1:8" ht="12.75">
      <c r="A530" s="267">
        <v>546</v>
      </c>
      <c r="B530" s="88"/>
      <c r="C530" s="95">
        <f t="shared" si="24"/>
        <v>71.42</v>
      </c>
      <c r="D530" s="261"/>
      <c r="E530" s="262">
        <v>11870</v>
      </c>
      <c r="F530" s="264">
        <f t="shared" si="26"/>
        <v>2796</v>
      </c>
      <c r="G530" s="263">
        <f t="shared" si="25"/>
        <v>1994</v>
      </c>
      <c r="H530" s="262">
        <v>75</v>
      </c>
    </row>
    <row r="531" spans="1:8" ht="12.75">
      <c r="A531" s="267">
        <v>547</v>
      </c>
      <c r="B531" s="88"/>
      <c r="C531" s="95">
        <f t="shared" si="24"/>
        <v>71.45</v>
      </c>
      <c r="D531" s="261"/>
      <c r="E531" s="262">
        <v>11870</v>
      </c>
      <c r="F531" s="264">
        <f t="shared" si="26"/>
        <v>2795</v>
      </c>
      <c r="G531" s="263">
        <f t="shared" si="25"/>
        <v>1994</v>
      </c>
      <c r="H531" s="262">
        <v>75</v>
      </c>
    </row>
    <row r="532" spans="1:8" ht="12.75">
      <c r="A532" s="267">
        <v>548</v>
      </c>
      <c r="B532" s="88"/>
      <c r="C532" s="95">
        <f t="shared" si="24"/>
        <v>71.47</v>
      </c>
      <c r="D532" s="261"/>
      <c r="E532" s="262">
        <v>11870</v>
      </c>
      <c r="F532" s="264">
        <f t="shared" si="26"/>
        <v>2794</v>
      </c>
      <c r="G532" s="263">
        <f t="shared" si="25"/>
        <v>1993</v>
      </c>
      <c r="H532" s="262">
        <v>75</v>
      </c>
    </row>
    <row r="533" spans="1:8" ht="12.75">
      <c r="A533" s="267">
        <v>549</v>
      </c>
      <c r="B533" s="88"/>
      <c r="C533" s="95">
        <f t="shared" si="24"/>
        <v>71.5</v>
      </c>
      <c r="D533" s="261"/>
      <c r="E533" s="262">
        <v>11870</v>
      </c>
      <c r="F533" s="264">
        <f t="shared" si="26"/>
        <v>2793</v>
      </c>
      <c r="G533" s="263">
        <f t="shared" si="25"/>
        <v>1992</v>
      </c>
      <c r="H533" s="262">
        <v>75</v>
      </c>
    </row>
    <row r="534" spans="1:8" ht="12.75">
      <c r="A534" s="267">
        <v>550</v>
      </c>
      <c r="B534" s="88"/>
      <c r="C534" s="95">
        <f t="shared" si="24"/>
        <v>71.52</v>
      </c>
      <c r="D534" s="261"/>
      <c r="E534" s="262">
        <v>11870</v>
      </c>
      <c r="F534" s="264">
        <f t="shared" si="26"/>
        <v>2792</v>
      </c>
      <c r="G534" s="263">
        <f t="shared" si="25"/>
        <v>1992</v>
      </c>
      <c r="H534" s="262">
        <v>75</v>
      </c>
    </row>
    <row r="535" spans="1:8" ht="12.75">
      <c r="A535" s="267">
        <v>551</v>
      </c>
      <c r="B535" s="88"/>
      <c r="C535" s="95">
        <f t="shared" si="24"/>
        <v>71.55</v>
      </c>
      <c r="D535" s="261"/>
      <c r="E535" s="262">
        <v>11870</v>
      </c>
      <c r="F535" s="264">
        <f t="shared" si="26"/>
        <v>2791</v>
      </c>
      <c r="G535" s="263">
        <f t="shared" si="25"/>
        <v>1991</v>
      </c>
      <c r="H535" s="262">
        <v>75</v>
      </c>
    </row>
    <row r="536" spans="1:8" ht="12.75">
      <c r="A536" s="267">
        <v>552</v>
      </c>
      <c r="B536" s="88"/>
      <c r="C536" s="95">
        <f t="shared" si="24"/>
        <v>71.57</v>
      </c>
      <c r="D536" s="261"/>
      <c r="E536" s="262">
        <v>11870</v>
      </c>
      <c r="F536" s="264">
        <f t="shared" si="26"/>
        <v>2790</v>
      </c>
      <c r="G536" s="263">
        <f t="shared" si="25"/>
        <v>1990</v>
      </c>
      <c r="H536" s="262">
        <v>75</v>
      </c>
    </row>
    <row r="537" spans="1:8" ht="12.75">
      <c r="A537" s="267">
        <v>553</v>
      </c>
      <c r="B537" s="88"/>
      <c r="C537" s="95">
        <f t="shared" si="24"/>
        <v>71.6</v>
      </c>
      <c r="D537" s="261"/>
      <c r="E537" s="262">
        <v>11870</v>
      </c>
      <c r="F537" s="264">
        <f t="shared" si="26"/>
        <v>2789</v>
      </c>
      <c r="G537" s="263">
        <f t="shared" si="25"/>
        <v>1989</v>
      </c>
      <c r="H537" s="262">
        <v>75</v>
      </c>
    </row>
    <row r="538" spans="1:8" ht="12.75">
      <c r="A538" s="267">
        <v>554</v>
      </c>
      <c r="B538" s="88"/>
      <c r="C538" s="95">
        <f t="shared" si="24"/>
        <v>71.62</v>
      </c>
      <c r="D538" s="261"/>
      <c r="E538" s="262">
        <v>11870</v>
      </c>
      <c r="F538" s="264">
        <f t="shared" si="26"/>
        <v>2789</v>
      </c>
      <c r="G538" s="263">
        <f t="shared" si="25"/>
        <v>1989</v>
      </c>
      <c r="H538" s="262">
        <v>75</v>
      </c>
    </row>
    <row r="539" spans="1:8" ht="12.75">
      <c r="A539" s="267">
        <v>555</v>
      </c>
      <c r="B539" s="88"/>
      <c r="C539" s="95">
        <f t="shared" si="24"/>
        <v>71.65</v>
      </c>
      <c r="D539" s="261"/>
      <c r="E539" s="262">
        <v>11870</v>
      </c>
      <c r="F539" s="264">
        <f t="shared" si="26"/>
        <v>2787</v>
      </c>
      <c r="G539" s="263">
        <f t="shared" si="25"/>
        <v>1988</v>
      </c>
      <c r="H539" s="262">
        <v>75</v>
      </c>
    </row>
    <row r="540" spans="1:8" ht="12.75">
      <c r="A540" s="267">
        <v>556</v>
      </c>
      <c r="B540" s="88"/>
      <c r="C540" s="95">
        <f t="shared" si="24"/>
        <v>71.67</v>
      </c>
      <c r="D540" s="261"/>
      <c r="E540" s="262">
        <v>11870</v>
      </c>
      <c r="F540" s="264">
        <f t="shared" si="26"/>
        <v>2787</v>
      </c>
      <c r="G540" s="263">
        <f t="shared" si="25"/>
        <v>1987</v>
      </c>
      <c r="H540" s="262">
        <v>75</v>
      </c>
    </row>
    <row r="541" spans="1:8" ht="12.75">
      <c r="A541" s="267">
        <v>557</v>
      </c>
      <c r="B541" s="88"/>
      <c r="C541" s="95">
        <f t="shared" si="24"/>
        <v>71.69</v>
      </c>
      <c r="D541" s="261"/>
      <c r="E541" s="262">
        <v>11870</v>
      </c>
      <c r="F541" s="264">
        <f t="shared" si="26"/>
        <v>2786</v>
      </c>
      <c r="G541" s="263">
        <f t="shared" si="25"/>
        <v>1987</v>
      </c>
      <c r="H541" s="262">
        <v>75</v>
      </c>
    </row>
    <row r="542" spans="1:8" ht="12.75">
      <c r="A542" s="267">
        <v>558</v>
      </c>
      <c r="B542" s="88"/>
      <c r="C542" s="95">
        <f t="shared" si="24"/>
        <v>71.72</v>
      </c>
      <c r="D542" s="261"/>
      <c r="E542" s="262">
        <v>11870</v>
      </c>
      <c r="F542" s="264">
        <f t="shared" si="26"/>
        <v>2785</v>
      </c>
      <c r="G542" s="263">
        <f t="shared" si="25"/>
        <v>1986</v>
      </c>
      <c r="H542" s="262">
        <v>75</v>
      </c>
    </row>
    <row r="543" spans="1:8" ht="12.75">
      <c r="A543" s="267">
        <v>559</v>
      </c>
      <c r="B543" s="88"/>
      <c r="C543" s="95">
        <f t="shared" si="24"/>
        <v>71.74</v>
      </c>
      <c r="D543" s="261"/>
      <c r="E543" s="262">
        <v>11870</v>
      </c>
      <c r="F543" s="264">
        <f t="shared" si="26"/>
        <v>2784</v>
      </c>
      <c r="G543" s="263">
        <f t="shared" si="25"/>
        <v>1986</v>
      </c>
      <c r="H543" s="262">
        <v>75</v>
      </c>
    </row>
    <row r="544" spans="1:8" ht="12.75">
      <c r="A544" s="267">
        <v>560</v>
      </c>
      <c r="B544" s="88"/>
      <c r="C544" s="95">
        <f t="shared" si="24"/>
        <v>71.77</v>
      </c>
      <c r="D544" s="261"/>
      <c r="E544" s="262">
        <v>11870</v>
      </c>
      <c r="F544" s="264">
        <f t="shared" si="26"/>
        <v>2783</v>
      </c>
      <c r="G544" s="263">
        <f t="shared" si="25"/>
        <v>1985</v>
      </c>
      <c r="H544" s="262">
        <v>75</v>
      </c>
    </row>
    <row r="545" spans="1:8" ht="12.75">
      <c r="A545" s="267">
        <v>561</v>
      </c>
      <c r="B545" s="88"/>
      <c r="C545" s="95">
        <f t="shared" si="24"/>
        <v>71.79</v>
      </c>
      <c r="D545" s="261"/>
      <c r="E545" s="262">
        <v>11870</v>
      </c>
      <c r="F545" s="264">
        <f t="shared" si="26"/>
        <v>2782</v>
      </c>
      <c r="G545" s="263">
        <f t="shared" si="25"/>
        <v>1984</v>
      </c>
      <c r="H545" s="262">
        <v>75</v>
      </c>
    </row>
    <row r="546" spans="1:8" ht="12.75">
      <c r="A546" s="267">
        <v>562</v>
      </c>
      <c r="B546" s="88"/>
      <c r="C546" s="95">
        <f t="shared" si="24"/>
        <v>71.82</v>
      </c>
      <c r="D546" s="261"/>
      <c r="E546" s="262">
        <v>11870</v>
      </c>
      <c r="F546" s="264">
        <f t="shared" si="26"/>
        <v>2781</v>
      </c>
      <c r="G546" s="263">
        <f t="shared" si="25"/>
        <v>1983</v>
      </c>
      <c r="H546" s="262">
        <v>75</v>
      </c>
    </row>
    <row r="547" spans="1:8" ht="12.75">
      <c r="A547" s="267">
        <v>563</v>
      </c>
      <c r="B547" s="88"/>
      <c r="C547" s="95">
        <f t="shared" si="24"/>
        <v>71.84</v>
      </c>
      <c r="D547" s="261"/>
      <c r="E547" s="262">
        <v>11870</v>
      </c>
      <c r="F547" s="264">
        <f t="shared" si="26"/>
        <v>2780</v>
      </c>
      <c r="G547" s="263">
        <f t="shared" si="25"/>
        <v>1983</v>
      </c>
      <c r="H547" s="262">
        <v>75</v>
      </c>
    </row>
    <row r="548" spans="1:8" ht="12.75">
      <c r="A548" s="267">
        <v>564</v>
      </c>
      <c r="B548" s="88"/>
      <c r="C548" s="95">
        <f t="shared" si="24"/>
        <v>71.87</v>
      </c>
      <c r="D548" s="261"/>
      <c r="E548" s="262">
        <v>11870</v>
      </c>
      <c r="F548" s="264">
        <f t="shared" si="26"/>
        <v>2779</v>
      </c>
      <c r="G548" s="263">
        <f t="shared" si="25"/>
        <v>1982</v>
      </c>
      <c r="H548" s="262">
        <v>75</v>
      </c>
    </row>
    <row r="549" spans="1:8" ht="12.75">
      <c r="A549" s="267">
        <v>565</v>
      </c>
      <c r="B549" s="88"/>
      <c r="C549" s="95">
        <f t="shared" si="24"/>
        <v>71.89</v>
      </c>
      <c r="D549" s="261"/>
      <c r="E549" s="262">
        <v>11870</v>
      </c>
      <c r="F549" s="264">
        <f t="shared" si="26"/>
        <v>2778</v>
      </c>
      <c r="G549" s="263">
        <f t="shared" si="25"/>
        <v>1981</v>
      </c>
      <c r="H549" s="262">
        <v>75</v>
      </c>
    </row>
    <row r="550" spans="1:8" ht="12.75">
      <c r="A550" s="267">
        <v>566</v>
      </c>
      <c r="B550" s="88"/>
      <c r="C550" s="95">
        <f t="shared" si="24"/>
        <v>71.91</v>
      </c>
      <c r="D550" s="261"/>
      <c r="E550" s="262">
        <v>11870</v>
      </c>
      <c r="F550" s="264">
        <f t="shared" si="26"/>
        <v>2778</v>
      </c>
      <c r="G550" s="263">
        <f t="shared" si="25"/>
        <v>1981</v>
      </c>
      <c r="H550" s="262">
        <v>75</v>
      </c>
    </row>
    <row r="551" spans="1:8" ht="12.75">
      <c r="A551" s="267">
        <v>567</v>
      </c>
      <c r="B551" s="88"/>
      <c r="C551" s="95">
        <f t="shared" si="24"/>
        <v>71.94</v>
      </c>
      <c r="D551" s="261"/>
      <c r="E551" s="262">
        <v>11870</v>
      </c>
      <c r="F551" s="264">
        <f t="shared" si="26"/>
        <v>2776</v>
      </c>
      <c r="G551" s="263">
        <f t="shared" si="25"/>
        <v>1980</v>
      </c>
      <c r="H551" s="262">
        <v>75</v>
      </c>
    </row>
    <row r="552" spans="1:8" ht="12.75">
      <c r="A552" s="267">
        <v>568</v>
      </c>
      <c r="B552" s="88"/>
      <c r="C552" s="95">
        <f t="shared" si="24"/>
        <v>71.96</v>
      </c>
      <c r="D552" s="261"/>
      <c r="E552" s="262">
        <v>11870</v>
      </c>
      <c r="F552" s="264">
        <f t="shared" si="26"/>
        <v>2776</v>
      </c>
      <c r="G552" s="263">
        <f t="shared" si="25"/>
        <v>1979</v>
      </c>
      <c r="H552" s="262">
        <v>75</v>
      </c>
    </row>
    <row r="553" spans="1:8" ht="12.75">
      <c r="A553" s="267">
        <v>569</v>
      </c>
      <c r="B553" s="88"/>
      <c r="C553" s="95">
        <f t="shared" si="24"/>
        <v>71.99</v>
      </c>
      <c r="D553" s="261"/>
      <c r="E553" s="262">
        <v>11870</v>
      </c>
      <c r="F553" s="264">
        <f t="shared" si="26"/>
        <v>2775</v>
      </c>
      <c r="G553" s="263">
        <f t="shared" si="25"/>
        <v>1979</v>
      </c>
      <c r="H553" s="262">
        <v>75</v>
      </c>
    </row>
    <row r="554" spans="1:8" ht="12.75">
      <c r="A554" s="267">
        <v>570</v>
      </c>
      <c r="B554" s="88"/>
      <c r="C554" s="95">
        <f t="shared" si="24"/>
        <v>72.01</v>
      </c>
      <c r="D554" s="261"/>
      <c r="E554" s="262">
        <v>11870</v>
      </c>
      <c r="F554" s="264">
        <f t="shared" si="26"/>
        <v>2774</v>
      </c>
      <c r="G554" s="263">
        <f t="shared" si="25"/>
        <v>1978</v>
      </c>
      <c r="H554" s="262">
        <v>75</v>
      </c>
    </row>
    <row r="555" spans="1:8" ht="12.75">
      <c r="A555" s="267">
        <v>571</v>
      </c>
      <c r="B555" s="88"/>
      <c r="C555" s="95">
        <f t="shared" si="24"/>
        <v>72.04</v>
      </c>
      <c r="D555" s="261"/>
      <c r="E555" s="262">
        <v>11870</v>
      </c>
      <c r="F555" s="264">
        <f t="shared" si="26"/>
        <v>2773</v>
      </c>
      <c r="G555" s="263">
        <f t="shared" si="25"/>
        <v>1977</v>
      </c>
      <c r="H555" s="262">
        <v>75</v>
      </c>
    </row>
    <row r="556" spans="1:8" ht="12.75">
      <c r="A556" s="267">
        <v>572</v>
      </c>
      <c r="B556" s="88"/>
      <c r="C556" s="95">
        <f aca="true" t="shared" si="27" ref="C556:C619">ROUND(10.899*LN(A556)+A556/200,2)</f>
        <v>72.06</v>
      </c>
      <c r="D556" s="261"/>
      <c r="E556" s="262">
        <v>11870</v>
      </c>
      <c r="F556" s="264">
        <f t="shared" si="26"/>
        <v>2772</v>
      </c>
      <c r="G556" s="263">
        <f aca="true" t="shared" si="28" ref="G556:G619">ROUND(12*(1/C556*E556),0)</f>
        <v>1977</v>
      </c>
      <c r="H556" s="262">
        <v>75</v>
      </c>
    </row>
    <row r="557" spans="1:8" ht="12.75">
      <c r="A557" s="267">
        <v>573</v>
      </c>
      <c r="B557" s="88"/>
      <c r="C557" s="95">
        <f t="shared" si="27"/>
        <v>72.08</v>
      </c>
      <c r="D557" s="261"/>
      <c r="E557" s="262">
        <v>11870</v>
      </c>
      <c r="F557" s="264">
        <f t="shared" si="26"/>
        <v>2771</v>
      </c>
      <c r="G557" s="263">
        <f t="shared" si="28"/>
        <v>1976</v>
      </c>
      <c r="H557" s="262">
        <v>75</v>
      </c>
    </row>
    <row r="558" spans="1:8" ht="12.75">
      <c r="A558" s="267">
        <v>574</v>
      </c>
      <c r="B558" s="88"/>
      <c r="C558" s="95">
        <f t="shared" si="27"/>
        <v>72.11</v>
      </c>
      <c r="D558" s="261"/>
      <c r="E558" s="262">
        <v>11870</v>
      </c>
      <c r="F558" s="264">
        <f t="shared" si="26"/>
        <v>2770</v>
      </c>
      <c r="G558" s="263">
        <f t="shared" si="28"/>
        <v>1975</v>
      </c>
      <c r="H558" s="262">
        <v>75</v>
      </c>
    </row>
    <row r="559" spans="1:8" ht="12.75">
      <c r="A559" s="267">
        <v>575</v>
      </c>
      <c r="B559" s="88"/>
      <c r="C559" s="95">
        <f t="shared" si="27"/>
        <v>72.13</v>
      </c>
      <c r="D559" s="261"/>
      <c r="E559" s="262">
        <v>11870</v>
      </c>
      <c r="F559" s="264">
        <f t="shared" si="26"/>
        <v>2769</v>
      </c>
      <c r="G559" s="263">
        <f t="shared" si="28"/>
        <v>1975</v>
      </c>
      <c r="H559" s="262">
        <v>75</v>
      </c>
    </row>
    <row r="560" spans="1:8" ht="12.75">
      <c r="A560" s="267">
        <v>576</v>
      </c>
      <c r="B560" s="88"/>
      <c r="C560" s="95">
        <f t="shared" si="27"/>
        <v>72.16</v>
      </c>
      <c r="D560" s="261"/>
      <c r="E560" s="262">
        <v>11870</v>
      </c>
      <c r="F560" s="264">
        <f t="shared" si="26"/>
        <v>2768</v>
      </c>
      <c r="G560" s="263">
        <f t="shared" si="28"/>
        <v>1974</v>
      </c>
      <c r="H560" s="262">
        <v>75</v>
      </c>
    </row>
    <row r="561" spans="1:8" ht="12.75">
      <c r="A561" s="267">
        <v>577</v>
      </c>
      <c r="B561" s="88"/>
      <c r="C561" s="95">
        <f t="shared" si="27"/>
        <v>72.18</v>
      </c>
      <c r="D561" s="261"/>
      <c r="E561" s="262">
        <v>11870</v>
      </c>
      <c r="F561" s="264">
        <f t="shared" si="26"/>
        <v>2768</v>
      </c>
      <c r="G561" s="263">
        <f t="shared" si="28"/>
        <v>1973</v>
      </c>
      <c r="H561" s="262">
        <v>75</v>
      </c>
    </row>
    <row r="562" spans="1:8" ht="12.75">
      <c r="A562" s="267">
        <v>578</v>
      </c>
      <c r="B562" s="88"/>
      <c r="C562" s="95">
        <f t="shared" si="27"/>
        <v>72.2</v>
      </c>
      <c r="D562" s="261"/>
      <c r="E562" s="262">
        <v>11870</v>
      </c>
      <c r="F562" s="264">
        <f t="shared" si="26"/>
        <v>2767</v>
      </c>
      <c r="G562" s="263">
        <f t="shared" si="28"/>
        <v>1973</v>
      </c>
      <c r="H562" s="262">
        <v>75</v>
      </c>
    </row>
    <row r="563" spans="1:8" ht="12.75">
      <c r="A563" s="267">
        <v>579</v>
      </c>
      <c r="B563" s="88"/>
      <c r="C563" s="95">
        <f t="shared" si="27"/>
        <v>72.23</v>
      </c>
      <c r="D563" s="261"/>
      <c r="E563" s="262">
        <v>11870</v>
      </c>
      <c r="F563" s="264">
        <f t="shared" si="26"/>
        <v>2766</v>
      </c>
      <c r="G563" s="263">
        <f t="shared" si="28"/>
        <v>1972</v>
      </c>
      <c r="H563" s="262">
        <v>75</v>
      </c>
    </row>
    <row r="564" spans="1:8" ht="12.75">
      <c r="A564" s="267">
        <v>580</v>
      </c>
      <c r="B564" s="88"/>
      <c r="C564" s="95">
        <f t="shared" si="27"/>
        <v>72.25</v>
      </c>
      <c r="D564" s="261"/>
      <c r="E564" s="262">
        <v>11870</v>
      </c>
      <c r="F564" s="264">
        <f t="shared" si="26"/>
        <v>2765</v>
      </c>
      <c r="G564" s="263">
        <f t="shared" si="28"/>
        <v>1971</v>
      </c>
      <c r="H564" s="262">
        <v>75</v>
      </c>
    </row>
    <row r="565" spans="1:8" ht="12.75">
      <c r="A565" s="267">
        <v>581</v>
      </c>
      <c r="B565" s="88"/>
      <c r="C565" s="95">
        <f t="shared" si="27"/>
        <v>72.27</v>
      </c>
      <c r="D565" s="261"/>
      <c r="E565" s="262">
        <v>11870</v>
      </c>
      <c r="F565" s="264">
        <f t="shared" si="26"/>
        <v>2764</v>
      </c>
      <c r="G565" s="263">
        <f t="shared" si="28"/>
        <v>1971</v>
      </c>
      <c r="H565" s="262">
        <v>75</v>
      </c>
    </row>
    <row r="566" spans="1:8" ht="12.75">
      <c r="A566" s="267">
        <v>582</v>
      </c>
      <c r="B566" s="88"/>
      <c r="C566" s="95">
        <f t="shared" si="27"/>
        <v>72.3</v>
      </c>
      <c r="D566" s="261"/>
      <c r="E566" s="262">
        <v>11870</v>
      </c>
      <c r="F566" s="264">
        <f t="shared" si="26"/>
        <v>2763</v>
      </c>
      <c r="G566" s="263">
        <f t="shared" si="28"/>
        <v>1970</v>
      </c>
      <c r="H566" s="262">
        <v>75</v>
      </c>
    </row>
    <row r="567" spans="1:8" ht="12.75">
      <c r="A567" s="267">
        <v>583</v>
      </c>
      <c r="B567" s="88"/>
      <c r="C567" s="95">
        <f t="shared" si="27"/>
        <v>72.32</v>
      </c>
      <c r="D567" s="261"/>
      <c r="E567" s="262">
        <v>11870</v>
      </c>
      <c r="F567" s="264">
        <f t="shared" si="26"/>
        <v>2762</v>
      </c>
      <c r="G567" s="263">
        <f t="shared" si="28"/>
        <v>1970</v>
      </c>
      <c r="H567" s="262">
        <v>75</v>
      </c>
    </row>
    <row r="568" spans="1:8" ht="12.75">
      <c r="A568" s="267">
        <v>584</v>
      </c>
      <c r="B568" s="88"/>
      <c r="C568" s="95">
        <f t="shared" si="27"/>
        <v>72.35</v>
      </c>
      <c r="D568" s="261"/>
      <c r="E568" s="262">
        <v>11870</v>
      </c>
      <c r="F568" s="264">
        <f t="shared" si="26"/>
        <v>2761</v>
      </c>
      <c r="G568" s="263">
        <f t="shared" si="28"/>
        <v>1969</v>
      </c>
      <c r="H568" s="262">
        <v>75</v>
      </c>
    </row>
    <row r="569" spans="1:8" ht="12.75">
      <c r="A569" s="267">
        <v>585</v>
      </c>
      <c r="B569" s="88"/>
      <c r="C569" s="95">
        <f t="shared" si="27"/>
        <v>72.37</v>
      </c>
      <c r="D569" s="261"/>
      <c r="E569" s="262">
        <v>11870</v>
      </c>
      <c r="F569" s="264">
        <f t="shared" si="26"/>
        <v>2760</v>
      </c>
      <c r="G569" s="263">
        <f t="shared" si="28"/>
        <v>1968</v>
      </c>
      <c r="H569" s="262">
        <v>75</v>
      </c>
    </row>
    <row r="570" spans="1:8" ht="12.75">
      <c r="A570" s="267">
        <v>586</v>
      </c>
      <c r="B570" s="88"/>
      <c r="C570" s="95">
        <f t="shared" si="27"/>
        <v>72.39</v>
      </c>
      <c r="D570" s="261"/>
      <c r="E570" s="262">
        <v>11870</v>
      </c>
      <c r="F570" s="264">
        <f t="shared" si="26"/>
        <v>2760</v>
      </c>
      <c r="G570" s="263">
        <f t="shared" si="28"/>
        <v>1968</v>
      </c>
      <c r="H570" s="262">
        <v>75</v>
      </c>
    </row>
    <row r="571" spans="1:8" ht="12.75">
      <c r="A571" s="267">
        <v>587</v>
      </c>
      <c r="B571" s="88"/>
      <c r="C571" s="95">
        <f t="shared" si="27"/>
        <v>72.42</v>
      </c>
      <c r="D571" s="261"/>
      <c r="E571" s="262">
        <v>11870</v>
      </c>
      <c r="F571" s="264">
        <f t="shared" si="26"/>
        <v>2759</v>
      </c>
      <c r="G571" s="263">
        <f t="shared" si="28"/>
        <v>1967</v>
      </c>
      <c r="H571" s="262">
        <v>75</v>
      </c>
    </row>
    <row r="572" spans="1:8" ht="12.75">
      <c r="A572" s="267">
        <v>588</v>
      </c>
      <c r="B572" s="88"/>
      <c r="C572" s="95">
        <f t="shared" si="27"/>
        <v>72.44</v>
      </c>
      <c r="D572" s="261"/>
      <c r="E572" s="262">
        <v>11870</v>
      </c>
      <c r="F572" s="264">
        <f t="shared" si="26"/>
        <v>2758</v>
      </c>
      <c r="G572" s="263">
        <f t="shared" si="28"/>
        <v>1966</v>
      </c>
      <c r="H572" s="262">
        <v>75</v>
      </c>
    </row>
    <row r="573" spans="1:8" ht="12.75">
      <c r="A573" s="267">
        <v>589</v>
      </c>
      <c r="B573" s="88"/>
      <c r="C573" s="95">
        <f t="shared" si="27"/>
        <v>72.46</v>
      </c>
      <c r="D573" s="261"/>
      <c r="E573" s="262">
        <v>11870</v>
      </c>
      <c r="F573" s="264">
        <f t="shared" si="26"/>
        <v>2757</v>
      </c>
      <c r="G573" s="263">
        <f t="shared" si="28"/>
        <v>1966</v>
      </c>
      <c r="H573" s="262">
        <v>75</v>
      </c>
    </row>
    <row r="574" spans="1:8" ht="12.75">
      <c r="A574" s="267">
        <v>590</v>
      </c>
      <c r="B574" s="88"/>
      <c r="C574" s="95">
        <f t="shared" si="27"/>
        <v>72.49</v>
      </c>
      <c r="D574" s="261"/>
      <c r="E574" s="262">
        <v>11870</v>
      </c>
      <c r="F574" s="264">
        <f t="shared" si="26"/>
        <v>2756</v>
      </c>
      <c r="G574" s="263">
        <f t="shared" si="28"/>
        <v>1965</v>
      </c>
      <c r="H574" s="262">
        <v>75</v>
      </c>
    </row>
    <row r="575" spans="1:8" ht="12.75">
      <c r="A575" s="267">
        <v>591</v>
      </c>
      <c r="B575" s="88"/>
      <c r="C575" s="95">
        <f t="shared" si="27"/>
        <v>72.51</v>
      </c>
      <c r="D575" s="261"/>
      <c r="E575" s="262">
        <v>11870</v>
      </c>
      <c r="F575" s="264">
        <f t="shared" si="26"/>
        <v>2755</v>
      </c>
      <c r="G575" s="263">
        <f t="shared" si="28"/>
        <v>1964</v>
      </c>
      <c r="H575" s="262">
        <v>75</v>
      </c>
    </row>
    <row r="576" spans="1:8" ht="12.75">
      <c r="A576" s="267">
        <v>592</v>
      </c>
      <c r="B576" s="88"/>
      <c r="C576" s="95">
        <f t="shared" si="27"/>
        <v>72.53</v>
      </c>
      <c r="D576" s="261"/>
      <c r="E576" s="262">
        <v>11870</v>
      </c>
      <c r="F576" s="264">
        <f t="shared" si="26"/>
        <v>2755</v>
      </c>
      <c r="G576" s="263">
        <f t="shared" si="28"/>
        <v>1964</v>
      </c>
      <c r="H576" s="262">
        <v>75</v>
      </c>
    </row>
    <row r="577" spans="1:8" ht="12.75">
      <c r="A577" s="267">
        <v>593</v>
      </c>
      <c r="B577" s="88"/>
      <c r="C577" s="95">
        <f t="shared" si="27"/>
        <v>72.56</v>
      </c>
      <c r="D577" s="261"/>
      <c r="E577" s="262">
        <v>11870</v>
      </c>
      <c r="F577" s="264">
        <f t="shared" si="26"/>
        <v>2753</v>
      </c>
      <c r="G577" s="263">
        <f t="shared" si="28"/>
        <v>1963</v>
      </c>
      <c r="H577" s="262">
        <v>75</v>
      </c>
    </row>
    <row r="578" spans="1:8" ht="12.75">
      <c r="A578" s="267">
        <v>594</v>
      </c>
      <c r="B578" s="88"/>
      <c r="C578" s="95">
        <f t="shared" si="27"/>
        <v>72.58</v>
      </c>
      <c r="D578" s="261"/>
      <c r="E578" s="262">
        <v>11870</v>
      </c>
      <c r="F578" s="264">
        <f t="shared" si="26"/>
        <v>2753</v>
      </c>
      <c r="G578" s="263">
        <f t="shared" si="28"/>
        <v>1963</v>
      </c>
      <c r="H578" s="262">
        <v>75</v>
      </c>
    </row>
    <row r="579" spans="1:8" ht="12.75">
      <c r="A579" s="267">
        <v>595</v>
      </c>
      <c r="B579" s="88"/>
      <c r="C579" s="95">
        <f t="shared" si="27"/>
        <v>72.6</v>
      </c>
      <c r="D579" s="261"/>
      <c r="E579" s="262">
        <v>11870</v>
      </c>
      <c r="F579" s="264">
        <f t="shared" si="26"/>
        <v>2752</v>
      </c>
      <c r="G579" s="263">
        <f t="shared" si="28"/>
        <v>1962</v>
      </c>
      <c r="H579" s="262">
        <v>75</v>
      </c>
    </row>
    <row r="580" spans="1:8" ht="12.75">
      <c r="A580" s="267">
        <v>596</v>
      </c>
      <c r="B580" s="88"/>
      <c r="C580" s="95">
        <f t="shared" si="27"/>
        <v>72.63</v>
      </c>
      <c r="D580" s="261"/>
      <c r="E580" s="262">
        <v>11870</v>
      </c>
      <c r="F580" s="264">
        <f t="shared" si="26"/>
        <v>2751</v>
      </c>
      <c r="G580" s="263">
        <f t="shared" si="28"/>
        <v>1961</v>
      </c>
      <c r="H580" s="262">
        <v>75</v>
      </c>
    </row>
    <row r="581" spans="1:8" ht="12.75">
      <c r="A581" s="267">
        <v>597</v>
      </c>
      <c r="B581" s="88"/>
      <c r="C581" s="95">
        <f t="shared" si="27"/>
        <v>72.65</v>
      </c>
      <c r="D581" s="261"/>
      <c r="E581" s="262">
        <v>11870</v>
      </c>
      <c r="F581" s="264">
        <f t="shared" si="26"/>
        <v>2750</v>
      </c>
      <c r="G581" s="263">
        <f t="shared" si="28"/>
        <v>1961</v>
      </c>
      <c r="H581" s="262">
        <v>75</v>
      </c>
    </row>
    <row r="582" spans="1:8" ht="12.75">
      <c r="A582" s="267">
        <v>598</v>
      </c>
      <c r="B582" s="88"/>
      <c r="C582" s="95">
        <f t="shared" si="27"/>
        <v>72.67</v>
      </c>
      <c r="D582" s="261"/>
      <c r="E582" s="262">
        <v>11870</v>
      </c>
      <c r="F582" s="264">
        <f t="shared" si="26"/>
        <v>2749</v>
      </c>
      <c r="G582" s="263">
        <f t="shared" si="28"/>
        <v>1960</v>
      </c>
      <c r="H582" s="262">
        <v>75</v>
      </c>
    </row>
    <row r="583" spans="1:8" ht="12.75">
      <c r="A583" s="267">
        <v>599</v>
      </c>
      <c r="B583" s="88"/>
      <c r="C583" s="95">
        <f t="shared" si="27"/>
        <v>72.7</v>
      </c>
      <c r="D583" s="261"/>
      <c r="E583" s="262">
        <v>11870</v>
      </c>
      <c r="F583" s="264">
        <f t="shared" si="26"/>
        <v>2748</v>
      </c>
      <c r="G583" s="263">
        <f t="shared" si="28"/>
        <v>1959</v>
      </c>
      <c r="H583" s="262">
        <v>75</v>
      </c>
    </row>
    <row r="584" spans="1:8" ht="12.75">
      <c r="A584" s="267">
        <v>600</v>
      </c>
      <c r="B584" s="88"/>
      <c r="C584" s="95">
        <f t="shared" si="27"/>
        <v>72.72</v>
      </c>
      <c r="D584" s="261"/>
      <c r="E584" s="262">
        <v>11870</v>
      </c>
      <c r="F584" s="264">
        <f t="shared" si="26"/>
        <v>2748</v>
      </c>
      <c r="G584" s="263">
        <f t="shared" si="28"/>
        <v>1959</v>
      </c>
      <c r="H584" s="262">
        <v>75</v>
      </c>
    </row>
    <row r="585" spans="1:8" ht="12.75">
      <c r="A585" s="267">
        <v>601</v>
      </c>
      <c r="B585" s="88"/>
      <c r="C585" s="95">
        <f t="shared" si="27"/>
        <v>72.74</v>
      </c>
      <c r="D585" s="261"/>
      <c r="E585" s="262">
        <v>11870</v>
      </c>
      <c r="F585" s="264">
        <f t="shared" si="26"/>
        <v>2747</v>
      </c>
      <c r="G585" s="263">
        <f t="shared" si="28"/>
        <v>1958</v>
      </c>
      <c r="H585" s="262">
        <v>75</v>
      </c>
    </row>
    <row r="586" spans="1:8" ht="12.75">
      <c r="A586" s="267">
        <v>602</v>
      </c>
      <c r="B586" s="88"/>
      <c r="C586" s="95">
        <f t="shared" si="27"/>
        <v>72.77</v>
      </c>
      <c r="D586" s="261"/>
      <c r="E586" s="262">
        <v>11870</v>
      </c>
      <c r="F586" s="264">
        <f t="shared" si="26"/>
        <v>2746</v>
      </c>
      <c r="G586" s="263">
        <f t="shared" si="28"/>
        <v>1957</v>
      </c>
      <c r="H586" s="262">
        <v>75</v>
      </c>
    </row>
    <row r="587" spans="1:8" ht="12.75">
      <c r="A587" s="267">
        <v>603</v>
      </c>
      <c r="B587" s="88"/>
      <c r="C587" s="95">
        <f t="shared" si="27"/>
        <v>72.79</v>
      </c>
      <c r="D587" s="261"/>
      <c r="E587" s="262">
        <v>11870</v>
      </c>
      <c r="F587" s="264">
        <f t="shared" si="26"/>
        <v>2745</v>
      </c>
      <c r="G587" s="263">
        <f t="shared" si="28"/>
        <v>1957</v>
      </c>
      <c r="H587" s="262">
        <v>75</v>
      </c>
    </row>
    <row r="588" spans="1:8" ht="12.75">
      <c r="A588" s="267">
        <v>604</v>
      </c>
      <c r="B588" s="88"/>
      <c r="C588" s="95">
        <f t="shared" si="27"/>
        <v>72.81</v>
      </c>
      <c r="D588" s="261"/>
      <c r="E588" s="262">
        <v>11870</v>
      </c>
      <c r="F588" s="264">
        <f t="shared" si="26"/>
        <v>2744</v>
      </c>
      <c r="G588" s="263">
        <f t="shared" si="28"/>
        <v>1956</v>
      </c>
      <c r="H588" s="262">
        <v>75</v>
      </c>
    </row>
    <row r="589" spans="1:8" ht="12.75">
      <c r="A589" s="267">
        <v>605</v>
      </c>
      <c r="B589" s="88"/>
      <c r="C589" s="95">
        <f t="shared" si="27"/>
        <v>72.84</v>
      </c>
      <c r="D589" s="261"/>
      <c r="E589" s="262">
        <v>11870</v>
      </c>
      <c r="F589" s="264">
        <f t="shared" si="26"/>
        <v>2743</v>
      </c>
      <c r="G589" s="263">
        <f t="shared" si="28"/>
        <v>1956</v>
      </c>
      <c r="H589" s="262">
        <v>75</v>
      </c>
    </row>
    <row r="590" spans="1:8" ht="12.75">
      <c r="A590" s="267">
        <v>606</v>
      </c>
      <c r="B590" s="88"/>
      <c r="C590" s="95">
        <f t="shared" si="27"/>
        <v>72.86</v>
      </c>
      <c r="D590" s="261"/>
      <c r="E590" s="262">
        <v>11870</v>
      </c>
      <c r="F590" s="264">
        <f aca="true" t="shared" si="29" ref="F590:F653">ROUND(12*1.3644*(1/C590*E590)+H590,0)</f>
        <v>2742</v>
      </c>
      <c r="G590" s="263">
        <f t="shared" si="28"/>
        <v>1955</v>
      </c>
      <c r="H590" s="262">
        <v>75</v>
      </c>
    </row>
    <row r="591" spans="1:8" ht="12.75">
      <c r="A591" s="267">
        <v>607</v>
      </c>
      <c r="B591" s="88"/>
      <c r="C591" s="95">
        <f t="shared" si="27"/>
        <v>72.88</v>
      </c>
      <c r="D591" s="261"/>
      <c r="E591" s="262">
        <v>11870</v>
      </c>
      <c r="F591" s="264">
        <f t="shared" si="29"/>
        <v>2742</v>
      </c>
      <c r="G591" s="263">
        <f t="shared" si="28"/>
        <v>1954</v>
      </c>
      <c r="H591" s="262">
        <v>75</v>
      </c>
    </row>
    <row r="592" spans="1:8" ht="12.75">
      <c r="A592" s="267">
        <v>608</v>
      </c>
      <c r="B592" s="88"/>
      <c r="C592" s="95">
        <f t="shared" si="27"/>
        <v>72.9</v>
      </c>
      <c r="D592" s="261"/>
      <c r="E592" s="262">
        <v>11870</v>
      </c>
      <c r="F592" s="264">
        <f t="shared" si="29"/>
        <v>2741</v>
      </c>
      <c r="G592" s="263">
        <f t="shared" si="28"/>
        <v>1954</v>
      </c>
      <c r="H592" s="262">
        <v>75</v>
      </c>
    </row>
    <row r="593" spans="1:8" ht="12.75">
      <c r="A593" s="267">
        <v>609</v>
      </c>
      <c r="B593" s="88"/>
      <c r="C593" s="95">
        <f t="shared" si="27"/>
        <v>72.93</v>
      </c>
      <c r="D593" s="261"/>
      <c r="E593" s="262">
        <v>11870</v>
      </c>
      <c r="F593" s="264">
        <f t="shared" si="29"/>
        <v>2740</v>
      </c>
      <c r="G593" s="263">
        <f t="shared" si="28"/>
        <v>1953</v>
      </c>
      <c r="H593" s="262">
        <v>75</v>
      </c>
    </row>
    <row r="594" spans="1:8" ht="12.75">
      <c r="A594" s="267">
        <v>610</v>
      </c>
      <c r="B594" s="88"/>
      <c r="C594" s="95">
        <f t="shared" si="27"/>
        <v>72.95</v>
      </c>
      <c r="D594" s="261"/>
      <c r="E594" s="262">
        <v>11870</v>
      </c>
      <c r="F594" s="264">
        <f t="shared" si="29"/>
        <v>2739</v>
      </c>
      <c r="G594" s="263">
        <f t="shared" si="28"/>
        <v>1953</v>
      </c>
      <c r="H594" s="262">
        <v>75</v>
      </c>
    </row>
    <row r="595" spans="1:8" ht="12.75">
      <c r="A595" s="267">
        <v>611</v>
      </c>
      <c r="B595" s="88"/>
      <c r="C595" s="95">
        <f t="shared" si="27"/>
        <v>72.97</v>
      </c>
      <c r="D595" s="261"/>
      <c r="E595" s="262">
        <v>11870</v>
      </c>
      <c r="F595" s="264">
        <f t="shared" si="29"/>
        <v>2738</v>
      </c>
      <c r="G595" s="263">
        <f t="shared" si="28"/>
        <v>1952</v>
      </c>
      <c r="H595" s="262">
        <v>75</v>
      </c>
    </row>
    <row r="596" spans="1:8" ht="12.75">
      <c r="A596" s="267">
        <v>612</v>
      </c>
      <c r="B596" s="88"/>
      <c r="C596" s="95">
        <f t="shared" si="27"/>
        <v>73</v>
      </c>
      <c r="D596" s="261"/>
      <c r="E596" s="262">
        <v>11870</v>
      </c>
      <c r="F596" s="264">
        <f t="shared" si="29"/>
        <v>2737</v>
      </c>
      <c r="G596" s="263">
        <f t="shared" si="28"/>
        <v>1951</v>
      </c>
      <c r="H596" s="262">
        <v>75</v>
      </c>
    </row>
    <row r="597" spans="1:8" ht="12.75">
      <c r="A597" s="267">
        <v>613</v>
      </c>
      <c r="B597" s="88"/>
      <c r="C597" s="95">
        <f t="shared" si="27"/>
        <v>73.02</v>
      </c>
      <c r="D597" s="261"/>
      <c r="E597" s="262">
        <v>11870</v>
      </c>
      <c r="F597" s="264">
        <f t="shared" si="29"/>
        <v>2737</v>
      </c>
      <c r="G597" s="263">
        <f t="shared" si="28"/>
        <v>1951</v>
      </c>
      <c r="H597" s="262">
        <v>75</v>
      </c>
    </row>
    <row r="598" spans="1:8" ht="12.75">
      <c r="A598" s="267">
        <v>614</v>
      </c>
      <c r="B598" s="88"/>
      <c r="C598" s="95">
        <f t="shared" si="27"/>
        <v>73.04</v>
      </c>
      <c r="D598" s="261"/>
      <c r="E598" s="262">
        <v>11870</v>
      </c>
      <c r="F598" s="264">
        <f t="shared" si="29"/>
        <v>2736</v>
      </c>
      <c r="G598" s="263">
        <f t="shared" si="28"/>
        <v>1950</v>
      </c>
      <c r="H598" s="262">
        <v>75</v>
      </c>
    </row>
    <row r="599" spans="1:8" ht="12.75">
      <c r="A599" s="267">
        <v>615</v>
      </c>
      <c r="B599" s="88"/>
      <c r="C599" s="95">
        <f t="shared" si="27"/>
        <v>73.06</v>
      </c>
      <c r="D599" s="261"/>
      <c r="E599" s="262">
        <v>11870</v>
      </c>
      <c r="F599" s="264">
        <f t="shared" si="29"/>
        <v>2735</v>
      </c>
      <c r="G599" s="263">
        <f t="shared" si="28"/>
        <v>1950</v>
      </c>
      <c r="H599" s="262">
        <v>75</v>
      </c>
    </row>
    <row r="600" spans="1:8" ht="12.75">
      <c r="A600" s="267">
        <v>616</v>
      </c>
      <c r="B600" s="88"/>
      <c r="C600" s="95">
        <f t="shared" si="27"/>
        <v>73.09</v>
      </c>
      <c r="D600" s="261"/>
      <c r="E600" s="262">
        <v>11870</v>
      </c>
      <c r="F600" s="264">
        <f t="shared" si="29"/>
        <v>2734</v>
      </c>
      <c r="G600" s="263">
        <f t="shared" si="28"/>
        <v>1949</v>
      </c>
      <c r="H600" s="262">
        <v>75</v>
      </c>
    </row>
    <row r="601" spans="1:8" ht="12.75">
      <c r="A601" s="267">
        <v>617</v>
      </c>
      <c r="B601" s="88"/>
      <c r="C601" s="95">
        <f t="shared" si="27"/>
        <v>73.11</v>
      </c>
      <c r="D601" s="261"/>
      <c r="E601" s="262">
        <v>11870</v>
      </c>
      <c r="F601" s="264">
        <f t="shared" si="29"/>
        <v>2733</v>
      </c>
      <c r="G601" s="263">
        <f t="shared" si="28"/>
        <v>1948</v>
      </c>
      <c r="H601" s="262">
        <v>75</v>
      </c>
    </row>
    <row r="602" spans="1:8" ht="12.75">
      <c r="A602" s="267">
        <v>618</v>
      </c>
      <c r="B602" s="88"/>
      <c r="C602" s="95">
        <f t="shared" si="27"/>
        <v>73.13</v>
      </c>
      <c r="D602" s="261"/>
      <c r="E602" s="262">
        <v>11870</v>
      </c>
      <c r="F602" s="264">
        <f t="shared" si="29"/>
        <v>2733</v>
      </c>
      <c r="G602" s="263">
        <f t="shared" si="28"/>
        <v>1948</v>
      </c>
      <c r="H602" s="262">
        <v>75</v>
      </c>
    </row>
    <row r="603" spans="1:8" ht="12.75">
      <c r="A603" s="267">
        <v>619</v>
      </c>
      <c r="B603" s="88"/>
      <c r="C603" s="95">
        <f t="shared" si="27"/>
        <v>73.15</v>
      </c>
      <c r="D603" s="261"/>
      <c r="E603" s="262">
        <v>11870</v>
      </c>
      <c r="F603" s="264">
        <f t="shared" si="29"/>
        <v>2732</v>
      </c>
      <c r="G603" s="263">
        <f t="shared" si="28"/>
        <v>1947</v>
      </c>
      <c r="H603" s="262">
        <v>75</v>
      </c>
    </row>
    <row r="604" spans="1:8" ht="12.75">
      <c r="A604" s="267">
        <v>620</v>
      </c>
      <c r="B604" s="88"/>
      <c r="C604" s="95">
        <f t="shared" si="27"/>
        <v>73.18</v>
      </c>
      <c r="D604" s="261"/>
      <c r="E604" s="262">
        <v>11870</v>
      </c>
      <c r="F604" s="264">
        <f t="shared" si="29"/>
        <v>2731</v>
      </c>
      <c r="G604" s="263">
        <f t="shared" si="28"/>
        <v>1946</v>
      </c>
      <c r="H604" s="262">
        <v>75</v>
      </c>
    </row>
    <row r="605" spans="1:8" ht="12.75">
      <c r="A605" s="267">
        <v>621</v>
      </c>
      <c r="B605" s="88"/>
      <c r="C605" s="95">
        <f t="shared" si="27"/>
        <v>73.2</v>
      </c>
      <c r="D605" s="261"/>
      <c r="E605" s="262">
        <v>11870</v>
      </c>
      <c r="F605" s="264">
        <f t="shared" si="29"/>
        <v>2730</v>
      </c>
      <c r="G605" s="263">
        <f t="shared" si="28"/>
        <v>1946</v>
      </c>
      <c r="H605" s="262">
        <v>75</v>
      </c>
    </row>
    <row r="606" spans="1:8" ht="12.75">
      <c r="A606" s="267">
        <v>622</v>
      </c>
      <c r="B606" s="88"/>
      <c r="C606" s="95">
        <f t="shared" si="27"/>
        <v>73.22</v>
      </c>
      <c r="D606" s="261"/>
      <c r="E606" s="262">
        <v>11870</v>
      </c>
      <c r="F606" s="264">
        <f t="shared" si="29"/>
        <v>2729</v>
      </c>
      <c r="G606" s="263">
        <f t="shared" si="28"/>
        <v>1945</v>
      </c>
      <c r="H606" s="262">
        <v>75</v>
      </c>
    </row>
    <row r="607" spans="1:8" ht="12.75">
      <c r="A607" s="267">
        <v>623</v>
      </c>
      <c r="B607" s="88"/>
      <c r="C607" s="95">
        <f t="shared" si="27"/>
        <v>73.25</v>
      </c>
      <c r="D607" s="261"/>
      <c r="E607" s="262">
        <v>11870</v>
      </c>
      <c r="F607" s="264">
        <f t="shared" si="29"/>
        <v>2728</v>
      </c>
      <c r="G607" s="263">
        <f t="shared" si="28"/>
        <v>1945</v>
      </c>
      <c r="H607" s="262">
        <v>75</v>
      </c>
    </row>
    <row r="608" spans="1:8" ht="12.75">
      <c r="A608" s="267">
        <v>624</v>
      </c>
      <c r="B608" s="88"/>
      <c r="C608" s="95">
        <f t="shared" si="27"/>
        <v>73.27</v>
      </c>
      <c r="D608" s="261"/>
      <c r="E608" s="262">
        <v>11870</v>
      </c>
      <c r="F608" s="264">
        <f t="shared" si="29"/>
        <v>2727</v>
      </c>
      <c r="G608" s="263">
        <f t="shared" si="28"/>
        <v>1944</v>
      </c>
      <c r="H608" s="262">
        <v>75</v>
      </c>
    </row>
    <row r="609" spans="1:8" ht="12.75">
      <c r="A609" s="267">
        <v>625</v>
      </c>
      <c r="B609" s="88"/>
      <c r="C609" s="95">
        <f t="shared" si="27"/>
        <v>73.29</v>
      </c>
      <c r="D609" s="261"/>
      <c r="E609" s="262">
        <v>11870</v>
      </c>
      <c r="F609" s="264">
        <f t="shared" si="29"/>
        <v>2727</v>
      </c>
      <c r="G609" s="263">
        <f t="shared" si="28"/>
        <v>1944</v>
      </c>
      <c r="H609" s="262">
        <v>75</v>
      </c>
    </row>
    <row r="610" spans="1:8" ht="12.75">
      <c r="A610" s="267">
        <v>626</v>
      </c>
      <c r="B610" s="88"/>
      <c r="C610" s="95">
        <f t="shared" si="27"/>
        <v>73.31</v>
      </c>
      <c r="D610" s="261"/>
      <c r="E610" s="262">
        <v>11870</v>
      </c>
      <c r="F610" s="264">
        <f t="shared" si="29"/>
        <v>2726</v>
      </c>
      <c r="G610" s="263">
        <f t="shared" si="28"/>
        <v>1943</v>
      </c>
      <c r="H610" s="262">
        <v>75</v>
      </c>
    </row>
    <row r="611" spans="1:8" ht="12.75">
      <c r="A611" s="267">
        <v>627</v>
      </c>
      <c r="B611" s="88"/>
      <c r="C611" s="95">
        <f t="shared" si="27"/>
        <v>73.33</v>
      </c>
      <c r="D611" s="261"/>
      <c r="E611" s="262">
        <v>11870</v>
      </c>
      <c r="F611" s="264">
        <f t="shared" si="29"/>
        <v>2725</v>
      </c>
      <c r="G611" s="263">
        <f t="shared" si="28"/>
        <v>1942</v>
      </c>
      <c r="H611" s="262">
        <v>75</v>
      </c>
    </row>
    <row r="612" spans="1:8" ht="12.75">
      <c r="A612" s="267">
        <v>628</v>
      </c>
      <c r="B612" s="88"/>
      <c r="C612" s="95">
        <f t="shared" si="27"/>
        <v>73.36</v>
      </c>
      <c r="D612" s="261"/>
      <c r="E612" s="262">
        <v>11870</v>
      </c>
      <c r="F612" s="264">
        <f t="shared" si="29"/>
        <v>2724</v>
      </c>
      <c r="G612" s="263">
        <f t="shared" si="28"/>
        <v>1942</v>
      </c>
      <c r="H612" s="262">
        <v>75</v>
      </c>
    </row>
    <row r="613" spans="1:8" ht="12.75">
      <c r="A613" s="267">
        <v>629</v>
      </c>
      <c r="B613" s="88"/>
      <c r="C613" s="95">
        <f t="shared" si="27"/>
        <v>73.38</v>
      </c>
      <c r="D613" s="261"/>
      <c r="E613" s="262">
        <v>11870</v>
      </c>
      <c r="F613" s="264">
        <f t="shared" si="29"/>
        <v>2723</v>
      </c>
      <c r="G613" s="263">
        <f t="shared" si="28"/>
        <v>1941</v>
      </c>
      <c r="H613" s="262">
        <v>75</v>
      </c>
    </row>
    <row r="614" spans="1:8" ht="12.75">
      <c r="A614" s="267">
        <v>630</v>
      </c>
      <c r="B614" s="88"/>
      <c r="C614" s="95">
        <f t="shared" si="27"/>
        <v>73.4</v>
      </c>
      <c r="D614" s="261"/>
      <c r="E614" s="262">
        <v>11870</v>
      </c>
      <c r="F614" s="264">
        <f t="shared" si="29"/>
        <v>2723</v>
      </c>
      <c r="G614" s="263">
        <f t="shared" si="28"/>
        <v>1941</v>
      </c>
      <c r="H614" s="262">
        <v>75</v>
      </c>
    </row>
    <row r="615" spans="1:8" ht="12.75">
      <c r="A615" s="267">
        <v>631</v>
      </c>
      <c r="B615" s="88"/>
      <c r="C615" s="95">
        <f t="shared" si="27"/>
        <v>73.42</v>
      </c>
      <c r="D615" s="261"/>
      <c r="E615" s="262">
        <v>11870</v>
      </c>
      <c r="F615" s="264">
        <f t="shared" si="29"/>
        <v>2722</v>
      </c>
      <c r="G615" s="263">
        <f t="shared" si="28"/>
        <v>1940</v>
      </c>
      <c r="H615" s="262">
        <v>75</v>
      </c>
    </row>
    <row r="616" spans="1:8" ht="12.75">
      <c r="A616" s="267">
        <v>632</v>
      </c>
      <c r="B616" s="88"/>
      <c r="C616" s="95">
        <f t="shared" si="27"/>
        <v>73.45</v>
      </c>
      <c r="D616" s="261"/>
      <c r="E616" s="262">
        <v>11870</v>
      </c>
      <c r="F616" s="264">
        <f t="shared" si="29"/>
        <v>2721</v>
      </c>
      <c r="G616" s="263">
        <f t="shared" si="28"/>
        <v>1939</v>
      </c>
      <c r="H616" s="262">
        <v>75</v>
      </c>
    </row>
    <row r="617" spans="1:8" ht="12.75">
      <c r="A617" s="267">
        <v>633</v>
      </c>
      <c r="B617" s="88"/>
      <c r="C617" s="95">
        <f t="shared" si="27"/>
        <v>73.47</v>
      </c>
      <c r="D617" s="261"/>
      <c r="E617" s="262">
        <v>11870</v>
      </c>
      <c r="F617" s="264">
        <f t="shared" si="29"/>
        <v>2720</v>
      </c>
      <c r="G617" s="263">
        <f t="shared" si="28"/>
        <v>1939</v>
      </c>
      <c r="H617" s="262">
        <v>75</v>
      </c>
    </row>
    <row r="618" spans="1:8" ht="12.75">
      <c r="A618" s="267">
        <v>634</v>
      </c>
      <c r="B618" s="88"/>
      <c r="C618" s="95">
        <f t="shared" si="27"/>
        <v>73.49</v>
      </c>
      <c r="D618" s="261"/>
      <c r="E618" s="262">
        <v>11870</v>
      </c>
      <c r="F618" s="264">
        <f t="shared" si="29"/>
        <v>2720</v>
      </c>
      <c r="G618" s="263">
        <f t="shared" si="28"/>
        <v>1938</v>
      </c>
      <c r="H618" s="262">
        <v>75</v>
      </c>
    </row>
    <row r="619" spans="1:8" ht="12.75">
      <c r="A619" s="267">
        <v>635</v>
      </c>
      <c r="B619" s="88"/>
      <c r="C619" s="95">
        <f t="shared" si="27"/>
        <v>73.51</v>
      </c>
      <c r="D619" s="261"/>
      <c r="E619" s="262">
        <v>11870</v>
      </c>
      <c r="F619" s="264">
        <f t="shared" si="29"/>
        <v>2719</v>
      </c>
      <c r="G619" s="263">
        <f t="shared" si="28"/>
        <v>1938</v>
      </c>
      <c r="H619" s="262">
        <v>75</v>
      </c>
    </row>
    <row r="620" spans="1:8" ht="12.75">
      <c r="A620" s="267">
        <v>636</v>
      </c>
      <c r="B620" s="88"/>
      <c r="C620" s="95">
        <f aca="true" t="shared" si="30" ref="C620:C680">ROUND(10.899*LN(A620)+A620/200,2)</f>
        <v>73.54</v>
      </c>
      <c r="D620" s="261"/>
      <c r="E620" s="262">
        <v>11870</v>
      </c>
      <c r="F620" s="264">
        <f t="shared" si="29"/>
        <v>2718</v>
      </c>
      <c r="G620" s="263">
        <f aca="true" t="shared" si="31" ref="G620:G680">ROUND(12*(1/C620*E620),0)</f>
        <v>1937</v>
      </c>
      <c r="H620" s="262">
        <v>75</v>
      </c>
    </row>
    <row r="621" spans="1:8" ht="12.75">
      <c r="A621" s="267">
        <v>637</v>
      </c>
      <c r="B621" s="88"/>
      <c r="C621" s="95">
        <f t="shared" si="30"/>
        <v>73.56</v>
      </c>
      <c r="D621" s="261"/>
      <c r="E621" s="262">
        <v>11870</v>
      </c>
      <c r="F621" s="264">
        <f t="shared" si="29"/>
        <v>2717</v>
      </c>
      <c r="G621" s="263">
        <f t="shared" si="31"/>
        <v>1936</v>
      </c>
      <c r="H621" s="262">
        <v>75</v>
      </c>
    </row>
    <row r="622" spans="1:8" ht="12.75">
      <c r="A622" s="267">
        <v>638</v>
      </c>
      <c r="B622" s="88"/>
      <c r="C622" s="95">
        <f t="shared" si="30"/>
        <v>73.58</v>
      </c>
      <c r="D622" s="261"/>
      <c r="E622" s="262">
        <v>11870</v>
      </c>
      <c r="F622" s="264">
        <f t="shared" si="29"/>
        <v>2716</v>
      </c>
      <c r="G622" s="263">
        <f t="shared" si="31"/>
        <v>1936</v>
      </c>
      <c r="H622" s="262">
        <v>75</v>
      </c>
    </row>
    <row r="623" spans="1:8" ht="12.75">
      <c r="A623" s="267">
        <v>639</v>
      </c>
      <c r="B623" s="88"/>
      <c r="C623" s="95">
        <f t="shared" si="30"/>
        <v>73.6</v>
      </c>
      <c r="D623" s="261"/>
      <c r="E623" s="262">
        <v>11870</v>
      </c>
      <c r="F623" s="264">
        <f t="shared" si="29"/>
        <v>2716</v>
      </c>
      <c r="G623" s="263">
        <f t="shared" si="31"/>
        <v>1935</v>
      </c>
      <c r="H623" s="262">
        <v>75</v>
      </c>
    </row>
    <row r="624" spans="1:8" ht="12.75">
      <c r="A624" s="267">
        <v>640</v>
      </c>
      <c r="B624" s="88"/>
      <c r="C624" s="95">
        <f t="shared" si="30"/>
        <v>73.62</v>
      </c>
      <c r="D624" s="261"/>
      <c r="E624" s="262">
        <v>11870</v>
      </c>
      <c r="F624" s="264">
        <f t="shared" si="29"/>
        <v>2715</v>
      </c>
      <c r="G624" s="263">
        <f t="shared" si="31"/>
        <v>1935</v>
      </c>
      <c r="H624" s="262">
        <v>75</v>
      </c>
    </row>
    <row r="625" spans="1:8" ht="12.75">
      <c r="A625" s="267">
        <v>641</v>
      </c>
      <c r="B625" s="88"/>
      <c r="C625" s="95">
        <f t="shared" si="30"/>
        <v>73.65</v>
      </c>
      <c r="D625" s="261"/>
      <c r="E625" s="262">
        <v>11870</v>
      </c>
      <c r="F625" s="264">
        <f t="shared" si="29"/>
        <v>2714</v>
      </c>
      <c r="G625" s="263">
        <f t="shared" si="31"/>
        <v>1934</v>
      </c>
      <c r="H625" s="262">
        <v>75</v>
      </c>
    </row>
    <row r="626" spans="1:8" ht="12.75">
      <c r="A626" s="267">
        <v>642</v>
      </c>
      <c r="B626" s="88"/>
      <c r="C626" s="95">
        <f t="shared" si="30"/>
        <v>73.67</v>
      </c>
      <c r="D626" s="261"/>
      <c r="E626" s="262">
        <v>11870</v>
      </c>
      <c r="F626" s="264">
        <f t="shared" si="29"/>
        <v>2713</v>
      </c>
      <c r="G626" s="263">
        <f t="shared" si="31"/>
        <v>1933</v>
      </c>
      <c r="H626" s="262">
        <v>75</v>
      </c>
    </row>
    <row r="627" spans="1:8" ht="12.75">
      <c r="A627" s="267">
        <v>643</v>
      </c>
      <c r="B627" s="88"/>
      <c r="C627" s="95">
        <f t="shared" si="30"/>
        <v>73.69</v>
      </c>
      <c r="D627" s="261"/>
      <c r="E627" s="262">
        <v>11870</v>
      </c>
      <c r="F627" s="264">
        <f t="shared" si="29"/>
        <v>2712</v>
      </c>
      <c r="G627" s="263">
        <f t="shared" si="31"/>
        <v>1933</v>
      </c>
      <c r="H627" s="262">
        <v>75</v>
      </c>
    </row>
    <row r="628" spans="1:8" ht="12.75">
      <c r="A628" s="267">
        <v>644</v>
      </c>
      <c r="B628" s="88"/>
      <c r="C628" s="95">
        <f t="shared" si="30"/>
        <v>73.71</v>
      </c>
      <c r="D628" s="261"/>
      <c r="E628" s="262">
        <v>11870</v>
      </c>
      <c r="F628" s="264">
        <f t="shared" si="29"/>
        <v>2712</v>
      </c>
      <c r="G628" s="263">
        <f t="shared" si="31"/>
        <v>1932</v>
      </c>
      <c r="H628" s="262">
        <v>75</v>
      </c>
    </row>
    <row r="629" spans="1:8" ht="12.75">
      <c r="A629" s="267">
        <v>645</v>
      </c>
      <c r="B629" s="88"/>
      <c r="C629" s="95">
        <f t="shared" si="30"/>
        <v>73.73</v>
      </c>
      <c r="D629" s="261"/>
      <c r="E629" s="262">
        <v>11870</v>
      </c>
      <c r="F629" s="264">
        <f t="shared" si="29"/>
        <v>2711</v>
      </c>
      <c r="G629" s="263">
        <f t="shared" si="31"/>
        <v>1932</v>
      </c>
      <c r="H629" s="262">
        <v>75</v>
      </c>
    </row>
    <row r="630" spans="1:8" ht="12.75">
      <c r="A630" s="267">
        <v>646</v>
      </c>
      <c r="B630" s="88"/>
      <c r="C630" s="95">
        <f t="shared" si="30"/>
        <v>73.76</v>
      </c>
      <c r="D630" s="261"/>
      <c r="E630" s="262">
        <v>11870</v>
      </c>
      <c r="F630" s="264">
        <f t="shared" si="29"/>
        <v>2710</v>
      </c>
      <c r="G630" s="263">
        <f t="shared" si="31"/>
        <v>1931</v>
      </c>
      <c r="H630" s="262">
        <v>75</v>
      </c>
    </row>
    <row r="631" spans="1:8" ht="12.75">
      <c r="A631" s="267">
        <v>647</v>
      </c>
      <c r="B631" s="88"/>
      <c r="C631" s="95">
        <f t="shared" si="30"/>
        <v>73.78</v>
      </c>
      <c r="D631" s="261"/>
      <c r="E631" s="262">
        <v>11870</v>
      </c>
      <c r="F631" s="264">
        <f t="shared" si="29"/>
        <v>2709</v>
      </c>
      <c r="G631" s="263">
        <f t="shared" si="31"/>
        <v>1931</v>
      </c>
      <c r="H631" s="262">
        <v>75</v>
      </c>
    </row>
    <row r="632" spans="1:8" ht="12.75">
      <c r="A632" s="267">
        <v>648</v>
      </c>
      <c r="B632" s="88"/>
      <c r="C632" s="95">
        <f t="shared" si="30"/>
        <v>73.8</v>
      </c>
      <c r="D632" s="261"/>
      <c r="E632" s="262">
        <v>11870</v>
      </c>
      <c r="F632" s="264">
        <f t="shared" si="29"/>
        <v>2708</v>
      </c>
      <c r="G632" s="263">
        <f t="shared" si="31"/>
        <v>1930</v>
      </c>
      <c r="H632" s="262">
        <v>75</v>
      </c>
    </row>
    <row r="633" spans="1:8" ht="12.75">
      <c r="A633" s="267">
        <v>649</v>
      </c>
      <c r="B633" s="88"/>
      <c r="C633" s="95">
        <f t="shared" si="30"/>
        <v>73.82</v>
      </c>
      <c r="D633" s="261"/>
      <c r="E633" s="262">
        <v>11870</v>
      </c>
      <c r="F633" s="264">
        <f t="shared" si="29"/>
        <v>2708</v>
      </c>
      <c r="G633" s="263">
        <f t="shared" si="31"/>
        <v>1930</v>
      </c>
      <c r="H633" s="262">
        <v>75</v>
      </c>
    </row>
    <row r="634" spans="1:8" ht="12.75">
      <c r="A634" s="267">
        <v>650</v>
      </c>
      <c r="B634" s="88"/>
      <c r="C634" s="95">
        <f t="shared" si="30"/>
        <v>73.84</v>
      </c>
      <c r="D634" s="261"/>
      <c r="E634" s="262">
        <v>11870</v>
      </c>
      <c r="F634" s="264">
        <f t="shared" si="29"/>
        <v>2707</v>
      </c>
      <c r="G634" s="263">
        <f t="shared" si="31"/>
        <v>1929</v>
      </c>
      <c r="H634" s="262">
        <v>75</v>
      </c>
    </row>
    <row r="635" spans="1:8" ht="12.75">
      <c r="A635" s="267">
        <v>651</v>
      </c>
      <c r="B635" s="88"/>
      <c r="C635" s="95">
        <f t="shared" si="30"/>
        <v>73.86</v>
      </c>
      <c r="D635" s="261"/>
      <c r="E635" s="262">
        <v>11870</v>
      </c>
      <c r="F635" s="264">
        <f t="shared" si="29"/>
        <v>2706</v>
      </c>
      <c r="G635" s="263">
        <f t="shared" si="31"/>
        <v>1929</v>
      </c>
      <c r="H635" s="262">
        <v>75</v>
      </c>
    </row>
    <row r="636" spans="1:8" ht="12.75">
      <c r="A636" s="267">
        <v>652</v>
      </c>
      <c r="B636" s="88"/>
      <c r="C636" s="95">
        <f t="shared" si="30"/>
        <v>73.89</v>
      </c>
      <c r="D636" s="261"/>
      <c r="E636" s="262">
        <v>11870</v>
      </c>
      <c r="F636" s="264">
        <f t="shared" si="29"/>
        <v>2705</v>
      </c>
      <c r="G636" s="263">
        <f t="shared" si="31"/>
        <v>1928</v>
      </c>
      <c r="H636" s="262">
        <v>75</v>
      </c>
    </row>
    <row r="637" spans="1:8" ht="12.75">
      <c r="A637" s="267">
        <v>653</v>
      </c>
      <c r="B637" s="88"/>
      <c r="C637" s="95">
        <f t="shared" si="30"/>
        <v>73.91</v>
      </c>
      <c r="D637" s="261"/>
      <c r="E637" s="262">
        <v>11870</v>
      </c>
      <c r="F637" s="264">
        <f t="shared" si="29"/>
        <v>2704</v>
      </c>
      <c r="G637" s="263">
        <f t="shared" si="31"/>
        <v>1927</v>
      </c>
      <c r="H637" s="262">
        <v>75</v>
      </c>
    </row>
    <row r="638" spans="1:8" ht="12.75">
      <c r="A638" s="267">
        <v>654</v>
      </c>
      <c r="B638" s="88"/>
      <c r="C638" s="95">
        <f t="shared" si="30"/>
        <v>73.93</v>
      </c>
      <c r="D638" s="261"/>
      <c r="E638" s="262">
        <v>11870</v>
      </c>
      <c r="F638" s="264">
        <f t="shared" si="29"/>
        <v>2704</v>
      </c>
      <c r="G638" s="263">
        <f t="shared" si="31"/>
        <v>1927</v>
      </c>
      <c r="H638" s="262">
        <v>75</v>
      </c>
    </row>
    <row r="639" spans="1:8" ht="12.75">
      <c r="A639" s="267">
        <v>655</v>
      </c>
      <c r="B639" s="88"/>
      <c r="C639" s="95">
        <f t="shared" si="30"/>
        <v>73.95</v>
      </c>
      <c r="D639" s="261"/>
      <c r="E639" s="262">
        <v>11870</v>
      </c>
      <c r="F639" s="264">
        <f t="shared" si="29"/>
        <v>2703</v>
      </c>
      <c r="G639" s="263">
        <f t="shared" si="31"/>
        <v>1926</v>
      </c>
      <c r="H639" s="262">
        <v>75</v>
      </c>
    </row>
    <row r="640" spans="1:8" ht="12.75">
      <c r="A640" s="267">
        <v>656</v>
      </c>
      <c r="B640" s="88"/>
      <c r="C640" s="95">
        <f t="shared" si="30"/>
        <v>73.97</v>
      </c>
      <c r="D640" s="261"/>
      <c r="E640" s="262">
        <v>11870</v>
      </c>
      <c r="F640" s="264">
        <f t="shared" si="29"/>
        <v>2702</v>
      </c>
      <c r="G640" s="263">
        <f t="shared" si="31"/>
        <v>1926</v>
      </c>
      <c r="H640" s="262">
        <v>75</v>
      </c>
    </row>
    <row r="641" spans="1:8" ht="12.75">
      <c r="A641" s="267">
        <v>657</v>
      </c>
      <c r="B641" s="88"/>
      <c r="C641" s="95">
        <f t="shared" si="30"/>
        <v>73.99</v>
      </c>
      <c r="D641" s="261"/>
      <c r="E641" s="262">
        <v>11870</v>
      </c>
      <c r="F641" s="264">
        <f t="shared" si="29"/>
        <v>2702</v>
      </c>
      <c r="G641" s="263">
        <f t="shared" si="31"/>
        <v>1925</v>
      </c>
      <c r="H641" s="262">
        <v>75</v>
      </c>
    </row>
    <row r="642" spans="1:8" ht="12.75">
      <c r="A642" s="267">
        <v>658</v>
      </c>
      <c r="B642" s="88"/>
      <c r="C642" s="95">
        <f t="shared" si="30"/>
        <v>74.02</v>
      </c>
      <c r="D642" s="261"/>
      <c r="E642" s="262">
        <v>11870</v>
      </c>
      <c r="F642" s="264">
        <f t="shared" si="29"/>
        <v>2701</v>
      </c>
      <c r="G642" s="263">
        <f t="shared" si="31"/>
        <v>1924</v>
      </c>
      <c r="H642" s="262">
        <v>75</v>
      </c>
    </row>
    <row r="643" spans="1:8" ht="12.75">
      <c r="A643" s="267">
        <v>659</v>
      </c>
      <c r="B643" s="88"/>
      <c r="C643" s="95">
        <f t="shared" si="30"/>
        <v>74.04</v>
      </c>
      <c r="D643" s="261"/>
      <c r="E643" s="262">
        <v>11870</v>
      </c>
      <c r="F643" s="264">
        <f t="shared" si="29"/>
        <v>2700</v>
      </c>
      <c r="G643" s="263">
        <f t="shared" si="31"/>
        <v>1924</v>
      </c>
      <c r="H643" s="262">
        <v>75</v>
      </c>
    </row>
    <row r="644" spans="1:8" ht="12.75">
      <c r="A644" s="267">
        <v>660</v>
      </c>
      <c r="B644" s="88"/>
      <c r="C644" s="95">
        <f t="shared" si="30"/>
        <v>74.06</v>
      </c>
      <c r="D644" s="261"/>
      <c r="E644" s="262">
        <v>11870</v>
      </c>
      <c r="F644" s="264">
        <f t="shared" si="29"/>
        <v>2699</v>
      </c>
      <c r="G644" s="263">
        <f t="shared" si="31"/>
        <v>1923</v>
      </c>
      <c r="H644" s="262">
        <v>75</v>
      </c>
    </row>
    <row r="645" spans="1:8" ht="12.75">
      <c r="A645" s="267">
        <v>661</v>
      </c>
      <c r="B645" s="88"/>
      <c r="C645" s="95">
        <f t="shared" si="30"/>
        <v>74.08</v>
      </c>
      <c r="D645" s="261"/>
      <c r="E645" s="262">
        <v>11870</v>
      </c>
      <c r="F645" s="264">
        <f t="shared" si="29"/>
        <v>2698</v>
      </c>
      <c r="G645" s="263">
        <f t="shared" si="31"/>
        <v>1923</v>
      </c>
      <c r="H645" s="262">
        <v>75</v>
      </c>
    </row>
    <row r="646" spans="1:8" ht="12.75">
      <c r="A646" s="267">
        <v>662</v>
      </c>
      <c r="B646" s="88"/>
      <c r="C646" s="95">
        <f t="shared" si="30"/>
        <v>74.1</v>
      </c>
      <c r="D646" s="261"/>
      <c r="E646" s="262">
        <v>11870</v>
      </c>
      <c r="F646" s="264">
        <f t="shared" si="29"/>
        <v>2698</v>
      </c>
      <c r="G646" s="263">
        <f t="shared" si="31"/>
        <v>1922</v>
      </c>
      <c r="H646" s="262">
        <v>75</v>
      </c>
    </row>
    <row r="647" spans="1:8" ht="12.75">
      <c r="A647" s="267">
        <v>663</v>
      </c>
      <c r="B647" s="88"/>
      <c r="C647" s="95">
        <f t="shared" si="30"/>
        <v>74.12</v>
      </c>
      <c r="D647" s="261"/>
      <c r="E647" s="262">
        <v>11870</v>
      </c>
      <c r="F647" s="264">
        <f t="shared" si="29"/>
        <v>2697</v>
      </c>
      <c r="G647" s="263">
        <f t="shared" si="31"/>
        <v>1922</v>
      </c>
      <c r="H647" s="262">
        <v>75</v>
      </c>
    </row>
    <row r="648" spans="1:8" ht="12.75">
      <c r="A648" s="267">
        <v>664</v>
      </c>
      <c r="B648" s="88"/>
      <c r="C648" s="95">
        <f t="shared" si="30"/>
        <v>74.14</v>
      </c>
      <c r="D648" s="261"/>
      <c r="E648" s="262">
        <v>11870</v>
      </c>
      <c r="F648" s="264">
        <f t="shared" si="29"/>
        <v>2696</v>
      </c>
      <c r="G648" s="263">
        <f t="shared" si="31"/>
        <v>1921</v>
      </c>
      <c r="H648" s="262">
        <v>75</v>
      </c>
    </row>
    <row r="649" spans="1:8" ht="12.75">
      <c r="A649" s="267">
        <v>665</v>
      </c>
      <c r="B649" s="88"/>
      <c r="C649" s="95">
        <f t="shared" si="30"/>
        <v>74.17</v>
      </c>
      <c r="D649" s="261"/>
      <c r="E649" s="262">
        <v>11870</v>
      </c>
      <c r="F649" s="264">
        <f t="shared" si="29"/>
        <v>2695</v>
      </c>
      <c r="G649" s="263">
        <f t="shared" si="31"/>
        <v>1920</v>
      </c>
      <c r="H649" s="262">
        <v>75</v>
      </c>
    </row>
    <row r="650" spans="1:8" ht="12.75">
      <c r="A650" s="267">
        <v>666</v>
      </c>
      <c r="B650" s="88"/>
      <c r="C650" s="95">
        <f t="shared" si="30"/>
        <v>74.19</v>
      </c>
      <c r="D650" s="261"/>
      <c r="E650" s="262">
        <v>11870</v>
      </c>
      <c r="F650" s="264">
        <f t="shared" si="29"/>
        <v>2695</v>
      </c>
      <c r="G650" s="263">
        <f t="shared" si="31"/>
        <v>1920</v>
      </c>
      <c r="H650" s="262">
        <v>75</v>
      </c>
    </row>
    <row r="651" spans="1:8" ht="12.75">
      <c r="A651" s="267">
        <v>667</v>
      </c>
      <c r="B651" s="88"/>
      <c r="C651" s="95">
        <f t="shared" si="30"/>
        <v>74.21</v>
      </c>
      <c r="D651" s="261"/>
      <c r="E651" s="262">
        <v>11870</v>
      </c>
      <c r="F651" s="264">
        <f t="shared" si="29"/>
        <v>2694</v>
      </c>
      <c r="G651" s="263">
        <f t="shared" si="31"/>
        <v>1919</v>
      </c>
      <c r="H651" s="262">
        <v>75</v>
      </c>
    </row>
    <row r="652" spans="1:8" ht="12.75">
      <c r="A652" s="267">
        <v>668</v>
      </c>
      <c r="B652" s="88"/>
      <c r="C652" s="95">
        <f t="shared" si="30"/>
        <v>74.23</v>
      </c>
      <c r="D652" s="261"/>
      <c r="E652" s="262">
        <v>11870</v>
      </c>
      <c r="F652" s="264">
        <f t="shared" si="29"/>
        <v>2693</v>
      </c>
      <c r="G652" s="263">
        <f t="shared" si="31"/>
        <v>1919</v>
      </c>
      <c r="H652" s="262">
        <v>75</v>
      </c>
    </row>
    <row r="653" spans="1:8" ht="12.75">
      <c r="A653" s="267">
        <v>669</v>
      </c>
      <c r="B653" s="88"/>
      <c r="C653" s="95">
        <f t="shared" si="30"/>
        <v>74.25</v>
      </c>
      <c r="D653" s="261"/>
      <c r="E653" s="262">
        <v>11870</v>
      </c>
      <c r="F653" s="264">
        <f t="shared" si="29"/>
        <v>2692</v>
      </c>
      <c r="G653" s="263">
        <f t="shared" si="31"/>
        <v>1918</v>
      </c>
      <c r="H653" s="262">
        <v>75</v>
      </c>
    </row>
    <row r="654" spans="1:8" ht="12.75">
      <c r="A654" s="267">
        <v>670</v>
      </c>
      <c r="B654" s="88"/>
      <c r="C654" s="95">
        <f t="shared" si="30"/>
        <v>74.27</v>
      </c>
      <c r="D654" s="261"/>
      <c r="E654" s="262">
        <v>11870</v>
      </c>
      <c r="F654" s="264">
        <f aca="true" t="shared" si="32" ref="F654:F680">ROUND(12*1.3644*(1/C654*E654)+H654,0)</f>
        <v>2692</v>
      </c>
      <c r="G654" s="263">
        <f t="shared" si="31"/>
        <v>1918</v>
      </c>
      <c r="H654" s="262">
        <v>75</v>
      </c>
    </row>
    <row r="655" spans="1:8" ht="12.75">
      <c r="A655" s="267">
        <v>671</v>
      </c>
      <c r="B655" s="88"/>
      <c r="C655" s="95">
        <f t="shared" si="30"/>
        <v>74.29</v>
      </c>
      <c r="D655" s="261"/>
      <c r="E655" s="262">
        <v>11870</v>
      </c>
      <c r="F655" s="264">
        <f t="shared" si="32"/>
        <v>2691</v>
      </c>
      <c r="G655" s="263">
        <f t="shared" si="31"/>
        <v>1917</v>
      </c>
      <c r="H655" s="262">
        <v>75</v>
      </c>
    </row>
    <row r="656" spans="1:8" ht="12.75">
      <c r="A656" s="267">
        <v>672</v>
      </c>
      <c r="B656" s="88"/>
      <c r="C656" s="95">
        <f t="shared" si="30"/>
        <v>74.32</v>
      </c>
      <c r="D656" s="261"/>
      <c r="E656" s="262">
        <v>11870</v>
      </c>
      <c r="F656" s="264">
        <f t="shared" si="32"/>
        <v>2690</v>
      </c>
      <c r="G656" s="263">
        <f t="shared" si="31"/>
        <v>1917</v>
      </c>
      <c r="H656" s="262">
        <v>75</v>
      </c>
    </row>
    <row r="657" spans="1:8" ht="12.75">
      <c r="A657" s="267">
        <v>673</v>
      </c>
      <c r="B657" s="88"/>
      <c r="C657" s="95">
        <f t="shared" si="30"/>
        <v>74.34</v>
      </c>
      <c r="D657" s="261"/>
      <c r="E657" s="262">
        <v>11870</v>
      </c>
      <c r="F657" s="264">
        <f t="shared" si="32"/>
        <v>2689</v>
      </c>
      <c r="G657" s="263">
        <f t="shared" si="31"/>
        <v>1916</v>
      </c>
      <c r="H657" s="262">
        <v>75</v>
      </c>
    </row>
    <row r="658" spans="1:8" ht="12.75">
      <c r="A658" s="267">
        <v>674</v>
      </c>
      <c r="B658" s="88"/>
      <c r="C658" s="95">
        <f t="shared" si="30"/>
        <v>74.36</v>
      </c>
      <c r="D658" s="261"/>
      <c r="E658" s="262">
        <v>11870</v>
      </c>
      <c r="F658" s="264">
        <f t="shared" si="32"/>
        <v>2689</v>
      </c>
      <c r="G658" s="263">
        <f t="shared" si="31"/>
        <v>1916</v>
      </c>
      <c r="H658" s="262">
        <v>75</v>
      </c>
    </row>
    <row r="659" spans="1:8" ht="12.75">
      <c r="A659" s="267">
        <v>675</v>
      </c>
      <c r="B659" s="88"/>
      <c r="C659" s="95">
        <f t="shared" si="30"/>
        <v>74.38</v>
      </c>
      <c r="D659" s="261"/>
      <c r="E659" s="262">
        <v>11870</v>
      </c>
      <c r="F659" s="264">
        <f t="shared" si="32"/>
        <v>2688</v>
      </c>
      <c r="G659" s="263">
        <f t="shared" si="31"/>
        <v>1915</v>
      </c>
      <c r="H659" s="262">
        <v>75</v>
      </c>
    </row>
    <row r="660" spans="1:8" ht="12.75">
      <c r="A660" s="267">
        <v>676</v>
      </c>
      <c r="B660" s="88"/>
      <c r="C660" s="95">
        <f t="shared" si="30"/>
        <v>74.4</v>
      </c>
      <c r="D660" s="261"/>
      <c r="E660" s="262">
        <v>11870</v>
      </c>
      <c r="F660" s="264">
        <f t="shared" si="32"/>
        <v>2687</v>
      </c>
      <c r="G660" s="263">
        <f t="shared" si="31"/>
        <v>1915</v>
      </c>
      <c r="H660" s="262">
        <v>75</v>
      </c>
    </row>
    <row r="661" spans="1:8" ht="12.75">
      <c r="A661" s="267">
        <v>677</v>
      </c>
      <c r="B661" s="88"/>
      <c r="C661" s="95">
        <f t="shared" si="30"/>
        <v>74.42</v>
      </c>
      <c r="D661" s="261"/>
      <c r="E661" s="262">
        <v>11870</v>
      </c>
      <c r="F661" s="264">
        <f t="shared" si="32"/>
        <v>2686</v>
      </c>
      <c r="G661" s="263">
        <f t="shared" si="31"/>
        <v>1914</v>
      </c>
      <c r="H661" s="262">
        <v>75</v>
      </c>
    </row>
    <row r="662" spans="1:8" ht="12.75">
      <c r="A662" s="267">
        <v>678</v>
      </c>
      <c r="B662" s="88"/>
      <c r="C662" s="95">
        <f t="shared" si="30"/>
        <v>74.44</v>
      </c>
      <c r="D662" s="261"/>
      <c r="E662" s="262">
        <v>11870</v>
      </c>
      <c r="F662" s="264">
        <f t="shared" si="32"/>
        <v>2686</v>
      </c>
      <c r="G662" s="263">
        <f t="shared" si="31"/>
        <v>1913</v>
      </c>
      <c r="H662" s="262">
        <v>75</v>
      </c>
    </row>
    <row r="663" spans="1:8" ht="12.75">
      <c r="A663" s="267">
        <v>679</v>
      </c>
      <c r="B663" s="88"/>
      <c r="C663" s="95">
        <f t="shared" si="30"/>
        <v>74.46</v>
      </c>
      <c r="D663" s="261"/>
      <c r="E663" s="262">
        <v>11870</v>
      </c>
      <c r="F663" s="264">
        <f t="shared" si="32"/>
        <v>2685</v>
      </c>
      <c r="G663" s="263">
        <f t="shared" si="31"/>
        <v>1913</v>
      </c>
      <c r="H663" s="262">
        <v>75</v>
      </c>
    </row>
    <row r="664" spans="1:8" ht="12.75">
      <c r="A664" s="267">
        <v>680</v>
      </c>
      <c r="B664" s="88"/>
      <c r="C664" s="95">
        <f t="shared" si="30"/>
        <v>74.48</v>
      </c>
      <c r="D664" s="261"/>
      <c r="E664" s="262">
        <v>11870</v>
      </c>
      <c r="F664" s="264">
        <f t="shared" si="32"/>
        <v>2684</v>
      </c>
      <c r="G664" s="263">
        <f t="shared" si="31"/>
        <v>1912</v>
      </c>
      <c r="H664" s="262">
        <v>75</v>
      </c>
    </row>
    <row r="665" spans="1:8" ht="12.75">
      <c r="A665" s="267">
        <v>681</v>
      </c>
      <c r="B665" s="88"/>
      <c r="C665" s="95">
        <f t="shared" si="30"/>
        <v>74.51</v>
      </c>
      <c r="D665" s="261"/>
      <c r="E665" s="262">
        <v>11870</v>
      </c>
      <c r="F665" s="264">
        <f t="shared" si="32"/>
        <v>2683</v>
      </c>
      <c r="G665" s="263">
        <f t="shared" si="31"/>
        <v>1912</v>
      </c>
      <c r="H665" s="262">
        <v>75</v>
      </c>
    </row>
    <row r="666" spans="1:8" ht="12.75">
      <c r="A666" s="267">
        <v>682</v>
      </c>
      <c r="B666" s="88"/>
      <c r="C666" s="95">
        <f t="shared" si="30"/>
        <v>74.53</v>
      </c>
      <c r="D666" s="261"/>
      <c r="E666" s="262">
        <v>11870</v>
      </c>
      <c r="F666" s="264">
        <f t="shared" si="32"/>
        <v>2683</v>
      </c>
      <c r="G666" s="263">
        <f t="shared" si="31"/>
        <v>1911</v>
      </c>
      <c r="H666" s="262">
        <v>75</v>
      </c>
    </row>
    <row r="667" spans="1:8" ht="12.75">
      <c r="A667" s="267">
        <v>683</v>
      </c>
      <c r="B667" s="88"/>
      <c r="C667" s="95">
        <f t="shared" si="30"/>
        <v>74.55</v>
      </c>
      <c r="D667" s="261"/>
      <c r="E667" s="262">
        <v>11870</v>
      </c>
      <c r="F667" s="264">
        <f t="shared" si="32"/>
        <v>2682</v>
      </c>
      <c r="G667" s="263">
        <f t="shared" si="31"/>
        <v>1911</v>
      </c>
      <c r="H667" s="262">
        <v>75</v>
      </c>
    </row>
    <row r="668" spans="1:8" ht="12.75">
      <c r="A668" s="267">
        <v>684</v>
      </c>
      <c r="B668" s="88"/>
      <c r="C668" s="95">
        <f t="shared" si="30"/>
        <v>74.57</v>
      </c>
      <c r="D668" s="261"/>
      <c r="E668" s="262">
        <v>11870</v>
      </c>
      <c r="F668" s="264">
        <f t="shared" si="32"/>
        <v>2681</v>
      </c>
      <c r="G668" s="263">
        <f t="shared" si="31"/>
        <v>1910</v>
      </c>
      <c r="H668" s="262">
        <v>75</v>
      </c>
    </row>
    <row r="669" spans="1:8" ht="12.75">
      <c r="A669" s="267">
        <v>685</v>
      </c>
      <c r="B669" s="88"/>
      <c r="C669" s="95">
        <f t="shared" si="30"/>
        <v>74.59</v>
      </c>
      <c r="D669" s="261"/>
      <c r="E669" s="262">
        <v>11870</v>
      </c>
      <c r="F669" s="264">
        <f t="shared" si="32"/>
        <v>2681</v>
      </c>
      <c r="G669" s="263">
        <f t="shared" si="31"/>
        <v>1910</v>
      </c>
      <c r="H669" s="262">
        <v>75</v>
      </c>
    </row>
    <row r="670" spans="1:8" ht="12.75">
      <c r="A670" s="267">
        <v>686</v>
      </c>
      <c r="B670" s="88"/>
      <c r="C670" s="95">
        <f t="shared" si="30"/>
        <v>74.61</v>
      </c>
      <c r="D670" s="261"/>
      <c r="E670" s="262">
        <v>11870</v>
      </c>
      <c r="F670" s="264">
        <f t="shared" si="32"/>
        <v>2680</v>
      </c>
      <c r="G670" s="263">
        <f t="shared" si="31"/>
        <v>1909</v>
      </c>
      <c r="H670" s="262">
        <v>75</v>
      </c>
    </row>
    <row r="671" spans="1:8" ht="12.75">
      <c r="A671" s="267">
        <v>687</v>
      </c>
      <c r="B671" s="88"/>
      <c r="C671" s="95">
        <f t="shared" si="30"/>
        <v>74.63</v>
      </c>
      <c r="D671" s="261"/>
      <c r="E671" s="262">
        <v>11870</v>
      </c>
      <c r="F671" s="264">
        <f t="shared" si="32"/>
        <v>2679</v>
      </c>
      <c r="G671" s="263">
        <f t="shared" si="31"/>
        <v>1909</v>
      </c>
      <c r="H671" s="262">
        <v>75</v>
      </c>
    </row>
    <row r="672" spans="1:8" ht="12.75">
      <c r="A672" s="267">
        <v>688</v>
      </c>
      <c r="B672" s="88"/>
      <c r="C672" s="95">
        <f t="shared" si="30"/>
        <v>74.65</v>
      </c>
      <c r="D672" s="261"/>
      <c r="E672" s="262">
        <v>11870</v>
      </c>
      <c r="F672" s="264">
        <f t="shared" si="32"/>
        <v>2678</v>
      </c>
      <c r="G672" s="263">
        <f t="shared" si="31"/>
        <v>1908</v>
      </c>
      <c r="H672" s="262">
        <v>75</v>
      </c>
    </row>
    <row r="673" spans="1:8" ht="12.75">
      <c r="A673" s="267">
        <v>689</v>
      </c>
      <c r="B673" s="88"/>
      <c r="C673" s="95">
        <f t="shared" si="30"/>
        <v>74.67</v>
      </c>
      <c r="D673" s="261"/>
      <c r="E673" s="262">
        <v>11870</v>
      </c>
      <c r="F673" s="264">
        <f t="shared" si="32"/>
        <v>2678</v>
      </c>
      <c r="G673" s="263">
        <f t="shared" si="31"/>
        <v>1908</v>
      </c>
      <c r="H673" s="262">
        <v>75</v>
      </c>
    </row>
    <row r="674" spans="1:8" ht="12.75">
      <c r="A674" s="267">
        <v>690</v>
      </c>
      <c r="B674" s="88"/>
      <c r="C674" s="95">
        <f t="shared" si="30"/>
        <v>74.69</v>
      </c>
      <c r="D674" s="261"/>
      <c r="E674" s="262">
        <v>11870</v>
      </c>
      <c r="F674" s="264">
        <f t="shared" si="32"/>
        <v>2677</v>
      </c>
      <c r="G674" s="263">
        <f t="shared" si="31"/>
        <v>1907</v>
      </c>
      <c r="H674" s="262">
        <v>75</v>
      </c>
    </row>
    <row r="675" spans="1:8" ht="12.75">
      <c r="A675" s="267">
        <v>691</v>
      </c>
      <c r="B675" s="88"/>
      <c r="C675" s="95">
        <f t="shared" si="30"/>
        <v>74.71</v>
      </c>
      <c r="D675" s="261"/>
      <c r="E675" s="262">
        <v>11870</v>
      </c>
      <c r="F675" s="264">
        <f t="shared" si="32"/>
        <v>2676</v>
      </c>
      <c r="G675" s="263">
        <f t="shared" si="31"/>
        <v>1907</v>
      </c>
      <c r="H675" s="262">
        <v>75</v>
      </c>
    </row>
    <row r="676" spans="1:8" ht="12.75">
      <c r="A676" s="267">
        <v>692</v>
      </c>
      <c r="B676" s="88"/>
      <c r="C676" s="95">
        <f t="shared" si="30"/>
        <v>74.73</v>
      </c>
      <c r="D676" s="261"/>
      <c r="E676" s="262">
        <v>11870</v>
      </c>
      <c r="F676" s="264">
        <f t="shared" si="32"/>
        <v>2676</v>
      </c>
      <c r="G676" s="263">
        <f t="shared" si="31"/>
        <v>1906</v>
      </c>
      <c r="H676" s="262">
        <v>75</v>
      </c>
    </row>
    <row r="677" spans="1:8" ht="12.75">
      <c r="A677" s="267">
        <v>693</v>
      </c>
      <c r="B677" s="88"/>
      <c r="C677" s="95">
        <f t="shared" si="30"/>
        <v>74.76</v>
      </c>
      <c r="D677" s="261"/>
      <c r="E677" s="262">
        <v>11870</v>
      </c>
      <c r="F677" s="264">
        <f t="shared" si="32"/>
        <v>2675</v>
      </c>
      <c r="G677" s="263">
        <f t="shared" si="31"/>
        <v>1905</v>
      </c>
      <c r="H677" s="262">
        <v>75</v>
      </c>
    </row>
    <row r="678" spans="1:8" ht="12.75">
      <c r="A678" s="267">
        <v>694</v>
      </c>
      <c r="B678" s="88"/>
      <c r="C678" s="95">
        <f t="shared" si="30"/>
        <v>74.78</v>
      </c>
      <c r="D678" s="261"/>
      <c r="E678" s="262">
        <v>11870</v>
      </c>
      <c r="F678" s="264">
        <f t="shared" si="32"/>
        <v>2674</v>
      </c>
      <c r="G678" s="263">
        <f t="shared" si="31"/>
        <v>1905</v>
      </c>
      <c r="H678" s="262">
        <v>75</v>
      </c>
    </row>
    <row r="679" spans="1:8" ht="12.75">
      <c r="A679" s="267">
        <v>695</v>
      </c>
      <c r="B679" s="88"/>
      <c r="C679" s="95">
        <f t="shared" si="30"/>
        <v>74.8</v>
      </c>
      <c r="D679" s="261"/>
      <c r="E679" s="262">
        <v>11870</v>
      </c>
      <c r="F679" s="264">
        <f t="shared" si="32"/>
        <v>2673</v>
      </c>
      <c r="G679" s="263">
        <f t="shared" si="31"/>
        <v>1904</v>
      </c>
      <c r="H679" s="262">
        <v>75</v>
      </c>
    </row>
    <row r="680" spans="1:8" ht="13.5" thickBot="1">
      <c r="A680" s="270">
        <v>696</v>
      </c>
      <c r="B680" s="96"/>
      <c r="C680" s="269">
        <f t="shared" si="30"/>
        <v>74.82</v>
      </c>
      <c r="D680" s="268"/>
      <c r="E680" s="262">
        <v>11870</v>
      </c>
      <c r="F680" s="264">
        <f t="shared" si="32"/>
        <v>2673</v>
      </c>
      <c r="G680" s="266">
        <f t="shared" si="31"/>
        <v>1904</v>
      </c>
      <c r="H680" s="262">
        <v>75</v>
      </c>
    </row>
  </sheetData>
  <mergeCells count="1">
    <mergeCell ref="A10:B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kraje&amp;R1.2.2009</oddHeader>
    <oddFooter>&amp;CStránka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8"/>
  <sheetViews>
    <sheetView workbookViewId="0" topLeftCell="A1">
      <selection activeCell="H15" sqref="H15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20</v>
      </c>
    </row>
    <row r="2" ht="4.5" customHeight="1"/>
    <row r="3" spans="1:9" ht="20.25">
      <c r="A3" s="56" t="s">
        <v>607</v>
      </c>
      <c r="C3" s="52"/>
      <c r="D3" s="52"/>
      <c r="E3" s="52"/>
      <c r="F3" s="53"/>
      <c r="G3" s="53"/>
      <c r="H3" s="54"/>
      <c r="I3" s="54"/>
    </row>
    <row r="4" spans="1:9" ht="15">
      <c r="A4" s="89" t="s">
        <v>72</v>
      </c>
      <c r="B4" s="58"/>
      <c r="C4" s="58"/>
      <c r="D4" s="58"/>
      <c r="E4" s="58"/>
      <c r="F4" s="58"/>
      <c r="G4" s="58"/>
      <c r="I4" s="54"/>
    </row>
    <row r="5" spans="1:9" ht="5.25" customHeight="1">
      <c r="A5" s="89"/>
      <c r="B5" s="58"/>
      <c r="C5" s="58"/>
      <c r="D5" s="58"/>
      <c r="E5" s="58"/>
      <c r="F5" s="58"/>
      <c r="G5" s="58"/>
      <c r="I5" s="54"/>
    </row>
    <row r="6" spans="1:9" ht="15.75">
      <c r="A6" s="59"/>
      <c r="B6" s="60"/>
      <c r="C6" s="61" t="s">
        <v>197</v>
      </c>
      <c r="E6" s="62" t="s">
        <v>198</v>
      </c>
      <c r="I6" s="54"/>
    </row>
    <row r="7" spans="1:9" ht="15.75">
      <c r="A7" s="63" t="s">
        <v>67</v>
      </c>
      <c r="B7" s="60"/>
      <c r="C7" s="90"/>
      <c r="D7" s="91"/>
      <c r="E7" s="90">
        <v>18.61</v>
      </c>
      <c r="I7" s="54"/>
    </row>
    <row r="8" spans="1:9" ht="15.75">
      <c r="A8" s="63" t="s">
        <v>68</v>
      </c>
      <c r="B8" s="60"/>
      <c r="C8" s="90"/>
      <c r="D8" s="91"/>
      <c r="E8" s="90" t="s">
        <v>111</v>
      </c>
      <c r="I8" s="54"/>
    </row>
    <row r="9" spans="1:9" ht="15.75">
      <c r="A9" s="63"/>
      <c r="B9" s="60"/>
      <c r="C9" s="90"/>
      <c r="D9" s="91"/>
      <c r="E9" s="90"/>
      <c r="I9" s="54"/>
    </row>
    <row r="10" spans="1:9" ht="6" customHeight="1" thickBot="1">
      <c r="A10" s="432"/>
      <c r="B10" s="432"/>
      <c r="C10" s="72"/>
      <c r="D10" s="73"/>
      <c r="E10" s="74"/>
      <c r="F10" s="74"/>
      <c r="G10" s="74"/>
      <c r="I10" s="54"/>
    </row>
    <row r="11" spans="1:8" ht="15.75">
      <c r="A11" s="55"/>
      <c r="B11" s="75" t="s">
        <v>241</v>
      </c>
      <c r="C11" s="76"/>
      <c r="D11" s="75" t="s">
        <v>242</v>
      </c>
      <c r="E11" s="76"/>
      <c r="F11" s="77" t="s">
        <v>243</v>
      </c>
      <c r="G11" s="78" t="s">
        <v>244</v>
      </c>
      <c r="H11" s="76"/>
    </row>
    <row r="12" spans="1:8" ht="45.75" thickBot="1">
      <c r="A12" s="79" t="s">
        <v>32</v>
      </c>
      <c r="B12" s="80" t="s">
        <v>197</v>
      </c>
      <c r="C12" s="81" t="s">
        <v>198</v>
      </c>
      <c r="D12" s="82" t="s">
        <v>245</v>
      </c>
      <c r="E12" s="83" t="s">
        <v>246</v>
      </c>
      <c r="F12" s="82" t="s">
        <v>243</v>
      </c>
      <c r="G12" s="84" t="s">
        <v>248</v>
      </c>
      <c r="H12" s="83" t="s">
        <v>249</v>
      </c>
    </row>
    <row r="13" spans="1:8" ht="12.75">
      <c r="A13" s="267" t="s">
        <v>69</v>
      </c>
      <c r="B13" s="99"/>
      <c r="C13" s="95">
        <v>18.61</v>
      </c>
      <c r="D13" s="261"/>
      <c r="E13" s="262">
        <v>11870</v>
      </c>
      <c r="F13" s="264">
        <f>ROUND(12*1.3644*(1/C13*E13)+H13,0)</f>
        <v>10518</v>
      </c>
      <c r="G13" s="263">
        <f aca="true" t="shared" si="0" ref="G13:G76">ROUND(12*(1/C13*E13),0)</f>
        <v>7654</v>
      </c>
      <c r="H13" s="262">
        <v>75</v>
      </c>
    </row>
    <row r="14" spans="1:8" ht="12.75">
      <c r="A14" s="267">
        <v>30</v>
      </c>
      <c r="B14" s="88"/>
      <c r="C14" s="95">
        <f aca="true" t="shared" si="1" ref="C14:C77">ROUND((10.899*LN(A14)+A14/200)*0.5,2)</f>
        <v>18.61</v>
      </c>
      <c r="D14" s="261"/>
      <c r="E14" s="262">
        <v>11870</v>
      </c>
      <c r="F14" s="264">
        <f aca="true" t="shared" si="2" ref="F14:F77">ROUND(12*1.3644*(1/C14*E14)+H14,0)</f>
        <v>10518</v>
      </c>
      <c r="G14" s="263">
        <f t="shared" si="0"/>
        <v>7654</v>
      </c>
      <c r="H14" s="262">
        <v>75</v>
      </c>
    </row>
    <row r="15" spans="1:8" ht="12.75">
      <c r="A15" s="267">
        <v>31</v>
      </c>
      <c r="B15" s="88"/>
      <c r="C15" s="95">
        <f t="shared" si="1"/>
        <v>18.79</v>
      </c>
      <c r="D15" s="261"/>
      <c r="E15" s="262">
        <v>11870</v>
      </c>
      <c r="F15" s="264">
        <f t="shared" si="2"/>
        <v>10418</v>
      </c>
      <c r="G15" s="263">
        <f t="shared" si="0"/>
        <v>7581</v>
      </c>
      <c r="H15" s="262">
        <v>75</v>
      </c>
    </row>
    <row r="16" spans="1:8" ht="12.75">
      <c r="A16" s="267">
        <v>32</v>
      </c>
      <c r="B16" s="88"/>
      <c r="C16" s="95">
        <f t="shared" si="1"/>
        <v>18.97</v>
      </c>
      <c r="D16" s="261"/>
      <c r="E16" s="262">
        <v>11870</v>
      </c>
      <c r="F16" s="264">
        <f t="shared" si="2"/>
        <v>10320</v>
      </c>
      <c r="G16" s="263">
        <f t="shared" si="0"/>
        <v>7509</v>
      </c>
      <c r="H16" s="262">
        <v>75</v>
      </c>
    </row>
    <row r="17" spans="1:8" ht="12.75">
      <c r="A17" s="267">
        <v>33</v>
      </c>
      <c r="B17" s="88"/>
      <c r="C17" s="95">
        <f t="shared" si="1"/>
        <v>19.14</v>
      </c>
      <c r="D17" s="261"/>
      <c r="E17" s="262">
        <v>11870</v>
      </c>
      <c r="F17" s="264">
        <f t="shared" si="2"/>
        <v>10229</v>
      </c>
      <c r="G17" s="263">
        <f t="shared" si="0"/>
        <v>7442</v>
      </c>
      <c r="H17" s="262">
        <v>75</v>
      </c>
    </row>
    <row r="18" spans="1:8" ht="12.75">
      <c r="A18" s="267">
        <v>34</v>
      </c>
      <c r="B18" s="88"/>
      <c r="C18" s="95">
        <f t="shared" si="1"/>
        <v>19.3</v>
      </c>
      <c r="D18" s="261"/>
      <c r="E18" s="262">
        <v>11870</v>
      </c>
      <c r="F18" s="264">
        <f t="shared" si="2"/>
        <v>10145</v>
      </c>
      <c r="G18" s="263">
        <f t="shared" si="0"/>
        <v>7380</v>
      </c>
      <c r="H18" s="262">
        <v>75</v>
      </c>
    </row>
    <row r="19" spans="1:8" ht="12.75">
      <c r="A19" s="267">
        <v>35</v>
      </c>
      <c r="B19" s="88"/>
      <c r="C19" s="95">
        <f t="shared" si="1"/>
        <v>19.46</v>
      </c>
      <c r="D19" s="261"/>
      <c r="E19" s="262">
        <v>11870</v>
      </c>
      <c r="F19" s="264">
        <f t="shared" si="2"/>
        <v>10062</v>
      </c>
      <c r="G19" s="263">
        <f t="shared" si="0"/>
        <v>7320</v>
      </c>
      <c r="H19" s="262">
        <v>75</v>
      </c>
    </row>
    <row r="20" spans="1:8" ht="12.75">
      <c r="A20" s="267">
        <v>36</v>
      </c>
      <c r="B20" s="88"/>
      <c r="C20" s="95">
        <f t="shared" si="1"/>
        <v>19.62</v>
      </c>
      <c r="D20" s="261"/>
      <c r="E20" s="262">
        <v>11870</v>
      </c>
      <c r="F20" s="264">
        <f t="shared" si="2"/>
        <v>9980</v>
      </c>
      <c r="G20" s="263">
        <f t="shared" si="0"/>
        <v>7260</v>
      </c>
      <c r="H20" s="262">
        <v>75</v>
      </c>
    </row>
    <row r="21" spans="1:8" ht="12.75">
      <c r="A21" s="267">
        <v>37</v>
      </c>
      <c r="B21" s="88"/>
      <c r="C21" s="95">
        <f t="shared" si="1"/>
        <v>19.77</v>
      </c>
      <c r="D21" s="261"/>
      <c r="E21" s="262">
        <v>11870</v>
      </c>
      <c r="F21" s="264">
        <f t="shared" si="2"/>
        <v>9905</v>
      </c>
      <c r="G21" s="263">
        <f t="shared" si="0"/>
        <v>7205</v>
      </c>
      <c r="H21" s="262">
        <v>75</v>
      </c>
    </row>
    <row r="22" spans="1:8" ht="12.75">
      <c r="A22" s="267">
        <v>38</v>
      </c>
      <c r="B22" s="88"/>
      <c r="C22" s="95">
        <f t="shared" si="1"/>
        <v>19.92</v>
      </c>
      <c r="D22" s="261"/>
      <c r="E22" s="262">
        <v>11870</v>
      </c>
      <c r="F22" s="264">
        <f t="shared" si="2"/>
        <v>9831</v>
      </c>
      <c r="G22" s="263">
        <f t="shared" si="0"/>
        <v>7151</v>
      </c>
      <c r="H22" s="262">
        <v>75</v>
      </c>
    </row>
    <row r="23" spans="1:8" ht="12.75">
      <c r="A23" s="267">
        <v>39</v>
      </c>
      <c r="B23" s="88"/>
      <c r="C23" s="95">
        <f t="shared" si="1"/>
        <v>20.06</v>
      </c>
      <c r="D23" s="261"/>
      <c r="E23" s="262">
        <v>11870</v>
      </c>
      <c r="F23" s="264">
        <f t="shared" si="2"/>
        <v>9763</v>
      </c>
      <c r="G23" s="263">
        <f t="shared" si="0"/>
        <v>7101</v>
      </c>
      <c r="H23" s="262">
        <v>75</v>
      </c>
    </row>
    <row r="24" spans="1:8" ht="12.75">
      <c r="A24" s="267">
        <v>40</v>
      </c>
      <c r="B24" s="88"/>
      <c r="C24" s="95">
        <f t="shared" si="1"/>
        <v>20.2</v>
      </c>
      <c r="D24" s="261"/>
      <c r="E24" s="262">
        <v>11870</v>
      </c>
      <c r="F24" s="264">
        <f t="shared" si="2"/>
        <v>9696</v>
      </c>
      <c r="G24" s="263">
        <f t="shared" si="0"/>
        <v>7051</v>
      </c>
      <c r="H24" s="262">
        <v>75</v>
      </c>
    </row>
    <row r="25" spans="1:8" ht="12.75">
      <c r="A25" s="267">
        <v>41</v>
      </c>
      <c r="B25" s="88"/>
      <c r="C25" s="95">
        <f t="shared" si="1"/>
        <v>20.34</v>
      </c>
      <c r="D25" s="261"/>
      <c r="E25" s="262">
        <v>11870</v>
      </c>
      <c r="F25" s="264">
        <f t="shared" si="2"/>
        <v>9630</v>
      </c>
      <c r="G25" s="263">
        <f t="shared" si="0"/>
        <v>7003</v>
      </c>
      <c r="H25" s="262">
        <v>75</v>
      </c>
    </row>
    <row r="26" spans="1:8" ht="12.75">
      <c r="A26" s="267">
        <v>42</v>
      </c>
      <c r="B26" s="88"/>
      <c r="C26" s="95">
        <f t="shared" si="1"/>
        <v>20.47</v>
      </c>
      <c r="D26" s="261"/>
      <c r="E26" s="262">
        <v>11870</v>
      </c>
      <c r="F26" s="264">
        <f t="shared" si="2"/>
        <v>9569</v>
      </c>
      <c r="G26" s="263">
        <f t="shared" si="0"/>
        <v>6958</v>
      </c>
      <c r="H26" s="262">
        <v>75</v>
      </c>
    </row>
    <row r="27" spans="1:8" ht="12.75">
      <c r="A27" s="267">
        <v>43</v>
      </c>
      <c r="B27" s="88"/>
      <c r="C27" s="95">
        <f t="shared" si="1"/>
        <v>20.6</v>
      </c>
      <c r="D27" s="261"/>
      <c r="E27" s="262">
        <v>11870</v>
      </c>
      <c r="F27" s="264">
        <f t="shared" si="2"/>
        <v>9509</v>
      </c>
      <c r="G27" s="263">
        <f t="shared" si="0"/>
        <v>6915</v>
      </c>
      <c r="H27" s="262">
        <v>75</v>
      </c>
    </row>
    <row r="28" spans="1:8" ht="12.75">
      <c r="A28" s="267">
        <v>44</v>
      </c>
      <c r="B28" s="88"/>
      <c r="C28" s="95">
        <f t="shared" si="1"/>
        <v>20.73</v>
      </c>
      <c r="D28" s="261"/>
      <c r="E28" s="262">
        <v>11870</v>
      </c>
      <c r="F28" s="264">
        <f t="shared" si="2"/>
        <v>9450</v>
      </c>
      <c r="G28" s="263">
        <f t="shared" si="0"/>
        <v>6871</v>
      </c>
      <c r="H28" s="262">
        <v>75</v>
      </c>
    </row>
    <row r="29" spans="1:8" ht="12.75">
      <c r="A29" s="267">
        <v>45</v>
      </c>
      <c r="B29" s="88"/>
      <c r="C29" s="95">
        <f t="shared" si="1"/>
        <v>20.86</v>
      </c>
      <c r="D29" s="261"/>
      <c r="E29" s="262">
        <v>11870</v>
      </c>
      <c r="F29" s="264">
        <f t="shared" si="2"/>
        <v>9392</v>
      </c>
      <c r="G29" s="263">
        <f t="shared" si="0"/>
        <v>6828</v>
      </c>
      <c r="H29" s="262">
        <v>75</v>
      </c>
    </row>
    <row r="30" spans="1:8" ht="12.75">
      <c r="A30" s="267">
        <v>46</v>
      </c>
      <c r="B30" s="88"/>
      <c r="C30" s="95">
        <f t="shared" si="1"/>
        <v>20.98</v>
      </c>
      <c r="D30" s="261"/>
      <c r="E30" s="262">
        <v>11870</v>
      </c>
      <c r="F30" s="264">
        <f t="shared" si="2"/>
        <v>9338</v>
      </c>
      <c r="G30" s="263">
        <f t="shared" si="0"/>
        <v>6789</v>
      </c>
      <c r="H30" s="262">
        <v>75</v>
      </c>
    </row>
    <row r="31" spans="1:8" ht="12.75">
      <c r="A31" s="267">
        <v>47</v>
      </c>
      <c r="B31" s="88"/>
      <c r="C31" s="95">
        <f t="shared" si="1"/>
        <v>21.1</v>
      </c>
      <c r="D31" s="261"/>
      <c r="E31" s="262">
        <v>11870</v>
      </c>
      <c r="F31" s="264">
        <f t="shared" si="2"/>
        <v>9286</v>
      </c>
      <c r="G31" s="263">
        <f t="shared" si="0"/>
        <v>6751</v>
      </c>
      <c r="H31" s="262">
        <v>75</v>
      </c>
    </row>
    <row r="32" spans="1:8" ht="12.75">
      <c r="A32" s="267">
        <v>48</v>
      </c>
      <c r="B32" s="88"/>
      <c r="C32" s="95">
        <f t="shared" si="1"/>
        <v>21.22</v>
      </c>
      <c r="D32" s="261"/>
      <c r="E32" s="262">
        <v>11870</v>
      </c>
      <c r="F32" s="264">
        <f t="shared" si="2"/>
        <v>9234</v>
      </c>
      <c r="G32" s="263">
        <f t="shared" si="0"/>
        <v>6713</v>
      </c>
      <c r="H32" s="262">
        <v>75</v>
      </c>
    </row>
    <row r="33" spans="1:8" ht="12.75">
      <c r="A33" s="267">
        <v>49</v>
      </c>
      <c r="B33" s="88"/>
      <c r="C33" s="95">
        <f t="shared" si="1"/>
        <v>21.33</v>
      </c>
      <c r="D33" s="261"/>
      <c r="E33" s="262">
        <v>11870</v>
      </c>
      <c r="F33" s="264">
        <f t="shared" si="2"/>
        <v>9186</v>
      </c>
      <c r="G33" s="263">
        <f t="shared" si="0"/>
        <v>6678</v>
      </c>
      <c r="H33" s="262">
        <v>75</v>
      </c>
    </row>
    <row r="34" spans="1:8" ht="12.75">
      <c r="A34" s="267">
        <v>50</v>
      </c>
      <c r="B34" s="88"/>
      <c r="C34" s="95">
        <f t="shared" si="1"/>
        <v>21.44</v>
      </c>
      <c r="D34" s="261"/>
      <c r="E34" s="262">
        <v>11870</v>
      </c>
      <c r="F34" s="264">
        <f t="shared" si="2"/>
        <v>9140</v>
      </c>
      <c r="G34" s="263">
        <f t="shared" si="0"/>
        <v>6644</v>
      </c>
      <c r="H34" s="262">
        <v>75</v>
      </c>
    </row>
    <row r="35" spans="1:8" ht="12.75">
      <c r="A35" s="267">
        <v>51</v>
      </c>
      <c r="B35" s="88"/>
      <c r="C35" s="95">
        <f t="shared" si="1"/>
        <v>21.55</v>
      </c>
      <c r="D35" s="261"/>
      <c r="E35" s="262">
        <v>11870</v>
      </c>
      <c r="F35" s="264">
        <f t="shared" si="2"/>
        <v>9093</v>
      </c>
      <c r="G35" s="263">
        <f t="shared" si="0"/>
        <v>6610</v>
      </c>
      <c r="H35" s="262">
        <v>75</v>
      </c>
    </row>
    <row r="36" spans="1:8" ht="12.75">
      <c r="A36" s="267">
        <v>52</v>
      </c>
      <c r="B36" s="88"/>
      <c r="C36" s="95">
        <f t="shared" si="1"/>
        <v>21.66</v>
      </c>
      <c r="D36" s="261"/>
      <c r="E36" s="262">
        <v>11870</v>
      </c>
      <c r="F36" s="264">
        <f t="shared" si="2"/>
        <v>9048</v>
      </c>
      <c r="G36" s="263">
        <f t="shared" si="0"/>
        <v>6576</v>
      </c>
      <c r="H36" s="262">
        <v>75</v>
      </c>
    </row>
    <row r="37" spans="1:8" ht="12.75">
      <c r="A37" s="267">
        <v>53</v>
      </c>
      <c r="B37" s="88"/>
      <c r="C37" s="95">
        <f t="shared" si="1"/>
        <v>21.77</v>
      </c>
      <c r="D37" s="261"/>
      <c r="E37" s="262">
        <v>11870</v>
      </c>
      <c r="F37" s="264">
        <f t="shared" si="2"/>
        <v>9002</v>
      </c>
      <c r="G37" s="263">
        <f t="shared" si="0"/>
        <v>6543</v>
      </c>
      <c r="H37" s="262">
        <v>75</v>
      </c>
    </row>
    <row r="38" spans="1:8" ht="12.75">
      <c r="A38" s="267">
        <v>54</v>
      </c>
      <c r="B38" s="88"/>
      <c r="C38" s="95">
        <f t="shared" si="1"/>
        <v>21.87</v>
      </c>
      <c r="D38" s="261"/>
      <c r="E38" s="262">
        <v>11870</v>
      </c>
      <c r="F38" s="264">
        <f t="shared" si="2"/>
        <v>8961</v>
      </c>
      <c r="G38" s="263">
        <f t="shared" si="0"/>
        <v>6513</v>
      </c>
      <c r="H38" s="262">
        <v>75</v>
      </c>
    </row>
    <row r="39" spans="1:8" ht="12.75">
      <c r="A39" s="267">
        <v>55</v>
      </c>
      <c r="B39" s="88"/>
      <c r="C39" s="95">
        <f t="shared" si="1"/>
        <v>21.98</v>
      </c>
      <c r="D39" s="261"/>
      <c r="E39" s="262">
        <v>11870</v>
      </c>
      <c r="F39" s="264">
        <f t="shared" si="2"/>
        <v>8917</v>
      </c>
      <c r="G39" s="263">
        <f t="shared" si="0"/>
        <v>6480</v>
      </c>
      <c r="H39" s="262">
        <v>75</v>
      </c>
    </row>
    <row r="40" spans="1:8" ht="12.75">
      <c r="A40" s="267">
        <v>56</v>
      </c>
      <c r="B40" s="88"/>
      <c r="C40" s="95">
        <f t="shared" si="1"/>
        <v>22.08</v>
      </c>
      <c r="D40" s="261"/>
      <c r="E40" s="262">
        <v>11870</v>
      </c>
      <c r="F40" s="264">
        <f t="shared" si="2"/>
        <v>8877</v>
      </c>
      <c r="G40" s="263">
        <f t="shared" si="0"/>
        <v>6451</v>
      </c>
      <c r="H40" s="262">
        <v>75</v>
      </c>
    </row>
    <row r="41" spans="1:8" ht="12.75">
      <c r="A41" s="267">
        <v>57</v>
      </c>
      <c r="B41" s="88"/>
      <c r="C41" s="95">
        <f t="shared" si="1"/>
        <v>22.18</v>
      </c>
      <c r="D41" s="261"/>
      <c r="E41" s="262">
        <v>11870</v>
      </c>
      <c r="F41" s="264">
        <f t="shared" si="2"/>
        <v>8837</v>
      </c>
      <c r="G41" s="263">
        <f t="shared" si="0"/>
        <v>6422</v>
      </c>
      <c r="H41" s="262">
        <v>75</v>
      </c>
    </row>
    <row r="42" spans="1:8" ht="12.75">
      <c r="A42" s="267">
        <v>58</v>
      </c>
      <c r="B42" s="88"/>
      <c r="C42" s="95">
        <f t="shared" si="1"/>
        <v>22.27</v>
      </c>
      <c r="D42" s="261"/>
      <c r="E42" s="262">
        <v>11870</v>
      </c>
      <c r="F42" s="264">
        <f t="shared" si="2"/>
        <v>8802</v>
      </c>
      <c r="G42" s="263">
        <f t="shared" si="0"/>
        <v>6396</v>
      </c>
      <c r="H42" s="262">
        <v>75</v>
      </c>
    </row>
    <row r="43" spans="1:8" ht="12.75">
      <c r="A43" s="267">
        <v>59</v>
      </c>
      <c r="B43" s="88"/>
      <c r="C43" s="95">
        <f t="shared" si="1"/>
        <v>22.37</v>
      </c>
      <c r="D43" s="261"/>
      <c r="E43" s="262">
        <v>11870</v>
      </c>
      <c r="F43" s="264">
        <f t="shared" si="2"/>
        <v>8763</v>
      </c>
      <c r="G43" s="263">
        <f t="shared" si="0"/>
        <v>6367</v>
      </c>
      <c r="H43" s="262">
        <v>75</v>
      </c>
    </row>
    <row r="44" spans="1:8" ht="12.75">
      <c r="A44" s="267">
        <v>60</v>
      </c>
      <c r="B44" s="88"/>
      <c r="C44" s="95">
        <f t="shared" si="1"/>
        <v>22.46</v>
      </c>
      <c r="D44" s="261"/>
      <c r="E44" s="262">
        <v>11870</v>
      </c>
      <c r="F44" s="264">
        <f t="shared" si="2"/>
        <v>8728</v>
      </c>
      <c r="G44" s="263">
        <f t="shared" si="0"/>
        <v>6342</v>
      </c>
      <c r="H44" s="262">
        <v>75</v>
      </c>
    </row>
    <row r="45" spans="1:8" ht="12.75">
      <c r="A45" s="267">
        <v>61</v>
      </c>
      <c r="B45" s="88"/>
      <c r="C45" s="95">
        <f t="shared" si="1"/>
        <v>22.55</v>
      </c>
      <c r="D45" s="261"/>
      <c r="E45" s="262">
        <v>11870</v>
      </c>
      <c r="F45" s="264">
        <f t="shared" si="2"/>
        <v>8693</v>
      </c>
      <c r="G45" s="263">
        <f t="shared" si="0"/>
        <v>6317</v>
      </c>
      <c r="H45" s="262">
        <v>75</v>
      </c>
    </row>
    <row r="46" spans="1:8" ht="12.75">
      <c r="A46" s="267">
        <v>62</v>
      </c>
      <c r="B46" s="88"/>
      <c r="C46" s="95">
        <f t="shared" si="1"/>
        <v>22.65</v>
      </c>
      <c r="D46" s="261"/>
      <c r="E46" s="262">
        <v>11870</v>
      </c>
      <c r="F46" s="264">
        <f t="shared" si="2"/>
        <v>8655</v>
      </c>
      <c r="G46" s="263">
        <f t="shared" si="0"/>
        <v>6289</v>
      </c>
      <c r="H46" s="262">
        <v>75</v>
      </c>
    </row>
    <row r="47" spans="1:8" ht="12.75">
      <c r="A47" s="267">
        <v>63</v>
      </c>
      <c r="B47" s="88"/>
      <c r="C47" s="95">
        <f t="shared" si="1"/>
        <v>22.74</v>
      </c>
      <c r="D47" s="261"/>
      <c r="E47" s="262">
        <v>11870</v>
      </c>
      <c r="F47" s="264">
        <f t="shared" si="2"/>
        <v>8621</v>
      </c>
      <c r="G47" s="263">
        <f t="shared" si="0"/>
        <v>6264</v>
      </c>
      <c r="H47" s="262">
        <v>75</v>
      </c>
    </row>
    <row r="48" spans="1:8" ht="12.75">
      <c r="A48" s="267">
        <v>64</v>
      </c>
      <c r="B48" s="88"/>
      <c r="C48" s="95">
        <f t="shared" si="1"/>
        <v>22.82</v>
      </c>
      <c r="D48" s="261"/>
      <c r="E48" s="262">
        <v>11870</v>
      </c>
      <c r="F48" s="264">
        <f t="shared" si="2"/>
        <v>8591</v>
      </c>
      <c r="G48" s="263">
        <f t="shared" si="0"/>
        <v>6242</v>
      </c>
      <c r="H48" s="262">
        <v>75</v>
      </c>
    </row>
    <row r="49" spans="1:8" ht="12.75">
      <c r="A49" s="267">
        <v>65</v>
      </c>
      <c r="B49" s="88"/>
      <c r="C49" s="95">
        <f t="shared" si="1"/>
        <v>22.91</v>
      </c>
      <c r="D49" s="261"/>
      <c r="E49" s="262">
        <v>11870</v>
      </c>
      <c r="F49" s="264">
        <f t="shared" si="2"/>
        <v>8558</v>
      </c>
      <c r="G49" s="263">
        <f t="shared" si="0"/>
        <v>6217</v>
      </c>
      <c r="H49" s="262">
        <v>75</v>
      </c>
    </row>
    <row r="50" spans="1:8" ht="12.75">
      <c r="A50" s="267">
        <v>66</v>
      </c>
      <c r="B50" s="88"/>
      <c r="C50" s="95">
        <f t="shared" si="1"/>
        <v>23</v>
      </c>
      <c r="D50" s="261"/>
      <c r="E50" s="262">
        <v>11870</v>
      </c>
      <c r="F50" s="264">
        <f t="shared" si="2"/>
        <v>8525</v>
      </c>
      <c r="G50" s="263">
        <f t="shared" si="0"/>
        <v>6193</v>
      </c>
      <c r="H50" s="262">
        <v>75</v>
      </c>
    </row>
    <row r="51" spans="1:8" ht="12.75">
      <c r="A51" s="267">
        <v>67</v>
      </c>
      <c r="B51" s="88"/>
      <c r="C51" s="95">
        <f t="shared" si="1"/>
        <v>23.08</v>
      </c>
      <c r="D51" s="261"/>
      <c r="E51" s="262">
        <v>11870</v>
      </c>
      <c r="F51" s="264">
        <f t="shared" si="2"/>
        <v>8495</v>
      </c>
      <c r="G51" s="263">
        <f t="shared" si="0"/>
        <v>6172</v>
      </c>
      <c r="H51" s="262">
        <v>75</v>
      </c>
    </row>
    <row r="52" spans="1:8" ht="12.75">
      <c r="A52" s="267">
        <v>68</v>
      </c>
      <c r="B52" s="88"/>
      <c r="C52" s="95">
        <f t="shared" si="1"/>
        <v>23.16</v>
      </c>
      <c r="D52" s="261"/>
      <c r="E52" s="262">
        <v>11870</v>
      </c>
      <c r="F52" s="264">
        <f t="shared" si="2"/>
        <v>8466</v>
      </c>
      <c r="G52" s="263">
        <f t="shared" si="0"/>
        <v>6150</v>
      </c>
      <c r="H52" s="262">
        <v>75</v>
      </c>
    </row>
    <row r="53" spans="1:8" ht="12.75">
      <c r="A53" s="267">
        <v>69</v>
      </c>
      <c r="B53" s="88"/>
      <c r="C53" s="95">
        <f t="shared" si="1"/>
        <v>23.25</v>
      </c>
      <c r="D53" s="261"/>
      <c r="E53" s="262">
        <v>11870</v>
      </c>
      <c r="F53" s="264">
        <f t="shared" si="2"/>
        <v>8434</v>
      </c>
      <c r="G53" s="263">
        <f t="shared" si="0"/>
        <v>6126</v>
      </c>
      <c r="H53" s="262">
        <v>75</v>
      </c>
    </row>
    <row r="54" spans="1:8" ht="12.75">
      <c r="A54" s="267">
        <v>70</v>
      </c>
      <c r="B54" s="88"/>
      <c r="C54" s="95">
        <f t="shared" si="1"/>
        <v>23.33</v>
      </c>
      <c r="D54" s="261"/>
      <c r="E54" s="262">
        <v>11870</v>
      </c>
      <c r="F54" s="264">
        <f t="shared" si="2"/>
        <v>8405</v>
      </c>
      <c r="G54" s="263">
        <f t="shared" si="0"/>
        <v>6105</v>
      </c>
      <c r="H54" s="262">
        <v>75</v>
      </c>
    </row>
    <row r="55" spans="1:8" ht="12.75">
      <c r="A55" s="267">
        <v>71</v>
      </c>
      <c r="B55" s="88"/>
      <c r="C55" s="95">
        <f t="shared" si="1"/>
        <v>23.41</v>
      </c>
      <c r="D55" s="261"/>
      <c r="E55" s="262">
        <v>11870</v>
      </c>
      <c r="F55" s="264">
        <f t="shared" si="2"/>
        <v>8377</v>
      </c>
      <c r="G55" s="263">
        <f t="shared" si="0"/>
        <v>6085</v>
      </c>
      <c r="H55" s="262">
        <v>75</v>
      </c>
    </row>
    <row r="56" spans="1:8" ht="12.75">
      <c r="A56" s="267">
        <v>72</v>
      </c>
      <c r="B56" s="88"/>
      <c r="C56" s="95">
        <f t="shared" si="1"/>
        <v>23.49</v>
      </c>
      <c r="D56" s="261"/>
      <c r="E56" s="262">
        <v>11870</v>
      </c>
      <c r="F56" s="264">
        <f t="shared" si="2"/>
        <v>8349</v>
      </c>
      <c r="G56" s="263">
        <f t="shared" si="0"/>
        <v>6064</v>
      </c>
      <c r="H56" s="262">
        <v>75</v>
      </c>
    </row>
    <row r="57" spans="1:8" ht="12.75">
      <c r="A57" s="267">
        <v>73</v>
      </c>
      <c r="B57" s="88"/>
      <c r="C57" s="95">
        <f t="shared" si="1"/>
        <v>23.56</v>
      </c>
      <c r="D57" s="261"/>
      <c r="E57" s="262">
        <v>11870</v>
      </c>
      <c r="F57" s="264">
        <f t="shared" si="2"/>
        <v>8324</v>
      </c>
      <c r="G57" s="263">
        <f t="shared" si="0"/>
        <v>6046</v>
      </c>
      <c r="H57" s="262">
        <v>75</v>
      </c>
    </row>
    <row r="58" spans="1:8" ht="12.75">
      <c r="A58" s="267">
        <v>74</v>
      </c>
      <c r="B58" s="88"/>
      <c r="C58" s="95">
        <f t="shared" si="1"/>
        <v>23.64</v>
      </c>
      <c r="D58" s="261"/>
      <c r="E58" s="262">
        <v>11870</v>
      </c>
      <c r="F58" s="264">
        <f t="shared" si="2"/>
        <v>8296</v>
      </c>
      <c r="G58" s="263">
        <f t="shared" si="0"/>
        <v>6025</v>
      </c>
      <c r="H58" s="262">
        <v>75</v>
      </c>
    </row>
    <row r="59" spans="1:8" ht="12.75">
      <c r="A59" s="267">
        <v>75</v>
      </c>
      <c r="B59" s="88"/>
      <c r="C59" s="95">
        <f t="shared" si="1"/>
        <v>23.72</v>
      </c>
      <c r="D59" s="261"/>
      <c r="E59" s="262">
        <v>11870</v>
      </c>
      <c r="F59" s="264">
        <f t="shared" si="2"/>
        <v>8268</v>
      </c>
      <c r="G59" s="263">
        <f t="shared" si="0"/>
        <v>6005</v>
      </c>
      <c r="H59" s="262">
        <v>75</v>
      </c>
    </row>
    <row r="60" spans="1:8" ht="12.75">
      <c r="A60" s="267">
        <v>76</v>
      </c>
      <c r="B60" s="88"/>
      <c r="C60" s="95">
        <f t="shared" si="1"/>
        <v>23.79</v>
      </c>
      <c r="D60" s="261"/>
      <c r="E60" s="262">
        <v>11870</v>
      </c>
      <c r="F60" s="264">
        <f t="shared" si="2"/>
        <v>8244</v>
      </c>
      <c r="G60" s="263">
        <f t="shared" si="0"/>
        <v>5987</v>
      </c>
      <c r="H60" s="262">
        <v>75</v>
      </c>
    </row>
    <row r="61" spans="1:8" ht="12.75">
      <c r="A61" s="267">
        <v>77</v>
      </c>
      <c r="B61" s="88"/>
      <c r="C61" s="95">
        <f t="shared" si="1"/>
        <v>23.86</v>
      </c>
      <c r="D61" s="261"/>
      <c r="E61" s="262">
        <v>11870</v>
      </c>
      <c r="F61" s="264">
        <f t="shared" si="2"/>
        <v>8220</v>
      </c>
      <c r="G61" s="263">
        <f t="shared" si="0"/>
        <v>5970</v>
      </c>
      <c r="H61" s="262">
        <v>75</v>
      </c>
    </row>
    <row r="62" spans="1:8" ht="12.75">
      <c r="A62" s="267">
        <v>78</v>
      </c>
      <c r="B62" s="88"/>
      <c r="C62" s="95">
        <f t="shared" si="1"/>
        <v>23.94</v>
      </c>
      <c r="D62" s="261"/>
      <c r="E62" s="262">
        <v>11870</v>
      </c>
      <c r="F62" s="264">
        <f t="shared" si="2"/>
        <v>8193</v>
      </c>
      <c r="G62" s="263">
        <f t="shared" si="0"/>
        <v>5950</v>
      </c>
      <c r="H62" s="262">
        <v>75</v>
      </c>
    </row>
    <row r="63" spans="1:8" ht="12.75">
      <c r="A63" s="267">
        <v>79</v>
      </c>
      <c r="B63" s="88"/>
      <c r="C63" s="95">
        <f t="shared" si="1"/>
        <v>24.01</v>
      </c>
      <c r="D63" s="261"/>
      <c r="E63" s="262">
        <v>11870</v>
      </c>
      <c r="F63" s="264">
        <f t="shared" si="2"/>
        <v>8169</v>
      </c>
      <c r="G63" s="263">
        <f t="shared" si="0"/>
        <v>5933</v>
      </c>
      <c r="H63" s="262">
        <v>75</v>
      </c>
    </row>
    <row r="64" spans="1:8" ht="12.75">
      <c r="A64" s="267">
        <v>80</v>
      </c>
      <c r="B64" s="88"/>
      <c r="C64" s="95">
        <f t="shared" si="1"/>
        <v>24.08</v>
      </c>
      <c r="D64" s="261"/>
      <c r="E64" s="262">
        <v>11870</v>
      </c>
      <c r="F64" s="264">
        <f t="shared" si="2"/>
        <v>8146</v>
      </c>
      <c r="G64" s="263">
        <f t="shared" si="0"/>
        <v>5915</v>
      </c>
      <c r="H64" s="262">
        <v>75</v>
      </c>
    </row>
    <row r="65" spans="1:8" ht="12.75">
      <c r="A65" s="267">
        <v>81</v>
      </c>
      <c r="B65" s="88"/>
      <c r="C65" s="95">
        <f t="shared" si="1"/>
        <v>24.15</v>
      </c>
      <c r="D65" s="261"/>
      <c r="E65" s="262">
        <v>11870</v>
      </c>
      <c r="F65" s="264">
        <f t="shared" si="2"/>
        <v>8122</v>
      </c>
      <c r="G65" s="263">
        <f t="shared" si="0"/>
        <v>5898</v>
      </c>
      <c r="H65" s="262">
        <v>75</v>
      </c>
    </row>
    <row r="66" spans="1:8" ht="12.75">
      <c r="A66" s="267">
        <v>82</v>
      </c>
      <c r="B66" s="88"/>
      <c r="C66" s="95">
        <f t="shared" si="1"/>
        <v>24.22</v>
      </c>
      <c r="D66" s="261"/>
      <c r="E66" s="262">
        <v>11870</v>
      </c>
      <c r="F66" s="264">
        <f t="shared" si="2"/>
        <v>8099</v>
      </c>
      <c r="G66" s="263">
        <f t="shared" si="0"/>
        <v>5881</v>
      </c>
      <c r="H66" s="262">
        <v>75</v>
      </c>
    </row>
    <row r="67" spans="1:8" ht="12.75">
      <c r="A67" s="267">
        <v>83</v>
      </c>
      <c r="B67" s="88"/>
      <c r="C67" s="95">
        <f t="shared" si="1"/>
        <v>24.29</v>
      </c>
      <c r="D67" s="261"/>
      <c r="E67" s="262">
        <v>11870</v>
      </c>
      <c r="F67" s="264">
        <f t="shared" si="2"/>
        <v>8076</v>
      </c>
      <c r="G67" s="263">
        <f t="shared" si="0"/>
        <v>5864</v>
      </c>
      <c r="H67" s="262">
        <v>75</v>
      </c>
    </row>
    <row r="68" spans="1:8" ht="12.75">
      <c r="A68" s="267">
        <v>84</v>
      </c>
      <c r="B68" s="88"/>
      <c r="C68" s="95">
        <f t="shared" si="1"/>
        <v>24.36</v>
      </c>
      <c r="D68" s="261"/>
      <c r="E68" s="262">
        <v>11870</v>
      </c>
      <c r="F68" s="264">
        <f t="shared" si="2"/>
        <v>8053</v>
      </c>
      <c r="G68" s="263">
        <f t="shared" si="0"/>
        <v>5847</v>
      </c>
      <c r="H68" s="262">
        <v>75</v>
      </c>
    </row>
    <row r="69" spans="1:8" ht="12.75">
      <c r="A69" s="267">
        <v>85</v>
      </c>
      <c r="B69" s="88"/>
      <c r="C69" s="95">
        <f t="shared" si="1"/>
        <v>24.42</v>
      </c>
      <c r="D69" s="261"/>
      <c r="E69" s="262">
        <v>11870</v>
      </c>
      <c r="F69" s="264">
        <f t="shared" si="2"/>
        <v>8033</v>
      </c>
      <c r="G69" s="263">
        <f t="shared" si="0"/>
        <v>5833</v>
      </c>
      <c r="H69" s="262">
        <v>75</v>
      </c>
    </row>
    <row r="70" spans="1:8" ht="12.75">
      <c r="A70" s="267">
        <v>86</v>
      </c>
      <c r="B70" s="88"/>
      <c r="C70" s="95">
        <f t="shared" si="1"/>
        <v>24.49</v>
      </c>
      <c r="D70" s="261"/>
      <c r="E70" s="262">
        <v>11870</v>
      </c>
      <c r="F70" s="264">
        <f t="shared" si="2"/>
        <v>8011</v>
      </c>
      <c r="G70" s="263">
        <f t="shared" si="0"/>
        <v>5816</v>
      </c>
      <c r="H70" s="262">
        <v>75</v>
      </c>
    </row>
    <row r="71" spans="1:8" ht="12.75">
      <c r="A71" s="267">
        <v>87</v>
      </c>
      <c r="B71" s="88"/>
      <c r="C71" s="95">
        <f t="shared" si="1"/>
        <v>24.55</v>
      </c>
      <c r="D71" s="261"/>
      <c r="E71" s="262">
        <v>11870</v>
      </c>
      <c r="F71" s="264">
        <f t="shared" si="2"/>
        <v>7991</v>
      </c>
      <c r="G71" s="263">
        <f t="shared" si="0"/>
        <v>5802</v>
      </c>
      <c r="H71" s="262">
        <v>75</v>
      </c>
    </row>
    <row r="72" spans="1:8" ht="12.75">
      <c r="A72" s="267">
        <v>88</v>
      </c>
      <c r="B72" s="88"/>
      <c r="C72" s="95">
        <f t="shared" si="1"/>
        <v>24.62</v>
      </c>
      <c r="D72" s="261"/>
      <c r="E72" s="262">
        <v>11870</v>
      </c>
      <c r="F72" s="264">
        <f t="shared" si="2"/>
        <v>7969</v>
      </c>
      <c r="G72" s="263">
        <f t="shared" si="0"/>
        <v>5786</v>
      </c>
      <c r="H72" s="262">
        <v>75</v>
      </c>
    </row>
    <row r="73" spans="1:8" ht="12.75">
      <c r="A73" s="267">
        <v>89</v>
      </c>
      <c r="B73" s="88"/>
      <c r="C73" s="95">
        <f t="shared" si="1"/>
        <v>24.68</v>
      </c>
      <c r="D73" s="261"/>
      <c r="E73" s="262">
        <v>11870</v>
      </c>
      <c r="F73" s="264">
        <f t="shared" si="2"/>
        <v>7950</v>
      </c>
      <c r="G73" s="263">
        <f t="shared" si="0"/>
        <v>5771</v>
      </c>
      <c r="H73" s="262">
        <v>75</v>
      </c>
    </row>
    <row r="74" spans="1:8" ht="12.75">
      <c r="A74" s="267">
        <v>90</v>
      </c>
      <c r="B74" s="88"/>
      <c r="C74" s="95">
        <f t="shared" si="1"/>
        <v>24.75</v>
      </c>
      <c r="D74" s="261"/>
      <c r="E74" s="262">
        <v>11870</v>
      </c>
      <c r="F74" s="264">
        <f t="shared" si="2"/>
        <v>7927</v>
      </c>
      <c r="G74" s="263">
        <f t="shared" si="0"/>
        <v>5755</v>
      </c>
      <c r="H74" s="262">
        <v>75</v>
      </c>
    </row>
    <row r="75" spans="1:8" ht="12.75">
      <c r="A75" s="267">
        <v>91</v>
      </c>
      <c r="B75" s="88"/>
      <c r="C75" s="95">
        <f t="shared" si="1"/>
        <v>24.81</v>
      </c>
      <c r="D75" s="261"/>
      <c r="E75" s="262">
        <v>11870</v>
      </c>
      <c r="F75" s="264">
        <f t="shared" si="2"/>
        <v>7908</v>
      </c>
      <c r="G75" s="263">
        <f t="shared" si="0"/>
        <v>5741</v>
      </c>
      <c r="H75" s="262">
        <v>75</v>
      </c>
    </row>
    <row r="76" spans="1:8" ht="12.75">
      <c r="A76" s="267">
        <v>92</v>
      </c>
      <c r="B76" s="88"/>
      <c r="C76" s="95">
        <f t="shared" si="1"/>
        <v>24.87</v>
      </c>
      <c r="D76" s="261"/>
      <c r="E76" s="262">
        <v>11870</v>
      </c>
      <c r="F76" s="264">
        <f t="shared" si="2"/>
        <v>7889</v>
      </c>
      <c r="G76" s="263">
        <f t="shared" si="0"/>
        <v>5727</v>
      </c>
      <c r="H76" s="262">
        <v>75</v>
      </c>
    </row>
    <row r="77" spans="1:8" ht="12.75">
      <c r="A77" s="267">
        <v>93</v>
      </c>
      <c r="B77" s="88"/>
      <c r="C77" s="95">
        <f t="shared" si="1"/>
        <v>24.93</v>
      </c>
      <c r="D77" s="261"/>
      <c r="E77" s="262">
        <v>11870</v>
      </c>
      <c r="F77" s="264">
        <f t="shared" si="2"/>
        <v>7871</v>
      </c>
      <c r="G77" s="263">
        <f aca="true" t="shared" si="3" ref="G77:G140">ROUND(12*(1/C77*E77),0)</f>
        <v>5714</v>
      </c>
      <c r="H77" s="262">
        <v>75</v>
      </c>
    </row>
    <row r="78" spans="1:8" ht="12.75">
      <c r="A78" s="267">
        <v>94</v>
      </c>
      <c r="B78" s="88"/>
      <c r="C78" s="95">
        <f aca="true" t="shared" si="4" ref="C78:C141">ROUND((10.899*LN(A78)+A78/200)*0.5,2)</f>
        <v>24.99</v>
      </c>
      <c r="D78" s="261"/>
      <c r="E78" s="262">
        <v>11870</v>
      </c>
      <c r="F78" s="264">
        <f aca="true" t="shared" si="5" ref="F78:F141">ROUND(12*1.3644*(1/C78*E78)+H78,0)</f>
        <v>7852</v>
      </c>
      <c r="G78" s="263">
        <f t="shared" si="3"/>
        <v>5700</v>
      </c>
      <c r="H78" s="262">
        <v>75</v>
      </c>
    </row>
    <row r="79" spans="1:8" ht="12.75">
      <c r="A79" s="267">
        <v>95</v>
      </c>
      <c r="B79" s="88"/>
      <c r="C79" s="95">
        <f t="shared" si="4"/>
        <v>25.05</v>
      </c>
      <c r="D79" s="261"/>
      <c r="E79" s="262">
        <v>11870</v>
      </c>
      <c r="F79" s="264">
        <f t="shared" si="5"/>
        <v>7833</v>
      </c>
      <c r="G79" s="263">
        <f t="shared" si="3"/>
        <v>5686</v>
      </c>
      <c r="H79" s="262">
        <v>75</v>
      </c>
    </row>
    <row r="80" spans="1:8" ht="12.75">
      <c r="A80" s="267">
        <v>96</v>
      </c>
      <c r="B80" s="88"/>
      <c r="C80" s="95">
        <f t="shared" si="4"/>
        <v>25.11</v>
      </c>
      <c r="D80" s="261"/>
      <c r="E80" s="262">
        <v>11870</v>
      </c>
      <c r="F80" s="264">
        <f t="shared" si="5"/>
        <v>7815</v>
      </c>
      <c r="G80" s="263">
        <f t="shared" si="3"/>
        <v>5673</v>
      </c>
      <c r="H80" s="262">
        <v>75</v>
      </c>
    </row>
    <row r="81" spans="1:8" ht="12.75">
      <c r="A81" s="267">
        <v>97</v>
      </c>
      <c r="B81" s="88"/>
      <c r="C81" s="95">
        <f t="shared" si="4"/>
        <v>25.17</v>
      </c>
      <c r="D81" s="261"/>
      <c r="E81" s="262">
        <v>11870</v>
      </c>
      <c r="F81" s="264">
        <f t="shared" si="5"/>
        <v>7796</v>
      </c>
      <c r="G81" s="263">
        <f t="shared" si="3"/>
        <v>5659</v>
      </c>
      <c r="H81" s="262">
        <v>75</v>
      </c>
    </row>
    <row r="82" spans="1:8" ht="12.75">
      <c r="A82" s="267">
        <v>98</v>
      </c>
      <c r="B82" s="88"/>
      <c r="C82" s="95">
        <f t="shared" si="4"/>
        <v>25.23</v>
      </c>
      <c r="D82" s="261"/>
      <c r="E82" s="262">
        <v>11870</v>
      </c>
      <c r="F82" s="264">
        <f t="shared" si="5"/>
        <v>7778</v>
      </c>
      <c r="G82" s="263">
        <f t="shared" si="3"/>
        <v>5646</v>
      </c>
      <c r="H82" s="262">
        <v>75</v>
      </c>
    </row>
    <row r="83" spans="1:8" ht="12.75">
      <c r="A83" s="267">
        <v>99</v>
      </c>
      <c r="B83" s="88"/>
      <c r="C83" s="95">
        <f t="shared" si="4"/>
        <v>25.29</v>
      </c>
      <c r="D83" s="261"/>
      <c r="E83" s="262">
        <v>11870</v>
      </c>
      <c r="F83" s="264">
        <f t="shared" si="5"/>
        <v>7760</v>
      </c>
      <c r="G83" s="263">
        <f t="shared" si="3"/>
        <v>5632</v>
      </c>
      <c r="H83" s="262">
        <v>75</v>
      </c>
    </row>
    <row r="84" spans="1:8" ht="12.75">
      <c r="A84" s="267">
        <v>100</v>
      </c>
      <c r="B84" s="88"/>
      <c r="C84" s="95">
        <f t="shared" si="4"/>
        <v>25.35</v>
      </c>
      <c r="D84" s="261"/>
      <c r="E84" s="262">
        <v>11870</v>
      </c>
      <c r="F84" s="264">
        <f t="shared" si="5"/>
        <v>7741</v>
      </c>
      <c r="G84" s="263">
        <f t="shared" si="3"/>
        <v>5619</v>
      </c>
      <c r="H84" s="262">
        <v>75</v>
      </c>
    </row>
    <row r="85" spans="1:8" ht="12.75">
      <c r="A85" s="267">
        <v>101</v>
      </c>
      <c r="B85" s="88"/>
      <c r="C85" s="95">
        <f t="shared" si="4"/>
        <v>25.4</v>
      </c>
      <c r="D85" s="261"/>
      <c r="E85" s="262">
        <v>11870</v>
      </c>
      <c r="F85" s="264">
        <f t="shared" si="5"/>
        <v>7726</v>
      </c>
      <c r="G85" s="263">
        <f t="shared" si="3"/>
        <v>5608</v>
      </c>
      <c r="H85" s="262">
        <v>75</v>
      </c>
    </row>
    <row r="86" spans="1:8" ht="12.75">
      <c r="A86" s="267">
        <v>102</v>
      </c>
      <c r="B86" s="88"/>
      <c r="C86" s="95">
        <f t="shared" si="4"/>
        <v>25.46</v>
      </c>
      <c r="D86" s="261"/>
      <c r="E86" s="262">
        <v>11870</v>
      </c>
      <c r="F86" s="264">
        <f t="shared" si="5"/>
        <v>7708</v>
      </c>
      <c r="G86" s="263">
        <f t="shared" si="3"/>
        <v>5595</v>
      </c>
      <c r="H86" s="262">
        <v>75</v>
      </c>
    </row>
    <row r="87" spans="1:8" ht="12.75">
      <c r="A87" s="267">
        <v>103</v>
      </c>
      <c r="B87" s="88"/>
      <c r="C87" s="95">
        <f t="shared" si="4"/>
        <v>25.51</v>
      </c>
      <c r="D87" s="261"/>
      <c r="E87" s="262">
        <v>11870</v>
      </c>
      <c r="F87" s="264">
        <f t="shared" si="5"/>
        <v>7693</v>
      </c>
      <c r="G87" s="263">
        <f t="shared" si="3"/>
        <v>5584</v>
      </c>
      <c r="H87" s="262">
        <v>75</v>
      </c>
    </row>
    <row r="88" spans="1:8" ht="12.75">
      <c r="A88" s="267">
        <v>104</v>
      </c>
      <c r="B88" s="88"/>
      <c r="C88" s="95">
        <f t="shared" si="4"/>
        <v>25.57</v>
      </c>
      <c r="D88" s="261"/>
      <c r="E88" s="262">
        <v>11870</v>
      </c>
      <c r="F88" s="264">
        <f t="shared" si="5"/>
        <v>7676</v>
      </c>
      <c r="G88" s="263">
        <f t="shared" si="3"/>
        <v>5571</v>
      </c>
      <c r="H88" s="262">
        <v>75</v>
      </c>
    </row>
    <row r="89" spans="1:8" ht="12.75">
      <c r="A89" s="267">
        <v>105</v>
      </c>
      <c r="B89" s="88"/>
      <c r="C89" s="95">
        <f t="shared" si="4"/>
        <v>25.62</v>
      </c>
      <c r="D89" s="261"/>
      <c r="E89" s="262">
        <v>11870</v>
      </c>
      <c r="F89" s="264">
        <f t="shared" si="5"/>
        <v>7661</v>
      </c>
      <c r="G89" s="263">
        <f t="shared" si="3"/>
        <v>5560</v>
      </c>
      <c r="H89" s="262">
        <v>75</v>
      </c>
    </row>
    <row r="90" spans="1:8" ht="12.75">
      <c r="A90" s="267">
        <v>106</v>
      </c>
      <c r="B90" s="88"/>
      <c r="C90" s="95">
        <f t="shared" si="4"/>
        <v>25.68</v>
      </c>
      <c r="D90" s="261"/>
      <c r="E90" s="262">
        <v>11870</v>
      </c>
      <c r="F90" s="264">
        <f t="shared" si="5"/>
        <v>7643</v>
      </c>
      <c r="G90" s="263">
        <f t="shared" si="3"/>
        <v>5547</v>
      </c>
      <c r="H90" s="262">
        <v>75</v>
      </c>
    </row>
    <row r="91" spans="1:8" ht="12.75">
      <c r="A91" s="267">
        <v>107</v>
      </c>
      <c r="B91" s="88"/>
      <c r="C91" s="95">
        <f t="shared" si="4"/>
        <v>25.73</v>
      </c>
      <c r="D91" s="261"/>
      <c r="E91" s="262">
        <v>11870</v>
      </c>
      <c r="F91" s="264">
        <f t="shared" si="5"/>
        <v>7628</v>
      </c>
      <c r="G91" s="263">
        <f t="shared" si="3"/>
        <v>5536</v>
      </c>
      <c r="H91" s="262">
        <v>75</v>
      </c>
    </row>
    <row r="92" spans="1:8" ht="12.75">
      <c r="A92" s="267">
        <v>108</v>
      </c>
      <c r="B92" s="88"/>
      <c r="C92" s="95">
        <f t="shared" si="4"/>
        <v>25.79</v>
      </c>
      <c r="D92" s="261"/>
      <c r="E92" s="262">
        <v>11870</v>
      </c>
      <c r="F92" s="264">
        <f t="shared" si="5"/>
        <v>7611</v>
      </c>
      <c r="G92" s="263">
        <f t="shared" si="3"/>
        <v>5523</v>
      </c>
      <c r="H92" s="262">
        <v>75</v>
      </c>
    </row>
    <row r="93" spans="1:8" ht="12.75">
      <c r="A93" s="267">
        <v>109</v>
      </c>
      <c r="B93" s="88"/>
      <c r="C93" s="95">
        <f t="shared" si="4"/>
        <v>25.84</v>
      </c>
      <c r="D93" s="261"/>
      <c r="E93" s="262">
        <v>11870</v>
      </c>
      <c r="F93" s="264">
        <f t="shared" si="5"/>
        <v>7596</v>
      </c>
      <c r="G93" s="263">
        <f t="shared" si="3"/>
        <v>5512</v>
      </c>
      <c r="H93" s="262">
        <v>75</v>
      </c>
    </row>
    <row r="94" spans="1:8" ht="12.75">
      <c r="A94" s="267">
        <v>110</v>
      </c>
      <c r="B94" s="88"/>
      <c r="C94" s="95">
        <f t="shared" si="4"/>
        <v>25.89</v>
      </c>
      <c r="D94" s="261"/>
      <c r="E94" s="262">
        <v>11870</v>
      </c>
      <c r="F94" s="264">
        <f t="shared" si="5"/>
        <v>7582</v>
      </c>
      <c r="G94" s="263">
        <f t="shared" si="3"/>
        <v>5502</v>
      </c>
      <c r="H94" s="262">
        <v>75</v>
      </c>
    </row>
    <row r="95" spans="1:8" ht="12.75">
      <c r="A95" s="267">
        <v>111</v>
      </c>
      <c r="B95" s="88"/>
      <c r="C95" s="95">
        <f t="shared" si="4"/>
        <v>25.94</v>
      </c>
      <c r="D95" s="261"/>
      <c r="E95" s="262">
        <v>11870</v>
      </c>
      <c r="F95" s="264">
        <f t="shared" si="5"/>
        <v>7567</v>
      </c>
      <c r="G95" s="263">
        <f t="shared" si="3"/>
        <v>5491</v>
      </c>
      <c r="H95" s="262">
        <v>75</v>
      </c>
    </row>
    <row r="96" spans="1:8" ht="12.75">
      <c r="A96" s="267">
        <v>112</v>
      </c>
      <c r="B96" s="88"/>
      <c r="C96" s="95">
        <f t="shared" si="4"/>
        <v>25.99</v>
      </c>
      <c r="D96" s="261"/>
      <c r="E96" s="262">
        <v>11870</v>
      </c>
      <c r="F96" s="264">
        <f t="shared" si="5"/>
        <v>7553</v>
      </c>
      <c r="G96" s="263">
        <f t="shared" si="3"/>
        <v>5481</v>
      </c>
      <c r="H96" s="262">
        <v>75</v>
      </c>
    </row>
    <row r="97" spans="1:8" ht="12.75">
      <c r="A97" s="267">
        <v>113</v>
      </c>
      <c r="B97" s="88"/>
      <c r="C97" s="95">
        <f t="shared" si="4"/>
        <v>26.04</v>
      </c>
      <c r="D97" s="261"/>
      <c r="E97" s="262">
        <v>11870</v>
      </c>
      <c r="F97" s="264">
        <f t="shared" si="5"/>
        <v>7538</v>
      </c>
      <c r="G97" s="263">
        <f t="shared" si="3"/>
        <v>5470</v>
      </c>
      <c r="H97" s="262">
        <v>75</v>
      </c>
    </row>
    <row r="98" spans="1:8" ht="12.75">
      <c r="A98" s="267">
        <v>114</v>
      </c>
      <c r="B98" s="88"/>
      <c r="C98" s="95">
        <f t="shared" si="4"/>
        <v>26.09</v>
      </c>
      <c r="D98" s="261"/>
      <c r="E98" s="262">
        <v>11870</v>
      </c>
      <c r="F98" s="264">
        <f t="shared" si="5"/>
        <v>7524</v>
      </c>
      <c r="G98" s="263">
        <f t="shared" si="3"/>
        <v>5460</v>
      </c>
      <c r="H98" s="262">
        <v>75</v>
      </c>
    </row>
    <row r="99" spans="1:8" ht="12.75">
      <c r="A99" s="267">
        <v>115</v>
      </c>
      <c r="B99" s="88"/>
      <c r="C99" s="95">
        <f t="shared" si="4"/>
        <v>26.15</v>
      </c>
      <c r="D99" s="261"/>
      <c r="E99" s="262">
        <v>11870</v>
      </c>
      <c r="F99" s="264">
        <f t="shared" si="5"/>
        <v>7507</v>
      </c>
      <c r="G99" s="263">
        <f t="shared" si="3"/>
        <v>5447</v>
      </c>
      <c r="H99" s="262">
        <v>75</v>
      </c>
    </row>
    <row r="100" spans="1:8" ht="12.75">
      <c r="A100" s="267">
        <v>116</v>
      </c>
      <c r="B100" s="88"/>
      <c r="C100" s="95">
        <f t="shared" si="4"/>
        <v>26.19</v>
      </c>
      <c r="D100" s="261"/>
      <c r="E100" s="262">
        <v>11870</v>
      </c>
      <c r="F100" s="264">
        <f t="shared" si="5"/>
        <v>7496</v>
      </c>
      <c r="G100" s="263">
        <f t="shared" si="3"/>
        <v>5439</v>
      </c>
      <c r="H100" s="262">
        <v>75</v>
      </c>
    </row>
    <row r="101" spans="1:8" ht="12.75">
      <c r="A101" s="267">
        <v>117</v>
      </c>
      <c r="B101" s="88"/>
      <c r="C101" s="95">
        <f t="shared" si="4"/>
        <v>26.24</v>
      </c>
      <c r="D101" s="261"/>
      <c r="E101" s="262">
        <v>11870</v>
      </c>
      <c r="F101" s="264">
        <f t="shared" si="5"/>
        <v>7481</v>
      </c>
      <c r="G101" s="263">
        <f t="shared" si="3"/>
        <v>5428</v>
      </c>
      <c r="H101" s="262">
        <v>75</v>
      </c>
    </row>
    <row r="102" spans="1:8" ht="12.75">
      <c r="A102" s="267">
        <v>118</v>
      </c>
      <c r="B102" s="88"/>
      <c r="C102" s="95">
        <f t="shared" si="4"/>
        <v>26.29</v>
      </c>
      <c r="D102" s="261"/>
      <c r="E102" s="262">
        <v>11870</v>
      </c>
      <c r="F102" s="264">
        <f t="shared" si="5"/>
        <v>7467</v>
      </c>
      <c r="G102" s="263">
        <f t="shared" si="3"/>
        <v>5418</v>
      </c>
      <c r="H102" s="262">
        <v>75</v>
      </c>
    </row>
    <row r="103" spans="1:8" ht="12.75">
      <c r="A103" s="267">
        <v>119</v>
      </c>
      <c r="B103" s="88"/>
      <c r="C103" s="95">
        <f t="shared" si="4"/>
        <v>26.34</v>
      </c>
      <c r="D103" s="261"/>
      <c r="E103" s="262">
        <v>11870</v>
      </c>
      <c r="F103" s="264">
        <f t="shared" si="5"/>
        <v>7453</v>
      </c>
      <c r="G103" s="263">
        <f t="shared" si="3"/>
        <v>5408</v>
      </c>
      <c r="H103" s="262">
        <v>75</v>
      </c>
    </row>
    <row r="104" spans="1:8" ht="12.75">
      <c r="A104" s="267">
        <v>120</v>
      </c>
      <c r="B104" s="88"/>
      <c r="C104" s="95">
        <f t="shared" si="4"/>
        <v>26.39</v>
      </c>
      <c r="D104" s="261"/>
      <c r="E104" s="262">
        <v>11870</v>
      </c>
      <c r="F104" s="264">
        <f t="shared" si="5"/>
        <v>7439</v>
      </c>
      <c r="G104" s="263">
        <f t="shared" si="3"/>
        <v>5397</v>
      </c>
      <c r="H104" s="262">
        <v>75</v>
      </c>
    </row>
    <row r="105" spans="1:8" ht="12.75">
      <c r="A105" s="267">
        <v>121</v>
      </c>
      <c r="B105" s="88"/>
      <c r="C105" s="95">
        <f t="shared" si="4"/>
        <v>26.44</v>
      </c>
      <c r="D105" s="261"/>
      <c r="E105" s="262">
        <v>11870</v>
      </c>
      <c r="F105" s="264">
        <f t="shared" si="5"/>
        <v>7425</v>
      </c>
      <c r="G105" s="263">
        <f t="shared" si="3"/>
        <v>5387</v>
      </c>
      <c r="H105" s="262">
        <v>75</v>
      </c>
    </row>
    <row r="106" spans="1:8" ht="12.75">
      <c r="A106" s="267">
        <v>122</v>
      </c>
      <c r="B106" s="88"/>
      <c r="C106" s="95">
        <f t="shared" si="4"/>
        <v>26.48</v>
      </c>
      <c r="D106" s="261"/>
      <c r="E106" s="262">
        <v>11870</v>
      </c>
      <c r="F106" s="264">
        <f t="shared" si="5"/>
        <v>7414</v>
      </c>
      <c r="G106" s="263">
        <f t="shared" si="3"/>
        <v>5379</v>
      </c>
      <c r="H106" s="262">
        <v>75</v>
      </c>
    </row>
    <row r="107" spans="1:8" ht="12.75">
      <c r="A107" s="267">
        <v>123</v>
      </c>
      <c r="B107" s="88"/>
      <c r="C107" s="95">
        <f t="shared" si="4"/>
        <v>26.53</v>
      </c>
      <c r="D107" s="261"/>
      <c r="E107" s="262">
        <v>11870</v>
      </c>
      <c r="F107" s="264">
        <f t="shared" si="5"/>
        <v>7400</v>
      </c>
      <c r="G107" s="263">
        <f t="shared" si="3"/>
        <v>5369</v>
      </c>
      <c r="H107" s="262">
        <v>75</v>
      </c>
    </row>
    <row r="108" spans="1:8" ht="12.75">
      <c r="A108" s="267">
        <v>124</v>
      </c>
      <c r="B108" s="88"/>
      <c r="C108" s="95">
        <f t="shared" si="4"/>
        <v>26.58</v>
      </c>
      <c r="D108" s="261"/>
      <c r="E108" s="262">
        <v>11870</v>
      </c>
      <c r="F108" s="264">
        <f t="shared" si="5"/>
        <v>7387</v>
      </c>
      <c r="G108" s="263">
        <f t="shared" si="3"/>
        <v>5359</v>
      </c>
      <c r="H108" s="262">
        <v>75</v>
      </c>
    </row>
    <row r="109" spans="1:8" ht="12.75">
      <c r="A109" s="267">
        <v>125</v>
      </c>
      <c r="B109" s="88"/>
      <c r="C109" s="95">
        <f t="shared" si="4"/>
        <v>26.62</v>
      </c>
      <c r="D109" s="261"/>
      <c r="E109" s="262">
        <v>11870</v>
      </c>
      <c r="F109" s="264">
        <f t="shared" si="5"/>
        <v>7376</v>
      </c>
      <c r="G109" s="263">
        <f t="shared" si="3"/>
        <v>5351</v>
      </c>
      <c r="H109" s="262">
        <v>75</v>
      </c>
    </row>
    <row r="110" spans="1:8" ht="12.75">
      <c r="A110" s="267">
        <v>126</v>
      </c>
      <c r="B110" s="88"/>
      <c r="C110" s="95">
        <f t="shared" si="4"/>
        <v>26.67</v>
      </c>
      <c r="D110" s="261"/>
      <c r="E110" s="262">
        <v>11870</v>
      </c>
      <c r="F110" s="264">
        <f t="shared" si="5"/>
        <v>7362</v>
      </c>
      <c r="G110" s="263">
        <f t="shared" si="3"/>
        <v>5341</v>
      </c>
      <c r="H110" s="262">
        <v>75</v>
      </c>
    </row>
    <row r="111" spans="1:8" ht="12.75">
      <c r="A111" s="267">
        <v>127</v>
      </c>
      <c r="B111" s="88"/>
      <c r="C111" s="95">
        <f t="shared" si="4"/>
        <v>26.72</v>
      </c>
      <c r="D111" s="261"/>
      <c r="E111" s="262">
        <v>11870</v>
      </c>
      <c r="F111" s="264">
        <f t="shared" si="5"/>
        <v>7348</v>
      </c>
      <c r="G111" s="263">
        <f t="shared" si="3"/>
        <v>5331</v>
      </c>
      <c r="H111" s="262">
        <v>75</v>
      </c>
    </row>
    <row r="112" spans="1:8" ht="12.75">
      <c r="A112" s="267">
        <v>128</v>
      </c>
      <c r="B112" s="88"/>
      <c r="C112" s="95">
        <f t="shared" si="4"/>
        <v>26.76</v>
      </c>
      <c r="D112" s="261"/>
      <c r="E112" s="262">
        <v>11870</v>
      </c>
      <c r="F112" s="264">
        <f t="shared" si="5"/>
        <v>7338</v>
      </c>
      <c r="G112" s="263">
        <f t="shared" si="3"/>
        <v>5323</v>
      </c>
      <c r="H112" s="262">
        <v>75</v>
      </c>
    </row>
    <row r="113" spans="1:8" ht="12.75">
      <c r="A113" s="267">
        <v>129</v>
      </c>
      <c r="B113" s="88"/>
      <c r="C113" s="95">
        <f t="shared" si="4"/>
        <v>26.81</v>
      </c>
      <c r="D113" s="261"/>
      <c r="E113" s="262">
        <v>11870</v>
      </c>
      <c r="F113" s="264">
        <f t="shared" si="5"/>
        <v>7324</v>
      </c>
      <c r="G113" s="263">
        <f t="shared" si="3"/>
        <v>5313</v>
      </c>
      <c r="H113" s="262">
        <v>75</v>
      </c>
    </row>
    <row r="114" spans="1:8" ht="12.75">
      <c r="A114" s="267">
        <v>130</v>
      </c>
      <c r="B114" s="88"/>
      <c r="C114" s="95">
        <f t="shared" si="4"/>
        <v>26.85</v>
      </c>
      <c r="D114" s="261"/>
      <c r="E114" s="262">
        <v>11870</v>
      </c>
      <c r="F114" s="264">
        <f t="shared" si="5"/>
        <v>7313</v>
      </c>
      <c r="G114" s="263">
        <f t="shared" si="3"/>
        <v>5305</v>
      </c>
      <c r="H114" s="262">
        <v>75</v>
      </c>
    </row>
    <row r="115" spans="1:8" ht="12.75">
      <c r="A115" s="267">
        <v>131</v>
      </c>
      <c r="B115" s="88"/>
      <c r="C115" s="95">
        <f t="shared" si="4"/>
        <v>26.89</v>
      </c>
      <c r="D115" s="261"/>
      <c r="E115" s="262">
        <v>11870</v>
      </c>
      <c r="F115" s="264">
        <f t="shared" si="5"/>
        <v>7302</v>
      </c>
      <c r="G115" s="263">
        <f t="shared" si="3"/>
        <v>5297</v>
      </c>
      <c r="H115" s="262">
        <v>75</v>
      </c>
    </row>
    <row r="116" spans="1:8" ht="12.75">
      <c r="A116" s="267">
        <v>132</v>
      </c>
      <c r="B116" s="88"/>
      <c r="C116" s="95">
        <f t="shared" si="4"/>
        <v>26.94</v>
      </c>
      <c r="D116" s="261"/>
      <c r="E116" s="262">
        <v>11870</v>
      </c>
      <c r="F116" s="264">
        <f t="shared" si="5"/>
        <v>7289</v>
      </c>
      <c r="G116" s="263">
        <f t="shared" si="3"/>
        <v>5287</v>
      </c>
      <c r="H116" s="262">
        <v>75</v>
      </c>
    </row>
    <row r="117" spans="1:8" ht="12.75">
      <c r="A117" s="267">
        <v>133</v>
      </c>
      <c r="B117" s="88"/>
      <c r="C117" s="95">
        <f t="shared" si="4"/>
        <v>26.98</v>
      </c>
      <c r="D117" s="261"/>
      <c r="E117" s="262">
        <v>11870</v>
      </c>
      <c r="F117" s="264">
        <f t="shared" si="5"/>
        <v>7278</v>
      </c>
      <c r="G117" s="263">
        <f t="shared" si="3"/>
        <v>5279</v>
      </c>
      <c r="H117" s="262">
        <v>75</v>
      </c>
    </row>
    <row r="118" spans="1:8" ht="12.75">
      <c r="A118" s="267">
        <v>134</v>
      </c>
      <c r="B118" s="88"/>
      <c r="C118" s="95">
        <f t="shared" si="4"/>
        <v>27.03</v>
      </c>
      <c r="D118" s="261"/>
      <c r="E118" s="262">
        <v>11870</v>
      </c>
      <c r="F118" s="264">
        <f t="shared" si="5"/>
        <v>7265</v>
      </c>
      <c r="G118" s="263">
        <f t="shared" si="3"/>
        <v>5270</v>
      </c>
      <c r="H118" s="262">
        <v>75</v>
      </c>
    </row>
    <row r="119" spans="1:8" ht="12.75">
      <c r="A119" s="267">
        <v>135</v>
      </c>
      <c r="B119" s="88"/>
      <c r="C119" s="95">
        <f t="shared" si="4"/>
        <v>27.07</v>
      </c>
      <c r="D119" s="261"/>
      <c r="E119" s="262">
        <v>11870</v>
      </c>
      <c r="F119" s="264">
        <f t="shared" si="5"/>
        <v>7254</v>
      </c>
      <c r="G119" s="263">
        <f t="shared" si="3"/>
        <v>5262</v>
      </c>
      <c r="H119" s="262">
        <v>75</v>
      </c>
    </row>
    <row r="120" spans="1:8" ht="12.75">
      <c r="A120" s="267">
        <v>136</v>
      </c>
      <c r="B120" s="88"/>
      <c r="C120" s="95">
        <f t="shared" si="4"/>
        <v>27.11</v>
      </c>
      <c r="D120" s="261"/>
      <c r="E120" s="262">
        <v>11870</v>
      </c>
      <c r="F120" s="264">
        <f t="shared" si="5"/>
        <v>7244</v>
      </c>
      <c r="G120" s="263">
        <f t="shared" si="3"/>
        <v>5254</v>
      </c>
      <c r="H120" s="262">
        <v>75</v>
      </c>
    </row>
    <row r="121" spans="1:8" ht="12.75">
      <c r="A121" s="267">
        <v>137</v>
      </c>
      <c r="B121" s="88"/>
      <c r="C121" s="95">
        <f t="shared" si="4"/>
        <v>27.15</v>
      </c>
      <c r="D121" s="261"/>
      <c r="E121" s="262">
        <v>11870</v>
      </c>
      <c r="F121" s="264">
        <f t="shared" si="5"/>
        <v>7233</v>
      </c>
      <c r="G121" s="263">
        <f t="shared" si="3"/>
        <v>5246</v>
      </c>
      <c r="H121" s="262">
        <v>75</v>
      </c>
    </row>
    <row r="122" spans="1:8" ht="12.75">
      <c r="A122" s="267">
        <v>138</v>
      </c>
      <c r="B122" s="88"/>
      <c r="C122" s="95">
        <f t="shared" si="4"/>
        <v>27.2</v>
      </c>
      <c r="D122" s="261"/>
      <c r="E122" s="262">
        <v>11870</v>
      </c>
      <c r="F122" s="264">
        <f t="shared" si="5"/>
        <v>7220</v>
      </c>
      <c r="G122" s="263">
        <f t="shared" si="3"/>
        <v>5237</v>
      </c>
      <c r="H122" s="262">
        <v>75</v>
      </c>
    </row>
    <row r="123" spans="1:8" ht="12.75">
      <c r="A123" s="267">
        <v>139</v>
      </c>
      <c r="B123" s="88"/>
      <c r="C123" s="95">
        <f t="shared" si="4"/>
        <v>27.24</v>
      </c>
      <c r="D123" s="261"/>
      <c r="E123" s="262">
        <v>11870</v>
      </c>
      <c r="F123" s="264">
        <f t="shared" si="5"/>
        <v>7210</v>
      </c>
      <c r="G123" s="263">
        <f t="shared" si="3"/>
        <v>5229</v>
      </c>
      <c r="H123" s="262">
        <v>75</v>
      </c>
    </row>
    <row r="124" spans="1:8" ht="12.75">
      <c r="A124" s="267">
        <v>140</v>
      </c>
      <c r="B124" s="88"/>
      <c r="C124" s="95">
        <f t="shared" si="4"/>
        <v>27.28</v>
      </c>
      <c r="D124" s="261"/>
      <c r="E124" s="262">
        <v>11870</v>
      </c>
      <c r="F124" s="264">
        <f t="shared" si="5"/>
        <v>7199</v>
      </c>
      <c r="G124" s="263">
        <f t="shared" si="3"/>
        <v>5221</v>
      </c>
      <c r="H124" s="262">
        <v>75</v>
      </c>
    </row>
    <row r="125" spans="1:8" ht="12.75">
      <c r="A125" s="267">
        <v>141</v>
      </c>
      <c r="B125" s="88"/>
      <c r="C125" s="95">
        <f t="shared" si="4"/>
        <v>27.32</v>
      </c>
      <c r="D125" s="261"/>
      <c r="E125" s="262">
        <v>11870</v>
      </c>
      <c r="F125" s="264">
        <f t="shared" si="5"/>
        <v>7189</v>
      </c>
      <c r="G125" s="263">
        <f t="shared" si="3"/>
        <v>5214</v>
      </c>
      <c r="H125" s="262">
        <v>75</v>
      </c>
    </row>
    <row r="126" spans="1:8" ht="12.75">
      <c r="A126" s="267">
        <v>142</v>
      </c>
      <c r="B126" s="88"/>
      <c r="C126" s="95">
        <f t="shared" si="4"/>
        <v>27.36</v>
      </c>
      <c r="D126" s="261"/>
      <c r="E126" s="262">
        <v>11870</v>
      </c>
      <c r="F126" s="264">
        <f t="shared" si="5"/>
        <v>7178</v>
      </c>
      <c r="G126" s="263">
        <f t="shared" si="3"/>
        <v>5206</v>
      </c>
      <c r="H126" s="262">
        <v>75</v>
      </c>
    </row>
    <row r="127" spans="1:8" ht="12.75">
      <c r="A127" s="267">
        <v>143</v>
      </c>
      <c r="B127" s="88"/>
      <c r="C127" s="95">
        <f t="shared" si="4"/>
        <v>27.4</v>
      </c>
      <c r="D127" s="261"/>
      <c r="E127" s="262">
        <v>11870</v>
      </c>
      <c r="F127" s="264">
        <f t="shared" si="5"/>
        <v>7168</v>
      </c>
      <c r="G127" s="263">
        <f t="shared" si="3"/>
        <v>5199</v>
      </c>
      <c r="H127" s="262">
        <v>75</v>
      </c>
    </row>
    <row r="128" spans="1:8" ht="12.75">
      <c r="A128" s="267">
        <v>144</v>
      </c>
      <c r="B128" s="88"/>
      <c r="C128" s="95">
        <f t="shared" si="4"/>
        <v>27.44</v>
      </c>
      <c r="D128" s="261"/>
      <c r="E128" s="262">
        <v>11870</v>
      </c>
      <c r="F128" s="264">
        <f t="shared" si="5"/>
        <v>7158</v>
      </c>
      <c r="G128" s="263">
        <f t="shared" si="3"/>
        <v>5191</v>
      </c>
      <c r="H128" s="262">
        <v>75</v>
      </c>
    </row>
    <row r="129" spans="1:8" ht="12.75">
      <c r="A129" s="267">
        <v>145</v>
      </c>
      <c r="B129" s="88"/>
      <c r="C129" s="95">
        <f t="shared" si="4"/>
        <v>27.48</v>
      </c>
      <c r="D129" s="261"/>
      <c r="E129" s="262">
        <v>11870</v>
      </c>
      <c r="F129" s="264">
        <f t="shared" si="5"/>
        <v>7147</v>
      </c>
      <c r="G129" s="263">
        <f t="shared" si="3"/>
        <v>5183</v>
      </c>
      <c r="H129" s="262">
        <v>75</v>
      </c>
    </row>
    <row r="130" spans="1:8" ht="12.75">
      <c r="A130" s="267">
        <v>146</v>
      </c>
      <c r="B130" s="88"/>
      <c r="C130" s="95">
        <f t="shared" si="4"/>
        <v>27.52</v>
      </c>
      <c r="D130" s="261"/>
      <c r="E130" s="262">
        <v>11870</v>
      </c>
      <c r="F130" s="264">
        <f t="shared" si="5"/>
        <v>7137</v>
      </c>
      <c r="G130" s="263">
        <f t="shared" si="3"/>
        <v>5176</v>
      </c>
      <c r="H130" s="262">
        <v>75</v>
      </c>
    </row>
    <row r="131" spans="1:8" ht="12.75">
      <c r="A131" s="267">
        <v>147</v>
      </c>
      <c r="B131" s="88"/>
      <c r="C131" s="95">
        <f t="shared" si="4"/>
        <v>27.56</v>
      </c>
      <c r="D131" s="261"/>
      <c r="E131" s="262">
        <v>11870</v>
      </c>
      <c r="F131" s="264">
        <f t="shared" si="5"/>
        <v>7127</v>
      </c>
      <c r="G131" s="263">
        <f t="shared" si="3"/>
        <v>5168</v>
      </c>
      <c r="H131" s="262">
        <v>75</v>
      </c>
    </row>
    <row r="132" spans="1:8" ht="12.75">
      <c r="A132" s="267">
        <v>148</v>
      </c>
      <c r="B132" s="88"/>
      <c r="C132" s="95">
        <f t="shared" si="4"/>
        <v>27.6</v>
      </c>
      <c r="D132" s="261"/>
      <c r="E132" s="262">
        <v>11870</v>
      </c>
      <c r="F132" s="264">
        <f t="shared" si="5"/>
        <v>7116</v>
      </c>
      <c r="G132" s="263">
        <f t="shared" si="3"/>
        <v>5161</v>
      </c>
      <c r="H132" s="262">
        <v>75</v>
      </c>
    </row>
    <row r="133" spans="1:8" ht="12.75">
      <c r="A133" s="267">
        <v>149</v>
      </c>
      <c r="B133" s="88"/>
      <c r="C133" s="95">
        <f t="shared" si="4"/>
        <v>27.64</v>
      </c>
      <c r="D133" s="261"/>
      <c r="E133" s="262">
        <v>11870</v>
      </c>
      <c r="F133" s="264">
        <f t="shared" si="5"/>
        <v>7106</v>
      </c>
      <c r="G133" s="263">
        <f t="shared" si="3"/>
        <v>5153</v>
      </c>
      <c r="H133" s="262">
        <v>75</v>
      </c>
    </row>
    <row r="134" spans="1:8" ht="12.75">
      <c r="A134" s="267">
        <v>150</v>
      </c>
      <c r="B134" s="88"/>
      <c r="C134" s="95">
        <f t="shared" si="4"/>
        <v>27.68</v>
      </c>
      <c r="D134" s="261"/>
      <c r="E134" s="262">
        <v>11870</v>
      </c>
      <c r="F134" s="264">
        <f t="shared" si="5"/>
        <v>7096</v>
      </c>
      <c r="G134" s="263">
        <f t="shared" si="3"/>
        <v>5146</v>
      </c>
      <c r="H134" s="262">
        <v>75</v>
      </c>
    </row>
    <row r="135" spans="1:8" ht="12.75">
      <c r="A135" s="267">
        <v>151</v>
      </c>
      <c r="B135" s="88"/>
      <c r="C135" s="95">
        <f t="shared" si="4"/>
        <v>27.72</v>
      </c>
      <c r="D135" s="261"/>
      <c r="E135" s="262">
        <v>11870</v>
      </c>
      <c r="F135" s="264">
        <f t="shared" si="5"/>
        <v>7086</v>
      </c>
      <c r="G135" s="263">
        <f t="shared" si="3"/>
        <v>5139</v>
      </c>
      <c r="H135" s="262">
        <v>75</v>
      </c>
    </row>
    <row r="136" spans="1:8" ht="12.75">
      <c r="A136" s="267">
        <v>152</v>
      </c>
      <c r="B136" s="88"/>
      <c r="C136" s="95">
        <f t="shared" si="4"/>
        <v>27.76</v>
      </c>
      <c r="D136" s="261"/>
      <c r="E136" s="262">
        <v>11870</v>
      </c>
      <c r="F136" s="264">
        <f t="shared" si="5"/>
        <v>7076</v>
      </c>
      <c r="G136" s="263">
        <f t="shared" si="3"/>
        <v>5131</v>
      </c>
      <c r="H136" s="262">
        <v>75</v>
      </c>
    </row>
    <row r="137" spans="1:8" ht="12.75">
      <c r="A137" s="267">
        <v>153</v>
      </c>
      <c r="B137" s="88"/>
      <c r="C137" s="95">
        <f t="shared" si="4"/>
        <v>27.8</v>
      </c>
      <c r="D137" s="261"/>
      <c r="E137" s="262">
        <v>11870</v>
      </c>
      <c r="F137" s="264">
        <f t="shared" si="5"/>
        <v>7066</v>
      </c>
      <c r="G137" s="263">
        <f t="shared" si="3"/>
        <v>5124</v>
      </c>
      <c r="H137" s="262">
        <v>75</v>
      </c>
    </row>
    <row r="138" spans="1:8" ht="12.75">
      <c r="A138" s="267">
        <v>154</v>
      </c>
      <c r="B138" s="88"/>
      <c r="C138" s="95">
        <f t="shared" si="4"/>
        <v>27.83</v>
      </c>
      <c r="D138" s="261"/>
      <c r="E138" s="262">
        <v>11870</v>
      </c>
      <c r="F138" s="264">
        <f t="shared" si="5"/>
        <v>7058</v>
      </c>
      <c r="G138" s="263">
        <f t="shared" si="3"/>
        <v>5118</v>
      </c>
      <c r="H138" s="262">
        <v>75</v>
      </c>
    </row>
    <row r="139" spans="1:8" ht="12.75">
      <c r="A139" s="267">
        <v>155</v>
      </c>
      <c r="B139" s="88"/>
      <c r="C139" s="95">
        <f t="shared" si="4"/>
        <v>27.87</v>
      </c>
      <c r="D139" s="261"/>
      <c r="E139" s="262">
        <v>11870</v>
      </c>
      <c r="F139" s="264">
        <f t="shared" si="5"/>
        <v>7048</v>
      </c>
      <c r="G139" s="263">
        <f t="shared" si="3"/>
        <v>5111</v>
      </c>
      <c r="H139" s="262">
        <v>75</v>
      </c>
    </row>
    <row r="140" spans="1:8" ht="12.75">
      <c r="A140" s="267">
        <v>156</v>
      </c>
      <c r="B140" s="88"/>
      <c r="C140" s="95">
        <f t="shared" si="4"/>
        <v>27.91</v>
      </c>
      <c r="D140" s="261"/>
      <c r="E140" s="262">
        <v>11870</v>
      </c>
      <c r="F140" s="264">
        <f t="shared" si="5"/>
        <v>7038</v>
      </c>
      <c r="G140" s="263">
        <f t="shared" si="3"/>
        <v>5104</v>
      </c>
      <c r="H140" s="262">
        <v>75</v>
      </c>
    </row>
    <row r="141" spans="1:8" ht="12.75">
      <c r="A141" s="267">
        <v>157</v>
      </c>
      <c r="B141" s="88"/>
      <c r="C141" s="95">
        <f t="shared" si="4"/>
        <v>27.95</v>
      </c>
      <c r="D141" s="261"/>
      <c r="E141" s="262">
        <v>11870</v>
      </c>
      <c r="F141" s="264">
        <f t="shared" si="5"/>
        <v>7028</v>
      </c>
      <c r="G141" s="263">
        <f aca="true" t="shared" si="6" ref="G141:G204">ROUND(12*(1/C141*E141),0)</f>
        <v>5096</v>
      </c>
      <c r="H141" s="262">
        <v>75</v>
      </c>
    </row>
    <row r="142" spans="1:8" ht="12.75">
      <c r="A142" s="267">
        <v>158</v>
      </c>
      <c r="B142" s="88"/>
      <c r="C142" s="95">
        <f aca="true" t="shared" si="7" ref="C142:C205">ROUND((10.899*LN(A142)+A142/200)*0.5,2)</f>
        <v>27.98</v>
      </c>
      <c r="D142" s="261"/>
      <c r="E142" s="262">
        <v>11870</v>
      </c>
      <c r="F142" s="264">
        <f aca="true" t="shared" si="8" ref="F142:F205">ROUND(12*1.3644*(1/C142*E142)+H142,0)</f>
        <v>7021</v>
      </c>
      <c r="G142" s="263">
        <f t="shared" si="6"/>
        <v>5091</v>
      </c>
      <c r="H142" s="262">
        <v>75</v>
      </c>
    </row>
    <row r="143" spans="1:8" ht="12.75">
      <c r="A143" s="267">
        <v>159</v>
      </c>
      <c r="B143" s="88"/>
      <c r="C143" s="95">
        <f t="shared" si="7"/>
        <v>28.02</v>
      </c>
      <c r="D143" s="261"/>
      <c r="E143" s="262">
        <v>11870</v>
      </c>
      <c r="F143" s="264">
        <f t="shared" si="8"/>
        <v>7011</v>
      </c>
      <c r="G143" s="263">
        <f t="shared" si="6"/>
        <v>5084</v>
      </c>
      <c r="H143" s="262">
        <v>75</v>
      </c>
    </row>
    <row r="144" spans="1:8" ht="12.75">
      <c r="A144" s="267">
        <v>160</v>
      </c>
      <c r="B144" s="88"/>
      <c r="C144" s="95">
        <f t="shared" si="7"/>
        <v>28.06</v>
      </c>
      <c r="D144" s="261"/>
      <c r="E144" s="262">
        <v>11870</v>
      </c>
      <c r="F144" s="264">
        <f t="shared" si="8"/>
        <v>7001</v>
      </c>
      <c r="G144" s="263">
        <f t="shared" si="6"/>
        <v>5076</v>
      </c>
      <c r="H144" s="262">
        <v>75</v>
      </c>
    </row>
    <row r="145" spans="1:8" ht="12.75">
      <c r="A145" s="267">
        <v>161</v>
      </c>
      <c r="B145" s="88"/>
      <c r="C145" s="95">
        <f t="shared" si="7"/>
        <v>28.09</v>
      </c>
      <c r="D145" s="261"/>
      <c r="E145" s="262">
        <v>11870</v>
      </c>
      <c r="F145" s="264">
        <f t="shared" si="8"/>
        <v>6994</v>
      </c>
      <c r="G145" s="263">
        <f t="shared" si="6"/>
        <v>5071</v>
      </c>
      <c r="H145" s="262">
        <v>75</v>
      </c>
    </row>
    <row r="146" spans="1:8" ht="12.75">
      <c r="A146" s="267">
        <v>162</v>
      </c>
      <c r="B146" s="88"/>
      <c r="C146" s="95">
        <f t="shared" si="7"/>
        <v>28.13</v>
      </c>
      <c r="D146" s="261"/>
      <c r="E146" s="262">
        <v>11870</v>
      </c>
      <c r="F146" s="264">
        <f t="shared" si="8"/>
        <v>6984</v>
      </c>
      <c r="G146" s="263">
        <f t="shared" si="6"/>
        <v>5064</v>
      </c>
      <c r="H146" s="262">
        <v>75</v>
      </c>
    </row>
    <row r="147" spans="1:8" ht="12.75">
      <c r="A147" s="267">
        <v>163</v>
      </c>
      <c r="B147" s="88"/>
      <c r="C147" s="95">
        <f t="shared" si="7"/>
        <v>28.17</v>
      </c>
      <c r="D147" s="261"/>
      <c r="E147" s="262">
        <v>11870</v>
      </c>
      <c r="F147" s="264">
        <f t="shared" si="8"/>
        <v>6974</v>
      </c>
      <c r="G147" s="263">
        <f t="shared" si="6"/>
        <v>5056</v>
      </c>
      <c r="H147" s="262">
        <v>75</v>
      </c>
    </row>
    <row r="148" spans="1:8" ht="12.75">
      <c r="A148" s="267">
        <v>164</v>
      </c>
      <c r="B148" s="88"/>
      <c r="C148" s="95">
        <f t="shared" si="7"/>
        <v>28.2</v>
      </c>
      <c r="D148" s="261"/>
      <c r="E148" s="262">
        <v>11870</v>
      </c>
      <c r="F148" s="264">
        <f t="shared" si="8"/>
        <v>6967</v>
      </c>
      <c r="G148" s="263">
        <f t="shared" si="6"/>
        <v>5051</v>
      </c>
      <c r="H148" s="262">
        <v>75</v>
      </c>
    </row>
    <row r="149" spans="1:8" ht="12.75">
      <c r="A149" s="267">
        <v>165</v>
      </c>
      <c r="B149" s="88"/>
      <c r="C149" s="95">
        <f t="shared" si="7"/>
        <v>28.24</v>
      </c>
      <c r="D149" s="261"/>
      <c r="E149" s="262">
        <v>11870</v>
      </c>
      <c r="F149" s="264">
        <f t="shared" si="8"/>
        <v>6957</v>
      </c>
      <c r="G149" s="263">
        <f t="shared" si="6"/>
        <v>5044</v>
      </c>
      <c r="H149" s="262">
        <v>75</v>
      </c>
    </row>
    <row r="150" spans="1:8" ht="12.75">
      <c r="A150" s="267">
        <v>166</v>
      </c>
      <c r="B150" s="88"/>
      <c r="C150" s="95">
        <f t="shared" si="7"/>
        <v>28.27</v>
      </c>
      <c r="D150" s="261"/>
      <c r="E150" s="262">
        <v>11870</v>
      </c>
      <c r="F150" s="264">
        <f t="shared" si="8"/>
        <v>6950</v>
      </c>
      <c r="G150" s="263">
        <f t="shared" si="6"/>
        <v>5039</v>
      </c>
      <c r="H150" s="262">
        <v>75</v>
      </c>
    </row>
    <row r="151" spans="1:8" ht="12.75">
      <c r="A151" s="267">
        <v>167</v>
      </c>
      <c r="B151" s="88"/>
      <c r="C151" s="95">
        <f t="shared" si="7"/>
        <v>28.31</v>
      </c>
      <c r="D151" s="261"/>
      <c r="E151" s="262">
        <v>11870</v>
      </c>
      <c r="F151" s="264">
        <f t="shared" si="8"/>
        <v>6940</v>
      </c>
      <c r="G151" s="263">
        <f t="shared" si="6"/>
        <v>5031</v>
      </c>
      <c r="H151" s="262">
        <v>75</v>
      </c>
    </row>
    <row r="152" spans="1:8" ht="12.75">
      <c r="A152" s="267">
        <v>168</v>
      </c>
      <c r="B152" s="88"/>
      <c r="C152" s="95">
        <f t="shared" si="7"/>
        <v>28.34</v>
      </c>
      <c r="D152" s="261"/>
      <c r="E152" s="262">
        <v>11870</v>
      </c>
      <c r="F152" s="264">
        <f t="shared" si="8"/>
        <v>6933</v>
      </c>
      <c r="G152" s="263">
        <f t="shared" si="6"/>
        <v>5026</v>
      </c>
      <c r="H152" s="262">
        <v>75</v>
      </c>
    </row>
    <row r="153" spans="1:8" ht="12.75">
      <c r="A153" s="267">
        <v>169</v>
      </c>
      <c r="B153" s="88"/>
      <c r="C153" s="95">
        <f t="shared" si="7"/>
        <v>28.38</v>
      </c>
      <c r="D153" s="261"/>
      <c r="E153" s="262">
        <v>11870</v>
      </c>
      <c r="F153" s="264">
        <f t="shared" si="8"/>
        <v>6923</v>
      </c>
      <c r="G153" s="263">
        <f t="shared" si="6"/>
        <v>5019</v>
      </c>
      <c r="H153" s="262">
        <v>75</v>
      </c>
    </row>
    <row r="154" spans="1:8" ht="12.75">
      <c r="A154" s="267">
        <v>170</v>
      </c>
      <c r="B154" s="88"/>
      <c r="C154" s="95">
        <f t="shared" si="7"/>
        <v>28.41</v>
      </c>
      <c r="D154" s="261"/>
      <c r="E154" s="262">
        <v>11870</v>
      </c>
      <c r="F154" s="264">
        <f t="shared" si="8"/>
        <v>6916</v>
      </c>
      <c r="G154" s="263">
        <f t="shared" si="6"/>
        <v>5014</v>
      </c>
      <c r="H154" s="262">
        <v>75</v>
      </c>
    </row>
    <row r="155" spans="1:8" ht="12.75">
      <c r="A155" s="267">
        <v>171</v>
      </c>
      <c r="B155" s="88"/>
      <c r="C155" s="95">
        <f t="shared" si="7"/>
        <v>28.45</v>
      </c>
      <c r="D155" s="261"/>
      <c r="E155" s="262">
        <v>11870</v>
      </c>
      <c r="F155" s="264">
        <f t="shared" si="8"/>
        <v>6906</v>
      </c>
      <c r="G155" s="263">
        <f t="shared" si="6"/>
        <v>5007</v>
      </c>
      <c r="H155" s="262">
        <v>75</v>
      </c>
    </row>
    <row r="156" spans="1:8" ht="12.75">
      <c r="A156" s="267">
        <v>172</v>
      </c>
      <c r="B156" s="88"/>
      <c r="C156" s="95">
        <f t="shared" si="7"/>
        <v>28.48</v>
      </c>
      <c r="D156" s="261"/>
      <c r="E156" s="262">
        <v>11870</v>
      </c>
      <c r="F156" s="264">
        <f t="shared" si="8"/>
        <v>6899</v>
      </c>
      <c r="G156" s="263">
        <f t="shared" si="6"/>
        <v>5001</v>
      </c>
      <c r="H156" s="262">
        <v>75</v>
      </c>
    </row>
    <row r="157" spans="1:8" ht="12.75">
      <c r="A157" s="267">
        <v>173</v>
      </c>
      <c r="B157" s="88"/>
      <c r="C157" s="95">
        <f t="shared" si="7"/>
        <v>28.52</v>
      </c>
      <c r="D157" s="261"/>
      <c r="E157" s="262">
        <v>11870</v>
      </c>
      <c r="F157" s="264">
        <f t="shared" si="8"/>
        <v>6889</v>
      </c>
      <c r="G157" s="263">
        <f t="shared" si="6"/>
        <v>4994</v>
      </c>
      <c r="H157" s="262">
        <v>75</v>
      </c>
    </row>
    <row r="158" spans="1:8" ht="12.75">
      <c r="A158" s="267">
        <v>174</v>
      </c>
      <c r="B158" s="88"/>
      <c r="C158" s="95">
        <f t="shared" si="7"/>
        <v>28.55</v>
      </c>
      <c r="D158" s="261"/>
      <c r="E158" s="262">
        <v>11870</v>
      </c>
      <c r="F158" s="264">
        <f t="shared" si="8"/>
        <v>6882</v>
      </c>
      <c r="G158" s="263">
        <f t="shared" si="6"/>
        <v>4989</v>
      </c>
      <c r="H158" s="262">
        <v>75</v>
      </c>
    </row>
    <row r="159" spans="1:8" ht="12.75">
      <c r="A159" s="267">
        <v>175</v>
      </c>
      <c r="B159" s="88"/>
      <c r="C159" s="95">
        <f t="shared" si="7"/>
        <v>28.58</v>
      </c>
      <c r="D159" s="261"/>
      <c r="E159" s="262">
        <v>11870</v>
      </c>
      <c r="F159" s="264">
        <f t="shared" si="8"/>
        <v>6875</v>
      </c>
      <c r="G159" s="263">
        <f t="shared" si="6"/>
        <v>4984</v>
      </c>
      <c r="H159" s="262">
        <v>75</v>
      </c>
    </row>
    <row r="160" spans="1:8" ht="12.75">
      <c r="A160" s="267">
        <v>176</v>
      </c>
      <c r="B160" s="88"/>
      <c r="C160" s="95">
        <f t="shared" si="7"/>
        <v>28.62</v>
      </c>
      <c r="D160" s="261"/>
      <c r="E160" s="262">
        <v>11870</v>
      </c>
      <c r="F160" s="264">
        <f t="shared" si="8"/>
        <v>6866</v>
      </c>
      <c r="G160" s="263">
        <f t="shared" si="6"/>
        <v>4977</v>
      </c>
      <c r="H160" s="262">
        <v>75</v>
      </c>
    </row>
    <row r="161" spans="1:8" ht="12.75">
      <c r="A161" s="267">
        <v>177</v>
      </c>
      <c r="B161" s="88"/>
      <c r="C161" s="95">
        <f t="shared" si="7"/>
        <v>28.65</v>
      </c>
      <c r="D161" s="261"/>
      <c r="E161" s="262">
        <v>11870</v>
      </c>
      <c r="F161" s="264">
        <f t="shared" si="8"/>
        <v>6858</v>
      </c>
      <c r="G161" s="263">
        <f t="shared" si="6"/>
        <v>4972</v>
      </c>
      <c r="H161" s="262">
        <v>75</v>
      </c>
    </row>
    <row r="162" spans="1:8" ht="12.75">
      <c r="A162" s="267">
        <v>178</v>
      </c>
      <c r="B162" s="88"/>
      <c r="C162" s="95">
        <f t="shared" si="7"/>
        <v>28.68</v>
      </c>
      <c r="D162" s="261"/>
      <c r="E162" s="262">
        <v>11870</v>
      </c>
      <c r="F162" s="264">
        <f t="shared" si="8"/>
        <v>6851</v>
      </c>
      <c r="G162" s="263">
        <f t="shared" si="6"/>
        <v>4967</v>
      </c>
      <c r="H162" s="262">
        <v>75</v>
      </c>
    </row>
    <row r="163" spans="1:8" ht="12.75">
      <c r="A163" s="267">
        <v>179</v>
      </c>
      <c r="B163" s="88"/>
      <c r="C163" s="95">
        <f t="shared" si="7"/>
        <v>28.72</v>
      </c>
      <c r="D163" s="261"/>
      <c r="E163" s="262">
        <v>11870</v>
      </c>
      <c r="F163" s="264">
        <f t="shared" si="8"/>
        <v>6842</v>
      </c>
      <c r="G163" s="263">
        <f t="shared" si="6"/>
        <v>4960</v>
      </c>
      <c r="H163" s="262">
        <v>75</v>
      </c>
    </row>
    <row r="164" spans="1:8" ht="12.75">
      <c r="A164" s="267">
        <v>180</v>
      </c>
      <c r="B164" s="88"/>
      <c r="C164" s="95">
        <f t="shared" si="7"/>
        <v>28.75</v>
      </c>
      <c r="D164" s="261"/>
      <c r="E164" s="262">
        <v>11870</v>
      </c>
      <c r="F164" s="264">
        <f t="shared" si="8"/>
        <v>6835</v>
      </c>
      <c r="G164" s="263">
        <f t="shared" si="6"/>
        <v>4954</v>
      </c>
      <c r="H164" s="262">
        <v>75</v>
      </c>
    </row>
    <row r="165" spans="1:8" ht="12.75">
      <c r="A165" s="267">
        <v>181</v>
      </c>
      <c r="B165" s="88"/>
      <c r="C165" s="95">
        <f t="shared" si="7"/>
        <v>28.78</v>
      </c>
      <c r="D165" s="261"/>
      <c r="E165" s="262">
        <v>11870</v>
      </c>
      <c r="F165" s="264">
        <f t="shared" si="8"/>
        <v>6828</v>
      </c>
      <c r="G165" s="263">
        <f t="shared" si="6"/>
        <v>4949</v>
      </c>
      <c r="H165" s="262">
        <v>75</v>
      </c>
    </row>
    <row r="166" spans="1:8" ht="12.75">
      <c r="A166" s="267">
        <v>182</v>
      </c>
      <c r="B166" s="88"/>
      <c r="C166" s="95">
        <f t="shared" si="7"/>
        <v>28.81</v>
      </c>
      <c r="D166" s="261"/>
      <c r="E166" s="262">
        <v>11870</v>
      </c>
      <c r="F166" s="264">
        <f t="shared" si="8"/>
        <v>6821</v>
      </c>
      <c r="G166" s="263">
        <f t="shared" si="6"/>
        <v>4944</v>
      </c>
      <c r="H166" s="262">
        <v>75</v>
      </c>
    </row>
    <row r="167" spans="1:8" ht="12.75">
      <c r="A167" s="267">
        <v>183</v>
      </c>
      <c r="B167" s="88"/>
      <c r="C167" s="95">
        <f t="shared" si="7"/>
        <v>28.85</v>
      </c>
      <c r="D167" s="261"/>
      <c r="E167" s="262">
        <v>11870</v>
      </c>
      <c r="F167" s="264">
        <f t="shared" si="8"/>
        <v>6811</v>
      </c>
      <c r="G167" s="263">
        <f t="shared" si="6"/>
        <v>4937</v>
      </c>
      <c r="H167" s="262">
        <v>75</v>
      </c>
    </row>
    <row r="168" spans="1:8" ht="12.75">
      <c r="A168" s="267">
        <v>184</v>
      </c>
      <c r="B168" s="88"/>
      <c r="C168" s="95">
        <f t="shared" si="7"/>
        <v>28.88</v>
      </c>
      <c r="D168" s="261"/>
      <c r="E168" s="262">
        <v>11870</v>
      </c>
      <c r="F168" s="264">
        <f t="shared" si="8"/>
        <v>6804</v>
      </c>
      <c r="G168" s="263">
        <f t="shared" si="6"/>
        <v>4932</v>
      </c>
      <c r="H168" s="262">
        <v>75</v>
      </c>
    </row>
    <row r="169" spans="1:8" ht="12.75">
      <c r="A169" s="267">
        <v>185</v>
      </c>
      <c r="B169" s="88"/>
      <c r="C169" s="95">
        <f t="shared" si="7"/>
        <v>28.91</v>
      </c>
      <c r="D169" s="261"/>
      <c r="E169" s="262">
        <v>11870</v>
      </c>
      <c r="F169" s="264">
        <f t="shared" si="8"/>
        <v>6797</v>
      </c>
      <c r="G169" s="263">
        <f t="shared" si="6"/>
        <v>4927</v>
      </c>
      <c r="H169" s="262">
        <v>75</v>
      </c>
    </row>
    <row r="170" spans="1:8" ht="12.75">
      <c r="A170" s="267">
        <v>186</v>
      </c>
      <c r="B170" s="88"/>
      <c r="C170" s="95">
        <f t="shared" si="7"/>
        <v>28.94</v>
      </c>
      <c r="D170" s="261"/>
      <c r="E170" s="262">
        <v>11870</v>
      </c>
      <c r="F170" s="264">
        <f t="shared" si="8"/>
        <v>6790</v>
      </c>
      <c r="G170" s="263">
        <f t="shared" si="6"/>
        <v>4922</v>
      </c>
      <c r="H170" s="262">
        <v>75</v>
      </c>
    </row>
    <row r="171" spans="1:8" ht="12.75">
      <c r="A171" s="267">
        <v>187</v>
      </c>
      <c r="B171" s="88"/>
      <c r="C171" s="95">
        <f t="shared" si="7"/>
        <v>28.97</v>
      </c>
      <c r="D171" s="261"/>
      <c r="E171" s="262">
        <v>11870</v>
      </c>
      <c r="F171" s="264">
        <f t="shared" si="8"/>
        <v>6783</v>
      </c>
      <c r="G171" s="263">
        <f t="shared" si="6"/>
        <v>4917</v>
      </c>
      <c r="H171" s="262">
        <v>75</v>
      </c>
    </row>
    <row r="172" spans="1:8" ht="12.75">
      <c r="A172" s="267">
        <v>188</v>
      </c>
      <c r="B172" s="88"/>
      <c r="C172" s="95">
        <f t="shared" si="7"/>
        <v>29.01</v>
      </c>
      <c r="D172" s="261"/>
      <c r="E172" s="262">
        <v>11870</v>
      </c>
      <c r="F172" s="264">
        <f t="shared" si="8"/>
        <v>6774</v>
      </c>
      <c r="G172" s="263">
        <f t="shared" si="6"/>
        <v>4910</v>
      </c>
      <c r="H172" s="262">
        <v>75</v>
      </c>
    </row>
    <row r="173" spans="1:8" ht="12.75">
      <c r="A173" s="267">
        <v>189</v>
      </c>
      <c r="B173" s="88"/>
      <c r="C173" s="95">
        <f t="shared" si="7"/>
        <v>29.04</v>
      </c>
      <c r="D173" s="261"/>
      <c r="E173" s="262">
        <v>11870</v>
      </c>
      <c r="F173" s="264">
        <f t="shared" si="8"/>
        <v>6767</v>
      </c>
      <c r="G173" s="263">
        <f t="shared" si="6"/>
        <v>4905</v>
      </c>
      <c r="H173" s="262">
        <v>75</v>
      </c>
    </row>
    <row r="174" spans="1:8" ht="12.75">
      <c r="A174" s="267">
        <v>190</v>
      </c>
      <c r="B174" s="88"/>
      <c r="C174" s="95">
        <f t="shared" si="7"/>
        <v>29.07</v>
      </c>
      <c r="D174" s="261"/>
      <c r="E174" s="262">
        <v>11870</v>
      </c>
      <c r="F174" s="264">
        <f t="shared" si="8"/>
        <v>6760</v>
      </c>
      <c r="G174" s="263">
        <f t="shared" si="6"/>
        <v>4900</v>
      </c>
      <c r="H174" s="262">
        <v>75</v>
      </c>
    </row>
    <row r="175" spans="1:8" ht="12.75">
      <c r="A175" s="267">
        <v>191</v>
      </c>
      <c r="B175" s="88"/>
      <c r="C175" s="95">
        <f t="shared" si="7"/>
        <v>29.1</v>
      </c>
      <c r="D175" s="261"/>
      <c r="E175" s="262">
        <v>11870</v>
      </c>
      <c r="F175" s="264">
        <f t="shared" si="8"/>
        <v>6754</v>
      </c>
      <c r="G175" s="263">
        <f t="shared" si="6"/>
        <v>4895</v>
      </c>
      <c r="H175" s="262">
        <v>75</v>
      </c>
    </row>
    <row r="176" spans="1:8" ht="12.75">
      <c r="A176" s="267">
        <v>192</v>
      </c>
      <c r="B176" s="88"/>
      <c r="C176" s="95">
        <f t="shared" si="7"/>
        <v>29.13</v>
      </c>
      <c r="D176" s="261"/>
      <c r="E176" s="262">
        <v>11870</v>
      </c>
      <c r="F176" s="264">
        <f t="shared" si="8"/>
        <v>6747</v>
      </c>
      <c r="G176" s="263">
        <f t="shared" si="6"/>
        <v>4890</v>
      </c>
      <c r="H176" s="262">
        <v>75</v>
      </c>
    </row>
    <row r="177" spans="1:8" ht="12.75">
      <c r="A177" s="267">
        <v>193</v>
      </c>
      <c r="B177" s="88"/>
      <c r="C177" s="95">
        <f t="shared" si="7"/>
        <v>29.16</v>
      </c>
      <c r="D177" s="261"/>
      <c r="E177" s="262">
        <v>11870</v>
      </c>
      <c r="F177" s="264">
        <f t="shared" si="8"/>
        <v>6740</v>
      </c>
      <c r="G177" s="263">
        <f t="shared" si="6"/>
        <v>4885</v>
      </c>
      <c r="H177" s="262">
        <v>75</v>
      </c>
    </row>
    <row r="178" spans="1:8" ht="12.75">
      <c r="A178" s="267">
        <v>194</v>
      </c>
      <c r="B178" s="88"/>
      <c r="C178" s="95">
        <f t="shared" si="7"/>
        <v>29.19</v>
      </c>
      <c r="D178" s="261"/>
      <c r="E178" s="262">
        <v>11870</v>
      </c>
      <c r="F178" s="264">
        <f t="shared" si="8"/>
        <v>6733</v>
      </c>
      <c r="G178" s="263">
        <f t="shared" si="6"/>
        <v>4880</v>
      </c>
      <c r="H178" s="262">
        <v>75</v>
      </c>
    </row>
    <row r="179" spans="1:8" ht="12.75">
      <c r="A179" s="267">
        <v>195</v>
      </c>
      <c r="B179" s="88"/>
      <c r="C179" s="95">
        <f t="shared" si="7"/>
        <v>29.22</v>
      </c>
      <c r="D179" s="261"/>
      <c r="E179" s="262">
        <v>11870</v>
      </c>
      <c r="F179" s="264">
        <f t="shared" si="8"/>
        <v>6726</v>
      </c>
      <c r="G179" s="263">
        <f t="shared" si="6"/>
        <v>4875</v>
      </c>
      <c r="H179" s="262">
        <v>75</v>
      </c>
    </row>
    <row r="180" spans="1:8" ht="12.75">
      <c r="A180" s="267">
        <v>196</v>
      </c>
      <c r="B180" s="88"/>
      <c r="C180" s="95">
        <f t="shared" si="7"/>
        <v>29.25</v>
      </c>
      <c r="D180" s="261"/>
      <c r="E180" s="262">
        <v>11870</v>
      </c>
      <c r="F180" s="264">
        <f t="shared" si="8"/>
        <v>6719</v>
      </c>
      <c r="G180" s="263">
        <f t="shared" si="6"/>
        <v>4870</v>
      </c>
      <c r="H180" s="262">
        <v>75</v>
      </c>
    </row>
    <row r="181" spans="1:8" ht="12.75">
      <c r="A181" s="267">
        <v>197</v>
      </c>
      <c r="B181" s="88"/>
      <c r="C181" s="95">
        <f t="shared" si="7"/>
        <v>29.28</v>
      </c>
      <c r="D181" s="261"/>
      <c r="E181" s="262">
        <v>11870</v>
      </c>
      <c r="F181" s="264">
        <f t="shared" si="8"/>
        <v>6712</v>
      </c>
      <c r="G181" s="263">
        <f t="shared" si="6"/>
        <v>4865</v>
      </c>
      <c r="H181" s="262">
        <v>75</v>
      </c>
    </row>
    <row r="182" spans="1:8" ht="12.75">
      <c r="A182" s="267">
        <v>198</v>
      </c>
      <c r="B182" s="88"/>
      <c r="C182" s="95">
        <f t="shared" si="7"/>
        <v>29.31</v>
      </c>
      <c r="D182" s="261"/>
      <c r="E182" s="262">
        <v>11870</v>
      </c>
      <c r="F182" s="264">
        <f t="shared" si="8"/>
        <v>6706</v>
      </c>
      <c r="G182" s="263">
        <f t="shared" si="6"/>
        <v>4860</v>
      </c>
      <c r="H182" s="262">
        <v>75</v>
      </c>
    </row>
    <row r="183" spans="1:8" ht="12.75">
      <c r="A183" s="267">
        <v>199</v>
      </c>
      <c r="B183" s="88"/>
      <c r="C183" s="95">
        <f t="shared" si="7"/>
        <v>29.34</v>
      </c>
      <c r="D183" s="261"/>
      <c r="E183" s="262">
        <v>11870</v>
      </c>
      <c r="F183" s="264">
        <f t="shared" si="8"/>
        <v>6699</v>
      </c>
      <c r="G183" s="263">
        <f t="shared" si="6"/>
        <v>4855</v>
      </c>
      <c r="H183" s="262">
        <v>75</v>
      </c>
    </row>
    <row r="184" spans="1:8" ht="12.75">
      <c r="A184" s="267">
        <v>200</v>
      </c>
      <c r="B184" s="88"/>
      <c r="C184" s="95">
        <f t="shared" si="7"/>
        <v>29.37</v>
      </c>
      <c r="D184" s="261"/>
      <c r="E184" s="262">
        <v>11870</v>
      </c>
      <c r="F184" s="264">
        <f t="shared" si="8"/>
        <v>6692</v>
      </c>
      <c r="G184" s="263">
        <f t="shared" si="6"/>
        <v>4850</v>
      </c>
      <c r="H184" s="262">
        <v>75</v>
      </c>
    </row>
    <row r="185" spans="1:8" ht="12.75">
      <c r="A185" s="267">
        <v>201</v>
      </c>
      <c r="B185" s="88"/>
      <c r="C185" s="95">
        <f t="shared" si="7"/>
        <v>29.4</v>
      </c>
      <c r="D185" s="261"/>
      <c r="E185" s="262">
        <v>11870</v>
      </c>
      <c r="F185" s="264">
        <f t="shared" si="8"/>
        <v>6685</v>
      </c>
      <c r="G185" s="263">
        <f t="shared" si="6"/>
        <v>4845</v>
      </c>
      <c r="H185" s="262">
        <v>75</v>
      </c>
    </row>
    <row r="186" spans="1:8" ht="12.75">
      <c r="A186" s="267">
        <v>202</v>
      </c>
      <c r="B186" s="88"/>
      <c r="C186" s="95">
        <f t="shared" si="7"/>
        <v>29.43</v>
      </c>
      <c r="D186" s="261"/>
      <c r="E186" s="262">
        <v>11870</v>
      </c>
      <c r="F186" s="264">
        <f t="shared" si="8"/>
        <v>6679</v>
      </c>
      <c r="G186" s="263">
        <f t="shared" si="6"/>
        <v>4840</v>
      </c>
      <c r="H186" s="262">
        <v>75</v>
      </c>
    </row>
    <row r="187" spans="1:8" ht="12.75">
      <c r="A187" s="267">
        <v>203</v>
      </c>
      <c r="B187" s="88"/>
      <c r="C187" s="95">
        <f t="shared" si="7"/>
        <v>29.46</v>
      </c>
      <c r="D187" s="261"/>
      <c r="E187" s="262">
        <v>11870</v>
      </c>
      <c r="F187" s="264">
        <f t="shared" si="8"/>
        <v>6672</v>
      </c>
      <c r="G187" s="263">
        <f t="shared" si="6"/>
        <v>4835</v>
      </c>
      <c r="H187" s="262">
        <v>75</v>
      </c>
    </row>
    <row r="188" spans="1:8" ht="12.75">
      <c r="A188" s="267">
        <v>204</v>
      </c>
      <c r="B188" s="88"/>
      <c r="C188" s="95">
        <f t="shared" si="7"/>
        <v>29.49</v>
      </c>
      <c r="D188" s="261"/>
      <c r="E188" s="262">
        <v>11870</v>
      </c>
      <c r="F188" s="264">
        <f t="shared" si="8"/>
        <v>6665</v>
      </c>
      <c r="G188" s="263">
        <f t="shared" si="6"/>
        <v>4830</v>
      </c>
      <c r="H188" s="262">
        <v>75</v>
      </c>
    </row>
    <row r="189" spans="1:8" ht="12.75">
      <c r="A189" s="267">
        <v>205</v>
      </c>
      <c r="B189" s="88"/>
      <c r="C189" s="95">
        <f t="shared" si="7"/>
        <v>29.52</v>
      </c>
      <c r="D189" s="261"/>
      <c r="E189" s="262">
        <v>11870</v>
      </c>
      <c r="F189" s="264">
        <f t="shared" si="8"/>
        <v>6659</v>
      </c>
      <c r="G189" s="263">
        <f t="shared" si="6"/>
        <v>4825</v>
      </c>
      <c r="H189" s="262">
        <v>75</v>
      </c>
    </row>
    <row r="190" spans="1:8" ht="12.75">
      <c r="A190" s="267">
        <v>206</v>
      </c>
      <c r="B190" s="88"/>
      <c r="C190" s="95">
        <f t="shared" si="7"/>
        <v>29.55</v>
      </c>
      <c r="D190" s="261"/>
      <c r="E190" s="262">
        <v>11870</v>
      </c>
      <c r="F190" s="264">
        <f t="shared" si="8"/>
        <v>6652</v>
      </c>
      <c r="G190" s="263">
        <f t="shared" si="6"/>
        <v>4820</v>
      </c>
      <c r="H190" s="262">
        <v>75</v>
      </c>
    </row>
    <row r="191" spans="1:8" ht="12.75">
      <c r="A191" s="267">
        <v>207</v>
      </c>
      <c r="B191" s="88"/>
      <c r="C191" s="95">
        <f t="shared" si="7"/>
        <v>29.58</v>
      </c>
      <c r="D191" s="261"/>
      <c r="E191" s="262">
        <v>11870</v>
      </c>
      <c r="F191" s="264">
        <f t="shared" si="8"/>
        <v>6645</v>
      </c>
      <c r="G191" s="263">
        <f t="shared" si="6"/>
        <v>4815</v>
      </c>
      <c r="H191" s="262">
        <v>75</v>
      </c>
    </row>
    <row r="192" spans="1:8" ht="12.75">
      <c r="A192" s="267">
        <v>208</v>
      </c>
      <c r="B192" s="88"/>
      <c r="C192" s="95">
        <f t="shared" si="7"/>
        <v>29.61</v>
      </c>
      <c r="D192" s="261"/>
      <c r="E192" s="262">
        <v>11870</v>
      </c>
      <c r="F192" s="264">
        <f t="shared" si="8"/>
        <v>6638</v>
      </c>
      <c r="G192" s="263">
        <f t="shared" si="6"/>
        <v>4811</v>
      </c>
      <c r="H192" s="262">
        <v>75</v>
      </c>
    </row>
    <row r="193" spans="1:8" ht="12.75">
      <c r="A193" s="267">
        <v>209</v>
      </c>
      <c r="B193" s="88"/>
      <c r="C193" s="95">
        <f t="shared" si="7"/>
        <v>29.64</v>
      </c>
      <c r="D193" s="261"/>
      <c r="E193" s="262">
        <v>11870</v>
      </c>
      <c r="F193" s="264">
        <f t="shared" si="8"/>
        <v>6632</v>
      </c>
      <c r="G193" s="263">
        <f t="shared" si="6"/>
        <v>4806</v>
      </c>
      <c r="H193" s="262">
        <v>75</v>
      </c>
    </row>
    <row r="194" spans="1:8" ht="12.75">
      <c r="A194" s="267">
        <v>210</v>
      </c>
      <c r="B194" s="88"/>
      <c r="C194" s="95">
        <f t="shared" si="7"/>
        <v>29.66</v>
      </c>
      <c r="D194" s="261"/>
      <c r="E194" s="262">
        <v>11870</v>
      </c>
      <c r="F194" s="264">
        <f t="shared" si="8"/>
        <v>6627</v>
      </c>
      <c r="G194" s="263">
        <f t="shared" si="6"/>
        <v>4802</v>
      </c>
      <c r="H194" s="262">
        <v>75</v>
      </c>
    </row>
    <row r="195" spans="1:8" ht="12.75">
      <c r="A195" s="267">
        <v>211</v>
      </c>
      <c r="B195" s="88"/>
      <c r="C195" s="95">
        <f t="shared" si="7"/>
        <v>29.69</v>
      </c>
      <c r="D195" s="261"/>
      <c r="E195" s="262">
        <v>11870</v>
      </c>
      <c r="F195" s="264">
        <f t="shared" si="8"/>
        <v>6621</v>
      </c>
      <c r="G195" s="263">
        <f t="shared" si="6"/>
        <v>4798</v>
      </c>
      <c r="H195" s="262">
        <v>75</v>
      </c>
    </row>
    <row r="196" spans="1:8" ht="12.75">
      <c r="A196" s="267">
        <v>212</v>
      </c>
      <c r="B196" s="88"/>
      <c r="C196" s="95">
        <f t="shared" si="7"/>
        <v>29.72</v>
      </c>
      <c r="D196" s="261"/>
      <c r="E196" s="262">
        <v>11870</v>
      </c>
      <c r="F196" s="264">
        <f t="shared" si="8"/>
        <v>6614</v>
      </c>
      <c r="G196" s="263">
        <f t="shared" si="6"/>
        <v>4793</v>
      </c>
      <c r="H196" s="262">
        <v>75</v>
      </c>
    </row>
    <row r="197" spans="1:8" ht="12.75">
      <c r="A197" s="267">
        <v>213</v>
      </c>
      <c r="B197" s="88"/>
      <c r="C197" s="95">
        <f t="shared" si="7"/>
        <v>29.75</v>
      </c>
      <c r="D197" s="261"/>
      <c r="E197" s="262">
        <v>11870</v>
      </c>
      <c r="F197" s="264">
        <f t="shared" si="8"/>
        <v>6608</v>
      </c>
      <c r="G197" s="263">
        <f t="shared" si="6"/>
        <v>4788</v>
      </c>
      <c r="H197" s="262">
        <v>75</v>
      </c>
    </row>
    <row r="198" spans="1:8" ht="12.75">
      <c r="A198" s="267">
        <v>214</v>
      </c>
      <c r="B198" s="88"/>
      <c r="C198" s="95">
        <f t="shared" si="7"/>
        <v>29.78</v>
      </c>
      <c r="D198" s="261"/>
      <c r="E198" s="262">
        <v>11870</v>
      </c>
      <c r="F198" s="264">
        <f t="shared" si="8"/>
        <v>6601</v>
      </c>
      <c r="G198" s="263">
        <f t="shared" si="6"/>
        <v>4783</v>
      </c>
      <c r="H198" s="262">
        <v>75</v>
      </c>
    </row>
    <row r="199" spans="1:8" ht="12.75">
      <c r="A199" s="267">
        <v>215</v>
      </c>
      <c r="B199" s="88"/>
      <c r="C199" s="95">
        <f t="shared" si="7"/>
        <v>29.8</v>
      </c>
      <c r="D199" s="261"/>
      <c r="E199" s="262">
        <v>11870</v>
      </c>
      <c r="F199" s="264">
        <f t="shared" si="8"/>
        <v>6597</v>
      </c>
      <c r="G199" s="263">
        <f t="shared" si="6"/>
        <v>4780</v>
      </c>
      <c r="H199" s="262">
        <v>75</v>
      </c>
    </row>
    <row r="200" spans="1:8" ht="12.75">
      <c r="A200" s="267">
        <v>216</v>
      </c>
      <c r="B200" s="88"/>
      <c r="C200" s="95">
        <f t="shared" si="7"/>
        <v>29.83</v>
      </c>
      <c r="D200" s="261"/>
      <c r="E200" s="262">
        <v>11870</v>
      </c>
      <c r="F200" s="264">
        <f t="shared" si="8"/>
        <v>6590</v>
      </c>
      <c r="G200" s="263">
        <f t="shared" si="6"/>
        <v>4775</v>
      </c>
      <c r="H200" s="262">
        <v>75</v>
      </c>
    </row>
    <row r="201" spans="1:8" ht="12.75">
      <c r="A201" s="267">
        <v>217</v>
      </c>
      <c r="B201" s="88"/>
      <c r="C201" s="95">
        <f t="shared" si="7"/>
        <v>29.86</v>
      </c>
      <c r="D201" s="261"/>
      <c r="E201" s="262">
        <v>11870</v>
      </c>
      <c r="F201" s="264">
        <f t="shared" si="8"/>
        <v>6584</v>
      </c>
      <c r="G201" s="263">
        <f t="shared" si="6"/>
        <v>4770</v>
      </c>
      <c r="H201" s="262">
        <v>75</v>
      </c>
    </row>
    <row r="202" spans="1:8" ht="12.75">
      <c r="A202" s="267">
        <v>218</v>
      </c>
      <c r="B202" s="88"/>
      <c r="C202" s="95">
        <f t="shared" si="7"/>
        <v>29.89</v>
      </c>
      <c r="D202" s="261"/>
      <c r="E202" s="262">
        <v>11870</v>
      </c>
      <c r="F202" s="264">
        <f t="shared" si="8"/>
        <v>6577</v>
      </c>
      <c r="G202" s="263">
        <f t="shared" si="6"/>
        <v>4765</v>
      </c>
      <c r="H202" s="262">
        <v>75</v>
      </c>
    </row>
    <row r="203" spans="1:8" ht="12.75">
      <c r="A203" s="267">
        <v>219</v>
      </c>
      <c r="B203" s="88"/>
      <c r="C203" s="95">
        <f t="shared" si="7"/>
        <v>29.92</v>
      </c>
      <c r="D203" s="261"/>
      <c r="E203" s="262">
        <v>11870</v>
      </c>
      <c r="F203" s="264">
        <f t="shared" si="8"/>
        <v>6570</v>
      </c>
      <c r="G203" s="263">
        <f t="shared" si="6"/>
        <v>4761</v>
      </c>
      <c r="H203" s="262">
        <v>75</v>
      </c>
    </row>
    <row r="204" spans="1:8" ht="12.75">
      <c r="A204" s="267">
        <v>220</v>
      </c>
      <c r="B204" s="88"/>
      <c r="C204" s="95">
        <f t="shared" si="7"/>
        <v>29.94</v>
      </c>
      <c r="D204" s="261"/>
      <c r="E204" s="262">
        <v>11870</v>
      </c>
      <c r="F204" s="264">
        <f t="shared" si="8"/>
        <v>6566</v>
      </c>
      <c r="G204" s="263">
        <f t="shared" si="6"/>
        <v>4758</v>
      </c>
      <c r="H204" s="262">
        <v>75</v>
      </c>
    </row>
    <row r="205" spans="1:8" ht="12.75">
      <c r="A205" s="267">
        <v>221</v>
      </c>
      <c r="B205" s="88"/>
      <c r="C205" s="95">
        <f t="shared" si="7"/>
        <v>29.97</v>
      </c>
      <c r="D205" s="261"/>
      <c r="E205" s="262">
        <v>11870</v>
      </c>
      <c r="F205" s="264">
        <f t="shared" si="8"/>
        <v>6560</v>
      </c>
      <c r="G205" s="263">
        <f aca="true" t="shared" si="9" ref="G205:G268">ROUND(12*(1/C205*E205),0)</f>
        <v>4753</v>
      </c>
      <c r="H205" s="262">
        <v>75</v>
      </c>
    </row>
    <row r="206" spans="1:8" ht="12.75">
      <c r="A206" s="267">
        <v>222</v>
      </c>
      <c r="B206" s="88"/>
      <c r="C206" s="95">
        <f aca="true" t="shared" si="10" ref="C206:C269">ROUND((10.899*LN(A206)+A206/200)*0.5,2)</f>
        <v>30</v>
      </c>
      <c r="D206" s="261"/>
      <c r="E206" s="262">
        <v>11870</v>
      </c>
      <c r="F206" s="264">
        <f aca="true" t="shared" si="11" ref="F206:F269">ROUND(12*1.3644*(1/C206*E206)+H206,0)</f>
        <v>6553</v>
      </c>
      <c r="G206" s="263">
        <f t="shared" si="9"/>
        <v>4748</v>
      </c>
      <c r="H206" s="262">
        <v>75</v>
      </c>
    </row>
    <row r="207" spans="1:8" ht="12.75">
      <c r="A207" s="267">
        <v>223</v>
      </c>
      <c r="B207" s="88"/>
      <c r="C207" s="95">
        <f t="shared" si="10"/>
        <v>30.02</v>
      </c>
      <c r="D207" s="261"/>
      <c r="E207" s="262">
        <v>11870</v>
      </c>
      <c r="F207" s="264">
        <f t="shared" si="11"/>
        <v>6549</v>
      </c>
      <c r="G207" s="263">
        <f t="shared" si="9"/>
        <v>4745</v>
      </c>
      <c r="H207" s="262">
        <v>75</v>
      </c>
    </row>
    <row r="208" spans="1:8" ht="12.75">
      <c r="A208" s="267">
        <v>224</v>
      </c>
      <c r="B208" s="88"/>
      <c r="C208" s="95">
        <f t="shared" si="10"/>
        <v>30.05</v>
      </c>
      <c r="D208" s="261"/>
      <c r="E208" s="262">
        <v>11870</v>
      </c>
      <c r="F208" s="264">
        <f t="shared" si="11"/>
        <v>6542</v>
      </c>
      <c r="G208" s="263">
        <f t="shared" si="9"/>
        <v>4740</v>
      </c>
      <c r="H208" s="262">
        <v>75</v>
      </c>
    </row>
    <row r="209" spans="1:8" ht="12.75">
      <c r="A209" s="267">
        <v>225</v>
      </c>
      <c r="B209" s="88"/>
      <c r="C209" s="95">
        <f t="shared" si="10"/>
        <v>30.08</v>
      </c>
      <c r="D209" s="261"/>
      <c r="E209" s="262">
        <v>11870</v>
      </c>
      <c r="F209" s="264">
        <f t="shared" si="11"/>
        <v>6536</v>
      </c>
      <c r="G209" s="263">
        <f t="shared" si="9"/>
        <v>4735</v>
      </c>
      <c r="H209" s="262">
        <v>75</v>
      </c>
    </row>
    <row r="210" spans="1:8" ht="12.75">
      <c r="A210" s="267">
        <v>226</v>
      </c>
      <c r="B210" s="88"/>
      <c r="C210" s="95">
        <f t="shared" si="10"/>
        <v>30.1</v>
      </c>
      <c r="D210" s="261"/>
      <c r="E210" s="262">
        <v>11870</v>
      </c>
      <c r="F210" s="264">
        <f t="shared" si="11"/>
        <v>6532</v>
      </c>
      <c r="G210" s="263">
        <f t="shared" si="9"/>
        <v>4732</v>
      </c>
      <c r="H210" s="262">
        <v>75</v>
      </c>
    </row>
    <row r="211" spans="1:8" ht="12.75">
      <c r="A211" s="267">
        <v>227</v>
      </c>
      <c r="B211" s="88"/>
      <c r="C211" s="95">
        <f t="shared" si="10"/>
        <v>30.13</v>
      </c>
      <c r="D211" s="261"/>
      <c r="E211" s="262">
        <v>11870</v>
      </c>
      <c r="F211" s="264">
        <f t="shared" si="11"/>
        <v>6525</v>
      </c>
      <c r="G211" s="263">
        <f t="shared" si="9"/>
        <v>4728</v>
      </c>
      <c r="H211" s="262">
        <v>75</v>
      </c>
    </row>
    <row r="212" spans="1:8" ht="12.75">
      <c r="A212" s="267">
        <v>228</v>
      </c>
      <c r="B212" s="88"/>
      <c r="C212" s="95">
        <f t="shared" si="10"/>
        <v>30.16</v>
      </c>
      <c r="D212" s="261"/>
      <c r="E212" s="262">
        <v>11870</v>
      </c>
      <c r="F212" s="264">
        <f t="shared" si="11"/>
        <v>6519</v>
      </c>
      <c r="G212" s="263">
        <f t="shared" si="9"/>
        <v>4723</v>
      </c>
      <c r="H212" s="262">
        <v>75</v>
      </c>
    </row>
    <row r="213" spans="1:8" ht="12.75">
      <c r="A213" s="267">
        <v>229</v>
      </c>
      <c r="B213" s="88"/>
      <c r="C213" s="95">
        <f t="shared" si="10"/>
        <v>30.18</v>
      </c>
      <c r="D213" s="261"/>
      <c r="E213" s="262">
        <v>11870</v>
      </c>
      <c r="F213" s="264">
        <f t="shared" si="11"/>
        <v>6515</v>
      </c>
      <c r="G213" s="263">
        <f t="shared" si="9"/>
        <v>4720</v>
      </c>
      <c r="H213" s="262">
        <v>75</v>
      </c>
    </row>
    <row r="214" spans="1:8" ht="12.75">
      <c r="A214" s="267">
        <v>230</v>
      </c>
      <c r="B214" s="88"/>
      <c r="C214" s="95">
        <f t="shared" si="10"/>
        <v>30.21</v>
      </c>
      <c r="D214" s="261"/>
      <c r="E214" s="262">
        <v>11870</v>
      </c>
      <c r="F214" s="264">
        <f t="shared" si="11"/>
        <v>6508</v>
      </c>
      <c r="G214" s="263">
        <f t="shared" si="9"/>
        <v>4715</v>
      </c>
      <c r="H214" s="262">
        <v>75</v>
      </c>
    </row>
    <row r="215" spans="1:8" ht="12.75">
      <c r="A215" s="267">
        <v>231</v>
      </c>
      <c r="B215" s="88"/>
      <c r="C215" s="95">
        <f t="shared" si="10"/>
        <v>30.24</v>
      </c>
      <c r="D215" s="261"/>
      <c r="E215" s="262">
        <v>11870</v>
      </c>
      <c r="F215" s="264">
        <f t="shared" si="11"/>
        <v>6502</v>
      </c>
      <c r="G215" s="263">
        <f t="shared" si="9"/>
        <v>4710</v>
      </c>
      <c r="H215" s="262">
        <v>75</v>
      </c>
    </row>
    <row r="216" spans="1:8" ht="12.75">
      <c r="A216" s="267">
        <v>232</v>
      </c>
      <c r="B216" s="88"/>
      <c r="C216" s="95">
        <f t="shared" si="10"/>
        <v>30.26</v>
      </c>
      <c r="D216" s="261"/>
      <c r="E216" s="262">
        <v>11870</v>
      </c>
      <c r="F216" s="264">
        <f t="shared" si="11"/>
        <v>6498</v>
      </c>
      <c r="G216" s="263">
        <f t="shared" si="9"/>
        <v>4707</v>
      </c>
      <c r="H216" s="262">
        <v>75</v>
      </c>
    </row>
    <row r="217" spans="1:8" ht="12.75">
      <c r="A217" s="267">
        <v>233</v>
      </c>
      <c r="B217" s="88"/>
      <c r="C217" s="95">
        <f t="shared" si="10"/>
        <v>30.29</v>
      </c>
      <c r="D217" s="261"/>
      <c r="E217" s="262">
        <v>11870</v>
      </c>
      <c r="F217" s="264">
        <f t="shared" si="11"/>
        <v>6491</v>
      </c>
      <c r="G217" s="263">
        <f t="shared" si="9"/>
        <v>4703</v>
      </c>
      <c r="H217" s="262">
        <v>75</v>
      </c>
    </row>
    <row r="218" spans="1:8" ht="12.75">
      <c r="A218" s="267">
        <v>234</v>
      </c>
      <c r="B218" s="88"/>
      <c r="C218" s="95">
        <f t="shared" si="10"/>
        <v>30.31</v>
      </c>
      <c r="D218" s="261"/>
      <c r="E218" s="262">
        <v>11870</v>
      </c>
      <c r="F218" s="264">
        <f t="shared" si="11"/>
        <v>6487</v>
      </c>
      <c r="G218" s="263">
        <f t="shared" si="9"/>
        <v>4699</v>
      </c>
      <c r="H218" s="262">
        <v>75</v>
      </c>
    </row>
    <row r="219" spans="1:8" ht="12.75">
      <c r="A219" s="267">
        <v>235</v>
      </c>
      <c r="B219" s="88"/>
      <c r="C219" s="95">
        <f t="shared" si="10"/>
        <v>30.34</v>
      </c>
      <c r="D219" s="261"/>
      <c r="E219" s="262">
        <v>11870</v>
      </c>
      <c r="F219" s="264">
        <f t="shared" si="11"/>
        <v>6481</v>
      </c>
      <c r="G219" s="263">
        <f t="shared" si="9"/>
        <v>4695</v>
      </c>
      <c r="H219" s="262">
        <v>75</v>
      </c>
    </row>
    <row r="220" spans="1:8" ht="12.75">
      <c r="A220" s="267">
        <v>236</v>
      </c>
      <c r="B220" s="88"/>
      <c r="C220" s="95">
        <f t="shared" si="10"/>
        <v>30.37</v>
      </c>
      <c r="D220" s="261"/>
      <c r="E220" s="262">
        <v>11870</v>
      </c>
      <c r="F220" s="264">
        <f t="shared" si="11"/>
        <v>6474</v>
      </c>
      <c r="G220" s="263">
        <f t="shared" si="9"/>
        <v>4690</v>
      </c>
      <c r="H220" s="262">
        <v>75</v>
      </c>
    </row>
    <row r="221" spans="1:8" ht="12.75">
      <c r="A221" s="267">
        <v>237</v>
      </c>
      <c r="B221" s="88"/>
      <c r="C221" s="95">
        <f t="shared" si="10"/>
        <v>30.39</v>
      </c>
      <c r="D221" s="261"/>
      <c r="E221" s="262">
        <v>11870</v>
      </c>
      <c r="F221" s="264">
        <f t="shared" si="11"/>
        <v>6470</v>
      </c>
      <c r="G221" s="263">
        <f t="shared" si="9"/>
        <v>4687</v>
      </c>
      <c r="H221" s="262">
        <v>75</v>
      </c>
    </row>
    <row r="222" spans="1:8" ht="12.75">
      <c r="A222" s="267">
        <v>238</v>
      </c>
      <c r="B222" s="88"/>
      <c r="C222" s="95">
        <f t="shared" si="10"/>
        <v>30.42</v>
      </c>
      <c r="D222" s="261"/>
      <c r="E222" s="262">
        <v>11870</v>
      </c>
      <c r="F222" s="264">
        <f t="shared" si="11"/>
        <v>6464</v>
      </c>
      <c r="G222" s="263">
        <f t="shared" si="9"/>
        <v>4682</v>
      </c>
      <c r="H222" s="262">
        <v>75</v>
      </c>
    </row>
    <row r="223" spans="1:8" ht="12.75">
      <c r="A223" s="267">
        <v>239</v>
      </c>
      <c r="B223" s="88"/>
      <c r="C223" s="95">
        <f t="shared" si="10"/>
        <v>30.44</v>
      </c>
      <c r="D223" s="261"/>
      <c r="E223" s="262">
        <v>11870</v>
      </c>
      <c r="F223" s="264">
        <f t="shared" si="11"/>
        <v>6460</v>
      </c>
      <c r="G223" s="263">
        <f t="shared" si="9"/>
        <v>4679</v>
      </c>
      <c r="H223" s="262">
        <v>75</v>
      </c>
    </row>
    <row r="224" spans="1:8" ht="12.75">
      <c r="A224" s="267">
        <v>240</v>
      </c>
      <c r="B224" s="88"/>
      <c r="C224" s="95">
        <f t="shared" si="10"/>
        <v>30.47</v>
      </c>
      <c r="D224" s="261"/>
      <c r="E224" s="262">
        <v>11870</v>
      </c>
      <c r="F224" s="264">
        <f t="shared" si="11"/>
        <v>6453</v>
      </c>
      <c r="G224" s="263">
        <f t="shared" si="9"/>
        <v>4675</v>
      </c>
      <c r="H224" s="262">
        <v>75</v>
      </c>
    </row>
    <row r="225" spans="1:8" ht="12.75">
      <c r="A225" s="267">
        <v>241</v>
      </c>
      <c r="B225" s="88"/>
      <c r="C225" s="95">
        <f t="shared" si="10"/>
        <v>30.49</v>
      </c>
      <c r="D225" s="261"/>
      <c r="E225" s="262">
        <v>11870</v>
      </c>
      <c r="F225" s="264">
        <f t="shared" si="11"/>
        <v>6449</v>
      </c>
      <c r="G225" s="263">
        <f t="shared" si="9"/>
        <v>4672</v>
      </c>
      <c r="H225" s="262">
        <v>75</v>
      </c>
    </row>
    <row r="226" spans="1:8" ht="12.75">
      <c r="A226" s="267">
        <v>242</v>
      </c>
      <c r="B226" s="88"/>
      <c r="C226" s="95">
        <f t="shared" si="10"/>
        <v>30.52</v>
      </c>
      <c r="D226" s="261"/>
      <c r="E226" s="262">
        <v>11870</v>
      </c>
      <c r="F226" s="264">
        <f t="shared" si="11"/>
        <v>6443</v>
      </c>
      <c r="G226" s="263">
        <f t="shared" si="9"/>
        <v>4667</v>
      </c>
      <c r="H226" s="262">
        <v>75</v>
      </c>
    </row>
    <row r="227" spans="1:8" ht="12.75">
      <c r="A227" s="267">
        <v>243</v>
      </c>
      <c r="B227" s="88"/>
      <c r="C227" s="95">
        <f t="shared" si="10"/>
        <v>30.54</v>
      </c>
      <c r="D227" s="261"/>
      <c r="E227" s="262">
        <v>11870</v>
      </c>
      <c r="F227" s="264">
        <f t="shared" si="11"/>
        <v>6439</v>
      </c>
      <c r="G227" s="263">
        <f t="shared" si="9"/>
        <v>4664</v>
      </c>
      <c r="H227" s="262">
        <v>75</v>
      </c>
    </row>
    <row r="228" spans="1:8" ht="12.75">
      <c r="A228" s="267">
        <v>244</v>
      </c>
      <c r="B228" s="88"/>
      <c r="C228" s="95">
        <f t="shared" si="10"/>
        <v>30.57</v>
      </c>
      <c r="D228" s="261"/>
      <c r="E228" s="262">
        <v>11870</v>
      </c>
      <c r="F228" s="264">
        <f t="shared" si="11"/>
        <v>6432</v>
      </c>
      <c r="G228" s="263">
        <f t="shared" si="9"/>
        <v>4659</v>
      </c>
      <c r="H228" s="262">
        <v>75</v>
      </c>
    </row>
    <row r="229" spans="1:8" ht="12.75">
      <c r="A229" s="267">
        <v>245</v>
      </c>
      <c r="B229" s="88"/>
      <c r="C229" s="95">
        <f t="shared" si="10"/>
        <v>30.59</v>
      </c>
      <c r="D229" s="261"/>
      <c r="E229" s="262">
        <v>11870</v>
      </c>
      <c r="F229" s="264">
        <f t="shared" si="11"/>
        <v>6428</v>
      </c>
      <c r="G229" s="263">
        <f t="shared" si="9"/>
        <v>4656</v>
      </c>
      <c r="H229" s="262">
        <v>75</v>
      </c>
    </row>
    <row r="230" spans="1:8" ht="12.75">
      <c r="A230" s="267">
        <v>246</v>
      </c>
      <c r="B230" s="88"/>
      <c r="C230" s="95">
        <f t="shared" si="10"/>
        <v>30.62</v>
      </c>
      <c r="D230" s="261"/>
      <c r="E230" s="262">
        <v>11870</v>
      </c>
      <c r="F230" s="264">
        <f t="shared" si="11"/>
        <v>6422</v>
      </c>
      <c r="G230" s="263">
        <f t="shared" si="9"/>
        <v>4652</v>
      </c>
      <c r="H230" s="262">
        <v>75</v>
      </c>
    </row>
    <row r="231" spans="1:8" ht="12.75">
      <c r="A231" s="267">
        <v>247</v>
      </c>
      <c r="B231" s="88"/>
      <c r="C231" s="95">
        <f t="shared" si="10"/>
        <v>30.64</v>
      </c>
      <c r="D231" s="261"/>
      <c r="E231" s="262">
        <v>11870</v>
      </c>
      <c r="F231" s="264">
        <f t="shared" si="11"/>
        <v>6418</v>
      </c>
      <c r="G231" s="263">
        <f t="shared" si="9"/>
        <v>4649</v>
      </c>
      <c r="H231" s="262">
        <v>75</v>
      </c>
    </row>
    <row r="232" spans="1:8" ht="12.75">
      <c r="A232" s="267">
        <v>248</v>
      </c>
      <c r="B232" s="88"/>
      <c r="C232" s="95">
        <f t="shared" si="10"/>
        <v>30.67</v>
      </c>
      <c r="D232" s="261"/>
      <c r="E232" s="262">
        <v>11870</v>
      </c>
      <c r="F232" s="264">
        <f t="shared" si="11"/>
        <v>6412</v>
      </c>
      <c r="G232" s="263">
        <f t="shared" si="9"/>
        <v>4644</v>
      </c>
      <c r="H232" s="262">
        <v>75</v>
      </c>
    </row>
    <row r="233" spans="1:8" ht="12.75">
      <c r="A233" s="267">
        <v>249</v>
      </c>
      <c r="B233" s="88"/>
      <c r="C233" s="95">
        <f t="shared" si="10"/>
        <v>30.69</v>
      </c>
      <c r="D233" s="261"/>
      <c r="E233" s="262">
        <v>11870</v>
      </c>
      <c r="F233" s="264">
        <f t="shared" si="11"/>
        <v>6408</v>
      </c>
      <c r="G233" s="263">
        <f t="shared" si="9"/>
        <v>4641</v>
      </c>
      <c r="H233" s="262">
        <v>75</v>
      </c>
    </row>
    <row r="234" spans="1:8" ht="12.75">
      <c r="A234" s="267">
        <v>250</v>
      </c>
      <c r="B234" s="88"/>
      <c r="C234" s="95">
        <f t="shared" si="10"/>
        <v>30.71</v>
      </c>
      <c r="D234" s="261"/>
      <c r="E234" s="262">
        <v>11870</v>
      </c>
      <c r="F234" s="264">
        <f t="shared" si="11"/>
        <v>6403</v>
      </c>
      <c r="G234" s="263">
        <f t="shared" si="9"/>
        <v>4638</v>
      </c>
      <c r="H234" s="262">
        <v>75</v>
      </c>
    </row>
    <row r="235" spans="1:8" ht="12.75">
      <c r="A235" s="267">
        <v>251</v>
      </c>
      <c r="B235" s="88"/>
      <c r="C235" s="95">
        <f t="shared" si="10"/>
        <v>30.74</v>
      </c>
      <c r="D235" s="261"/>
      <c r="E235" s="262">
        <v>11870</v>
      </c>
      <c r="F235" s="264">
        <f t="shared" si="11"/>
        <v>6397</v>
      </c>
      <c r="G235" s="263">
        <f t="shared" si="9"/>
        <v>4634</v>
      </c>
      <c r="H235" s="262">
        <v>75</v>
      </c>
    </row>
    <row r="236" spans="1:8" ht="12.75">
      <c r="A236" s="267">
        <v>252</v>
      </c>
      <c r="B236" s="88"/>
      <c r="C236" s="95">
        <f t="shared" si="10"/>
        <v>30.76</v>
      </c>
      <c r="D236" s="261"/>
      <c r="E236" s="262">
        <v>11870</v>
      </c>
      <c r="F236" s="264">
        <f t="shared" si="11"/>
        <v>6393</v>
      </c>
      <c r="G236" s="263">
        <f t="shared" si="9"/>
        <v>4631</v>
      </c>
      <c r="H236" s="262">
        <v>75</v>
      </c>
    </row>
    <row r="237" spans="1:8" ht="12.75">
      <c r="A237" s="267">
        <v>253</v>
      </c>
      <c r="B237" s="88"/>
      <c r="C237" s="95">
        <f t="shared" si="10"/>
        <v>30.79</v>
      </c>
      <c r="D237" s="261"/>
      <c r="E237" s="262">
        <v>11870</v>
      </c>
      <c r="F237" s="264">
        <f t="shared" si="11"/>
        <v>6387</v>
      </c>
      <c r="G237" s="263">
        <f t="shared" si="9"/>
        <v>4626</v>
      </c>
      <c r="H237" s="262">
        <v>75</v>
      </c>
    </row>
    <row r="238" spans="1:8" ht="12.75">
      <c r="A238" s="267">
        <v>254</v>
      </c>
      <c r="B238" s="88"/>
      <c r="C238" s="95">
        <f t="shared" si="10"/>
        <v>30.81</v>
      </c>
      <c r="D238" s="261"/>
      <c r="E238" s="262">
        <v>11870</v>
      </c>
      <c r="F238" s="264">
        <f t="shared" si="11"/>
        <v>6383</v>
      </c>
      <c r="G238" s="263">
        <f t="shared" si="9"/>
        <v>4623</v>
      </c>
      <c r="H238" s="262">
        <v>75</v>
      </c>
    </row>
    <row r="239" spans="1:8" ht="12.75">
      <c r="A239" s="267">
        <v>255</v>
      </c>
      <c r="B239" s="88"/>
      <c r="C239" s="95">
        <f t="shared" si="10"/>
        <v>30.83</v>
      </c>
      <c r="D239" s="261"/>
      <c r="E239" s="262">
        <v>11870</v>
      </c>
      <c r="F239" s="264">
        <f t="shared" si="11"/>
        <v>6379</v>
      </c>
      <c r="G239" s="263">
        <f t="shared" si="9"/>
        <v>4620</v>
      </c>
      <c r="H239" s="262">
        <v>75</v>
      </c>
    </row>
    <row r="240" spans="1:8" ht="12.75">
      <c r="A240" s="267">
        <v>256</v>
      </c>
      <c r="B240" s="88"/>
      <c r="C240" s="95">
        <f t="shared" si="10"/>
        <v>30.86</v>
      </c>
      <c r="D240" s="261"/>
      <c r="E240" s="262">
        <v>11870</v>
      </c>
      <c r="F240" s="264">
        <f t="shared" si="11"/>
        <v>6373</v>
      </c>
      <c r="G240" s="263">
        <f t="shared" si="9"/>
        <v>4616</v>
      </c>
      <c r="H240" s="262">
        <v>75</v>
      </c>
    </row>
    <row r="241" spans="1:8" ht="12.75">
      <c r="A241" s="267">
        <v>257</v>
      </c>
      <c r="B241" s="88"/>
      <c r="C241" s="95">
        <f t="shared" si="10"/>
        <v>30.88</v>
      </c>
      <c r="D241" s="261"/>
      <c r="E241" s="262">
        <v>11870</v>
      </c>
      <c r="F241" s="264">
        <f t="shared" si="11"/>
        <v>6369</v>
      </c>
      <c r="G241" s="263">
        <f t="shared" si="9"/>
        <v>4613</v>
      </c>
      <c r="H241" s="262">
        <v>75</v>
      </c>
    </row>
    <row r="242" spans="1:8" ht="12.75">
      <c r="A242" s="267">
        <v>258</v>
      </c>
      <c r="B242" s="88"/>
      <c r="C242" s="95">
        <f t="shared" si="10"/>
        <v>30.91</v>
      </c>
      <c r="D242" s="261"/>
      <c r="E242" s="262">
        <v>11870</v>
      </c>
      <c r="F242" s="264">
        <f t="shared" si="11"/>
        <v>6362</v>
      </c>
      <c r="G242" s="263">
        <f t="shared" si="9"/>
        <v>4608</v>
      </c>
      <c r="H242" s="262">
        <v>75</v>
      </c>
    </row>
    <row r="243" spans="1:8" ht="12.75">
      <c r="A243" s="267">
        <v>259</v>
      </c>
      <c r="B243" s="88"/>
      <c r="C243" s="95">
        <f t="shared" si="10"/>
        <v>30.93</v>
      </c>
      <c r="D243" s="261"/>
      <c r="E243" s="262">
        <v>11870</v>
      </c>
      <c r="F243" s="264">
        <f t="shared" si="11"/>
        <v>6358</v>
      </c>
      <c r="G243" s="263">
        <f t="shared" si="9"/>
        <v>4605</v>
      </c>
      <c r="H243" s="262">
        <v>75</v>
      </c>
    </row>
    <row r="244" spans="1:8" ht="12.75">
      <c r="A244" s="267">
        <v>260</v>
      </c>
      <c r="B244" s="88"/>
      <c r="C244" s="95">
        <f t="shared" si="10"/>
        <v>30.95</v>
      </c>
      <c r="D244" s="261"/>
      <c r="E244" s="262">
        <v>11870</v>
      </c>
      <c r="F244" s="264">
        <f t="shared" si="11"/>
        <v>6354</v>
      </c>
      <c r="G244" s="263">
        <f t="shared" si="9"/>
        <v>4602</v>
      </c>
      <c r="H244" s="262">
        <v>75</v>
      </c>
    </row>
    <row r="245" spans="1:8" ht="12.75">
      <c r="A245" s="267">
        <v>261</v>
      </c>
      <c r="B245" s="88"/>
      <c r="C245" s="95">
        <f t="shared" si="10"/>
        <v>30.98</v>
      </c>
      <c r="D245" s="261"/>
      <c r="E245" s="262">
        <v>11870</v>
      </c>
      <c r="F245" s="264">
        <f t="shared" si="11"/>
        <v>6348</v>
      </c>
      <c r="G245" s="263">
        <f t="shared" si="9"/>
        <v>4598</v>
      </c>
      <c r="H245" s="262">
        <v>75</v>
      </c>
    </row>
    <row r="246" spans="1:8" ht="12.75">
      <c r="A246" s="267">
        <v>262</v>
      </c>
      <c r="B246" s="88"/>
      <c r="C246" s="95">
        <f t="shared" si="10"/>
        <v>31</v>
      </c>
      <c r="D246" s="261"/>
      <c r="E246" s="262">
        <v>11870</v>
      </c>
      <c r="F246" s="264">
        <f t="shared" si="11"/>
        <v>6344</v>
      </c>
      <c r="G246" s="263">
        <f t="shared" si="9"/>
        <v>4595</v>
      </c>
      <c r="H246" s="262">
        <v>75</v>
      </c>
    </row>
    <row r="247" spans="1:8" ht="12.75">
      <c r="A247" s="267">
        <v>263</v>
      </c>
      <c r="B247" s="88"/>
      <c r="C247" s="95">
        <f t="shared" si="10"/>
        <v>31.02</v>
      </c>
      <c r="D247" s="261"/>
      <c r="E247" s="262">
        <v>11870</v>
      </c>
      <c r="F247" s="264">
        <f t="shared" si="11"/>
        <v>6340</v>
      </c>
      <c r="G247" s="263">
        <f t="shared" si="9"/>
        <v>4592</v>
      </c>
      <c r="H247" s="262">
        <v>75</v>
      </c>
    </row>
    <row r="248" spans="1:8" ht="12.75">
      <c r="A248" s="267">
        <v>264</v>
      </c>
      <c r="B248" s="88"/>
      <c r="C248" s="95">
        <f t="shared" si="10"/>
        <v>31.05</v>
      </c>
      <c r="D248" s="261"/>
      <c r="E248" s="262">
        <v>11870</v>
      </c>
      <c r="F248" s="264">
        <f t="shared" si="11"/>
        <v>6334</v>
      </c>
      <c r="G248" s="263">
        <f t="shared" si="9"/>
        <v>4587</v>
      </c>
      <c r="H248" s="262">
        <v>75</v>
      </c>
    </row>
    <row r="249" spans="1:8" ht="12.75">
      <c r="A249" s="267">
        <v>265</v>
      </c>
      <c r="B249" s="88"/>
      <c r="C249" s="95">
        <f t="shared" si="10"/>
        <v>31.07</v>
      </c>
      <c r="D249" s="261"/>
      <c r="E249" s="262">
        <v>11870</v>
      </c>
      <c r="F249" s="264">
        <f t="shared" si="11"/>
        <v>6330</v>
      </c>
      <c r="G249" s="263">
        <f t="shared" si="9"/>
        <v>4584</v>
      </c>
      <c r="H249" s="262">
        <v>75</v>
      </c>
    </row>
    <row r="250" spans="1:8" ht="12.75">
      <c r="A250" s="267">
        <v>266</v>
      </c>
      <c r="B250" s="88"/>
      <c r="C250" s="95">
        <f t="shared" si="10"/>
        <v>31.09</v>
      </c>
      <c r="D250" s="261"/>
      <c r="E250" s="262">
        <v>11870</v>
      </c>
      <c r="F250" s="264">
        <f t="shared" si="11"/>
        <v>6326</v>
      </c>
      <c r="G250" s="263">
        <f t="shared" si="9"/>
        <v>4582</v>
      </c>
      <c r="H250" s="262">
        <v>75</v>
      </c>
    </row>
    <row r="251" spans="1:8" ht="12.75">
      <c r="A251" s="267">
        <v>267</v>
      </c>
      <c r="B251" s="88"/>
      <c r="C251" s="95">
        <f t="shared" si="10"/>
        <v>31.12</v>
      </c>
      <c r="D251" s="261"/>
      <c r="E251" s="262">
        <v>11870</v>
      </c>
      <c r="F251" s="264">
        <f t="shared" si="11"/>
        <v>6320</v>
      </c>
      <c r="G251" s="263">
        <f t="shared" si="9"/>
        <v>4577</v>
      </c>
      <c r="H251" s="262">
        <v>75</v>
      </c>
    </row>
    <row r="252" spans="1:8" ht="12.75">
      <c r="A252" s="267">
        <v>268</v>
      </c>
      <c r="B252" s="88"/>
      <c r="C252" s="95">
        <f t="shared" si="10"/>
        <v>31.14</v>
      </c>
      <c r="D252" s="261"/>
      <c r="E252" s="262">
        <v>11870</v>
      </c>
      <c r="F252" s="264">
        <f t="shared" si="11"/>
        <v>6316</v>
      </c>
      <c r="G252" s="263">
        <f t="shared" si="9"/>
        <v>4574</v>
      </c>
      <c r="H252" s="262">
        <v>75</v>
      </c>
    </row>
    <row r="253" spans="1:8" ht="12.75">
      <c r="A253" s="267">
        <v>269</v>
      </c>
      <c r="B253" s="88"/>
      <c r="C253" s="95">
        <f t="shared" si="10"/>
        <v>31.16</v>
      </c>
      <c r="D253" s="261"/>
      <c r="E253" s="262">
        <v>11870</v>
      </c>
      <c r="F253" s="264">
        <f t="shared" si="11"/>
        <v>6312</v>
      </c>
      <c r="G253" s="263">
        <f t="shared" si="9"/>
        <v>4571</v>
      </c>
      <c r="H253" s="262">
        <v>75</v>
      </c>
    </row>
    <row r="254" spans="1:8" ht="12.75">
      <c r="A254" s="267">
        <v>270</v>
      </c>
      <c r="B254" s="88"/>
      <c r="C254" s="95">
        <f t="shared" si="10"/>
        <v>31.18</v>
      </c>
      <c r="D254" s="261"/>
      <c r="E254" s="262">
        <v>11870</v>
      </c>
      <c r="F254" s="264">
        <f t="shared" si="11"/>
        <v>6308</v>
      </c>
      <c r="G254" s="263">
        <f t="shared" si="9"/>
        <v>4568</v>
      </c>
      <c r="H254" s="262">
        <v>75</v>
      </c>
    </row>
    <row r="255" spans="1:8" ht="12.75">
      <c r="A255" s="267">
        <v>271</v>
      </c>
      <c r="B255" s="88"/>
      <c r="C255" s="95">
        <f t="shared" si="10"/>
        <v>31.21</v>
      </c>
      <c r="D255" s="261"/>
      <c r="E255" s="262">
        <v>11870</v>
      </c>
      <c r="F255" s="264">
        <f t="shared" si="11"/>
        <v>6302</v>
      </c>
      <c r="G255" s="263">
        <f t="shared" si="9"/>
        <v>4564</v>
      </c>
      <c r="H255" s="262">
        <v>75</v>
      </c>
    </row>
    <row r="256" spans="1:8" ht="12.75">
      <c r="A256" s="267">
        <v>272</v>
      </c>
      <c r="B256" s="88"/>
      <c r="C256" s="95">
        <f t="shared" si="10"/>
        <v>31.23</v>
      </c>
      <c r="D256" s="261"/>
      <c r="E256" s="262">
        <v>11870</v>
      </c>
      <c r="F256" s="264">
        <f t="shared" si="11"/>
        <v>6298</v>
      </c>
      <c r="G256" s="263">
        <f t="shared" si="9"/>
        <v>4561</v>
      </c>
      <c r="H256" s="262">
        <v>75</v>
      </c>
    </row>
    <row r="257" spans="1:8" ht="12.75">
      <c r="A257" s="267">
        <v>273</v>
      </c>
      <c r="B257" s="88"/>
      <c r="C257" s="95">
        <f t="shared" si="10"/>
        <v>31.25</v>
      </c>
      <c r="D257" s="261"/>
      <c r="E257" s="262">
        <v>11870</v>
      </c>
      <c r="F257" s="264">
        <f t="shared" si="11"/>
        <v>6294</v>
      </c>
      <c r="G257" s="263">
        <f t="shared" si="9"/>
        <v>4558</v>
      </c>
      <c r="H257" s="262">
        <v>75</v>
      </c>
    </row>
    <row r="258" spans="1:8" ht="12.75">
      <c r="A258" s="267">
        <v>274</v>
      </c>
      <c r="B258" s="88"/>
      <c r="C258" s="95">
        <f t="shared" si="10"/>
        <v>31.27</v>
      </c>
      <c r="D258" s="261"/>
      <c r="E258" s="262">
        <v>11870</v>
      </c>
      <c r="F258" s="264">
        <f t="shared" si="11"/>
        <v>6290</v>
      </c>
      <c r="G258" s="263">
        <f t="shared" si="9"/>
        <v>4555</v>
      </c>
      <c r="H258" s="262">
        <v>75</v>
      </c>
    </row>
    <row r="259" spans="1:8" ht="12.75">
      <c r="A259" s="267">
        <v>275</v>
      </c>
      <c r="B259" s="88"/>
      <c r="C259" s="95">
        <f t="shared" si="10"/>
        <v>31.3</v>
      </c>
      <c r="D259" s="261"/>
      <c r="E259" s="262">
        <v>11870</v>
      </c>
      <c r="F259" s="264">
        <f t="shared" si="11"/>
        <v>6284</v>
      </c>
      <c r="G259" s="263">
        <f t="shared" si="9"/>
        <v>4551</v>
      </c>
      <c r="H259" s="262">
        <v>75</v>
      </c>
    </row>
    <row r="260" spans="1:8" ht="12.75">
      <c r="A260" s="267">
        <v>276</v>
      </c>
      <c r="B260" s="88"/>
      <c r="C260" s="95">
        <f t="shared" si="10"/>
        <v>31.32</v>
      </c>
      <c r="D260" s="261"/>
      <c r="E260" s="262">
        <v>11870</v>
      </c>
      <c r="F260" s="264">
        <f t="shared" si="11"/>
        <v>6280</v>
      </c>
      <c r="G260" s="263">
        <f t="shared" si="9"/>
        <v>4548</v>
      </c>
      <c r="H260" s="262">
        <v>75</v>
      </c>
    </row>
    <row r="261" spans="1:8" ht="12.75">
      <c r="A261" s="267">
        <v>277</v>
      </c>
      <c r="B261" s="88"/>
      <c r="C261" s="95">
        <f t="shared" si="10"/>
        <v>31.34</v>
      </c>
      <c r="D261" s="261"/>
      <c r="E261" s="262">
        <v>11870</v>
      </c>
      <c r="F261" s="264">
        <f t="shared" si="11"/>
        <v>6276</v>
      </c>
      <c r="G261" s="263">
        <f t="shared" si="9"/>
        <v>4545</v>
      </c>
      <c r="H261" s="262">
        <v>75</v>
      </c>
    </row>
    <row r="262" spans="1:8" ht="12.75">
      <c r="A262" s="267">
        <v>278</v>
      </c>
      <c r="B262" s="88"/>
      <c r="C262" s="95">
        <f t="shared" si="10"/>
        <v>31.36</v>
      </c>
      <c r="D262" s="261"/>
      <c r="E262" s="262">
        <v>11870</v>
      </c>
      <c r="F262" s="264">
        <f t="shared" si="11"/>
        <v>6272</v>
      </c>
      <c r="G262" s="263">
        <f t="shared" si="9"/>
        <v>4542</v>
      </c>
      <c r="H262" s="262">
        <v>75</v>
      </c>
    </row>
    <row r="263" spans="1:8" ht="12.75">
      <c r="A263" s="267">
        <v>279</v>
      </c>
      <c r="B263" s="88"/>
      <c r="C263" s="95">
        <f t="shared" si="10"/>
        <v>31.38</v>
      </c>
      <c r="D263" s="261"/>
      <c r="E263" s="262">
        <v>11870</v>
      </c>
      <c r="F263" s="264">
        <f t="shared" si="11"/>
        <v>6268</v>
      </c>
      <c r="G263" s="263">
        <f t="shared" si="9"/>
        <v>4539</v>
      </c>
      <c r="H263" s="262">
        <v>75</v>
      </c>
    </row>
    <row r="264" spans="1:8" ht="12.75">
      <c r="A264" s="267">
        <v>280</v>
      </c>
      <c r="B264" s="88"/>
      <c r="C264" s="95">
        <f t="shared" si="10"/>
        <v>31.41</v>
      </c>
      <c r="D264" s="261"/>
      <c r="E264" s="262">
        <v>11870</v>
      </c>
      <c r="F264" s="264">
        <f t="shared" si="11"/>
        <v>6262</v>
      </c>
      <c r="G264" s="263">
        <f t="shared" si="9"/>
        <v>4535</v>
      </c>
      <c r="H264" s="262">
        <v>75</v>
      </c>
    </row>
    <row r="265" spans="1:8" ht="12.75">
      <c r="A265" s="267">
        <v>281</v>
      </c>
      <c r="B265" s="88"/>
      <c r="C265" s="95">
        <f t="shared" si="10"/>
        <v>31.43</v>
      </c>
      <c r="D265" s="261"/>
      <c r="E265" s="262">
        <v>11870</v>
      </c>
      <c r="F265" s="264">
        <f t="shared" si="11"/>
        <v>6258</v>
      </c>
      <c r="G265" s="263">
        <f t="shared" si="9"/>
        <v>4532</v>
      </c>
      <c r="H265" s="262">
        <v>75</v>
      </c>
    </row>
    <row r="266" spans="1:8" ht="12.75">
      <c r="A266" s="267">
        <v>282</v>
      </c>
      <c r="B266" s="88"/>
      <c r="C266" s="95">
        <f t="shared" si="10"/>
        <v>31.45</v>
      </c>
      <c r="D266" s="261"/>
      <c r="E266" s="262">
        <v>11870</v>
      </c>
      <c r="F266" s="264">
        <f t="shared" si="11"/>
        <v>6254</v>
      </c>
      <c r="G266" s="263">
        <f t="shared" si="9"/>
        <v>4529</v>
      </c>
      <c r="H266" s="262">
        <v>75</v>
      </c>
    </row>
    <row r="267" spans="1:8" ht="12.75">
      <c r="A267" s="267">
        <v>283</v>
      </c>
      <c r="B267" s="88"/>
      <c r="C267" s="95">
        <f t="shared" si="10"/>
        <v>31.47</v>
      </c>
      <c r="D267" s="261"/>
      <c r="E267" s="262">
        <v>11870</v>
      </c>
      <c r="F267" s="264">
        <f t="shared" si="11"/>
        <v>6251</v>
      </c>
      <c r="G267" s="263">
        <f t="shared" si="9"/>
        <v>4526</v>
      </c>
      <c r="H267" s="262">
        <v>75</v>
      </c>
    </row>
    <row r="268" spans="1:8" ht="12.75">
      <c r="A268" s="267">
        <v>284</v>
      </c>
      <c r="B268" s="88"/>
      <c r="C268" s="95">
        <f t="shared" si="10"/>
        <v>31.49</v>
      </c>
      <c r="D268" s="261"/>
      <c r="E268" s="262">
        <v>11870</v>
      </c>
      <c r="F268" s="264">
        <f t="shared" si="11"/>
        <v>6247</v>
      </c>
      <c r="G268" s="263">
        <f t="shared" si="9"/>
        <v>4523</v>
      </c>
      <c r="H268" s="262">
        <v>75</v>
      </c>
    </row>
    <row r="269" spans="1:8" ht="12.75">
      <c r="A269" s="267">
        <v>285</v>
      </c>
      <c r="B269" s="88"/>
      <c r="C269" s="95">
        <f t="shared" si="10"/>
        <v>31.52</v>
      </c>
      <c r="D269" s="261"/>
      <c r="E269" s="262">
        <v>11870</v>
      </c>
      <c r="F269" s="264">
        <f t="shared" si="11"/>
        <v>6241</v>
      </c>
      <c r="G269" s="263">
        <f aca="true" t="shared" si="12" ref="G269:G332">ROUND(12*(1/C269*E269),0)</f>
        <v>4519</v>
      </c>
      <c r="H269" s="262">
        <v>75</v>
      </c>
    </row>
    <row r="270" spans="1:8" ht="12.75">
      <c r="A270" s="267">
        <v>286</v>
      </c>
      <c r="B270" s="88"/>
      <c r="C270" s="95">
        <f aca="true" t="shared" si="13" ref="C270:C333">ROUND((10.899*LN(A270)+A270/200)*0.5,2)</f>
        <v>31.54</v>
      </c>
      <c r="D270" s="261"/>
      <c r="E270" s="262">
        <v>11870</v>
      </c>
      <c r="F270" s="264">
        <f aca="true" t="shared" si="14" ref="F270:F333">ROUND(12*1.3644*(1/C270*E270)+H270,0)</f>
        <v>6237</v>
      </c>
      <c r="G270" s="263">
        <f t="shared" si="12"/>
        <v>4516</v>
      </c>
      <c r="H270" s="262">
        <v>75</v>
      </c>
    </row>
    <row r="271" spans="1:8" ht="12.75">
      <c r="A271" s="267">
        <v>287</v>
      </c>
      <c r="B271" s="88"/>
      <c r="C271" s="95">
        <f t="shared" si="13"/>
        <v>31.56</v>
      </c>
      <c r="D271" s="261"/>
      <c r="E271" s="262">
        <v>11870</v>
      </c>
      <c r="F271" s="264">
        <f t="shared" si="14"/>
        <v>6233</v>
      </c>
      <c r="G271" s="263">
        <f t="shared" si="12"/>
        <v>4513</v>
      </c>
      <c r="H271" s="262">
        <v>75</v>
      </c>
    </row>
    <row r="272" spans="1:8" ht="12.75">
      <c r="A272" s="267">
        <v>288</v>
      </c>
      <c r="B272" s="88"/>
      <c r="C272" s="95">
        <f t="shared" si="13"/>
        <v>31.58</v>
      </c>
      <c r="D272" s="261"/>
      <c r="E272" s="262">
        <v>11870</v>
      </c>
      <c r="F272" s="264">
        <f t="shared" si="14"/>
        <v>6229</v>
      </c>
      <c r="G272" s="263">
        <f t="shared" si="12"/>
        <v>4510</v>
      </c>
      <c r="H272" s="262">
        <v>75</v>
      </c>
    </row>
    <row r="273" spans="1:8" ht="12.75">
      <c r="A273" s="267">
        <v>289</v>
      </c>
      <c r="B273" s="88"/>
      <c r="C273" s="95">
        <f t="shared" si="13"/>
        <v>31.6</v>
      </c>
      <c r="D273" s="261"/>
      <c r="E273" s="262">
        <v>11870</v>
      </c>
      <c r="F273" s="264">
        <f t="shared" si="14"/>
        <v>6225</v>
      </c>
      <c r="G273" s="263">
        <f t="shared" si="12"/>
        <v>4508</v>
      </c>
      <c r="H273" s="262">
        <v>75</v>
      </c>
    </row>
    <row r="274" spans="1:8" ht="12.75">
      <c r="A274" s="267">
        <v>290</v>
      </c>
      <c r="B274" s="88"/>
      <c r="C274" s="95">
        <f t="shared" si="13"/>
        <v>31.62</v>
      </c>
      <c r="D274" s="261"/>
      <c r="E274" s="262">
        <v>11870</v>
      </c>
      <c r="F274" s="264">
        <f t="shared" si="14"/>
        <v>6221</v>
      </c>
      <c r="G274" s="263">
        <f t="shared" si="12"/>
        <v>4505</v>
      </c>
      <c r="H274" s="262">
        <v>75</v>
      </c>
    </row>
    <row r="275" spans="1:8" ht="12.75">
      <c r="A275" s="267">
        <v>291</v>
      </c>
      <c r="B275" s="88"/>
      <c r="C275" s="95">
        <f t="shared" si="13"/>
        <v>31.64</v>
      </c>
      <c r="D275" s="261"/>
      <c r="E275" s="262">
        <v>11870</v>
      </c>
      <c r="F275" s="264">
        <f t="shared" si="14"/>
        <v>6217</v>
      </c>
      <c r="G275" s="263">
        <f t="shared" si="12"/>
        <v>4502</v>
      </c>
      <c r="H275" s="262">
        <v>75</v>
      </c>
    </row>
    <row r="276" spans="1:8" ht="12.75">
      <c r="A276" s="267">
        <v>292</v>
      </c>
      <c r="B276" s="88"/>
      <c r="C276" s="95">
        <f t="shared" si="13"/>
        <v>31.67</v>
      </c>
      <c r="D276" s="261"/>
      <c r="E276" s="262">
        <v>11870</v>
      </c>
      <c r="F276" s="264">
        <f t="shared" si="14"/>
        <v>6212</v>
      </c>
      <c r="G276" s="263">
        <f t="shared" si="12"/>
        <v>4498</v>
      </c>
      <c r="H276" s="262">
        <v>75</v>
      </c>
    </row>
    <row r="277" spans="1:8" ht="12.75">
      <c r="A277" s="267">
        <v>293</v>
      </c>
      <c r="B277" s="88"/>
      <c r="C277" s="95">
        <f t="shared" si="13"/>
        <v>31.69</v>
      </c>
      <c r="D277" s="261"/>
      <c r="E277" s="262">
        <v>11870</v>
      </c>
      <c r="F277" s="264">
        <f t="shared" si="14"/>
        <v>6208</v>
      </c>
      <c r="G277" s="263">
        <f t="shared" si="12"/>
        <v>4495</v>
      </c>
      <c r="H277" s="262">
        <v>75</v>
      </c>
    </row>
    <row r="278" spans="1:8" ht="12.75">
      <c r="A278" s="267">
        <v>294</v>
      </c>
      <c r="B278" s="88"/>
      <c r="C278" s="95">
        <f t="shared" si="13"/>
        <v>31.71</v>
      </c>
      <c r="D278" s="261"/>
      <c r="E278" s="262">
        <v>11870</v>
      </c>
      <c r="F278" s="264">
        <f t="shared" si="14"/>
        <v>6204</v>
      </c>
      <c r="G278" s="263">
        <f t="shared" si="12"/>
        <v>4492</v>
      </c>
      <c r="H278" s="262">
        <v>75</v>
      </c>
    </row>
    <row r="279" spans="1:8" ht="12.75">
      <c r="A279" s="267">
        <v>295</v>
      </c>
      <c r="B279" s="88"/>
      <c r="C279" s="95">
        <f t="shared" si="13"/>
        <v>31.73</v>
      </c>
      <c r="D279" s="261"/>
      <c r="E279" s="262">
        <v>11870</v>
      </c>
      <c r="F279" s="264">
        <f t="shared" si="14"/>
        <v>6200</v>
      </c>
      <c r="G279" s="263">
        <f t="shared" si="12"/>
        <v>4489</v>
      </c>
      <c r="H279" s="262">
        <v>75</v>
      </c>
    </row>
    <row r="280" spans="1:8" ht="12.75">
      <c r="A280" s="267">
        <v>296</v>
      </c>
      <c r="B280" s="88"/>
      <c r="C280" s="95">
        <f t="shared" si="13"/>
        <v>31.75</v>
      </c>
      <c r="D280" s="261"/>
      <c r="E280" s="262">
        <v>11870</v>
      </c>
      <c r="F280" s="264">
        <f t="shared" si="14"/>
        <v>6196</v>
      </c>
      <c r="G280" s="263">
        <f t="shared" si="12"/>
        <v>4486</v>
      </c>
      <c r="H280" s="262">
        <v>75</v>
      </c>
    </row>
    <row r="281" spans="1:8" ht="12.75">
      <c r="A281" s="267">
        <v>297</v>
      </c>
      <c r="B281" s="88"/>
      <c r="C281" s="95">
        <f t="shared" si="13"/>
        <v>31.77</v>
      </c>
      <c r="D281" s="261"/>
      <c r="E281" s="262">
        <v>11870</v>
      </c>
      <c r="F281" s="264">
        <f t="shared" si="14"/>
        <v>6192</v>
      </c>
      <c r="G281" s="263">
        <f t="shared" si="12"/>
        <v>4483</v>
      </c>
      <c r="H281" s="262">
        <v>75</v>
      </c>
    </row>
    <row r="282" spans="1:8" ht="12.75">
      <c r="A282" s="267">
        <v>298</v>
      </c>
      <c r="B282" s="88"/>
      <c r="C282" s="95">
        <f t="shared" si="13"/>
        <v>31.79</v>
      </c>
      <c r="D282" s="261"/>
      <c r="E282" s="262">
        <v>11870</v>
      </c>
      <c r="F282" s="264">
        <f t="shared" si="14"/>
        <v>6188</v>
      </c>
      <c r="G282" s="263">
        <f t="shared" si="12"/>
        <v>4481</v>
      </c>
      <c r="H282" s="262">
        <v>75</v>
      </c>
    </row>
    <row r="283" spans="1:8" ht="12.75">
      <c r="A283" s="267">
        <v>299</v>
      </c>
      <c r="B283" s="88"/>
      <c r="C283" s="95">
        <f t="shared" si="13"/>
        <v>31.81</v>
      </c>
      <c r="D283" s="261"/>
      <c r="E283" s="262">
        <v>11870</v>
      </c>
      <c r="F283" s="264">
        <f t="shared" si="14"/>
        <v>6185</v>
      </c>
      <c r="G283" s="263">
        <f t="shared" si="12"/>
        <v>4478</v>
      </c>
      <c r="H283" s="262">
        <v>75</v>
      </c>
    </row>
    <row r="284" spans="1:8" ht="12.75">
      <c r="A284" s="267">
        <v>300</v>
      </c>
      <c r="B284" s="88"/>
      <c r="C284" s="95">
        <f t="shared" si="13"/>
        <v>31.83</v>
      </c>
      <c r="D284" s="261"/>
      <c r="E284" s="262">
        <v>11870</v>
      </c>
      <c r="F284" s="264">
        <f t="shared" si="14"/>
        <v>6181</v>
      </c>
      <c r="G284" s="263">
        <f t="shared" si="12"/>
        <v>4475</v>
      </c>
      <c r="H284" s="262">
        <v>75</v>
      </c>
    </row>
    <row r="285" spans="1:8" ht="12.75">
      <c r="A285" s="267">
        <v>301</v>
      </c>
      <c r="B285" s="88"/>
      <c r="C285" s="95">
        <f t="shared" si="13"/>
        <v>31.85</v>
      </c>
      <c r="D285" s="261"/>
      <c r="E285" s="262">
        <v>11870</v>
      </c>
      <c r="F285" s="264">
        <f t="shared" si="14"/>
        <v>6177</v>
      </c>
      <c r="G285" s="263">
        <f t="shared" si="12"/>
        <v>4472</v>
      </c>
      <c r="H285" s="262">
        <v>75</v>
      </c>
    </row>
    <row r="286" spans="1:8" ht="12.75">
      <c r="A286" s="267">
        <v>302</v>
      </c>
      <c r="B286" s="88"/>
      <c r="C286" s="95">
        <f t="shared" si="13"/>
        <v>31.87</v>
      </c>
      <c r="D286" s="261"/>
      <c r="E286" s="262">
        <v>11870</v>
      </c>
      <c r="F286" s="264">
        <f t="shared" si="14"/>
        <v>6173</v>
      </c>
      <c r="G286" s="263">
        <f t="shared" si="12"/>
        <v>4469</v>
      </c>
      <c r="H286" s="262">
        <v>75</v>
      </c>
    </row>
    <row r="287" spans="1:8" ht="12.75">
      <c r="A287" s="267">
        <v>303</v>
      </c>
      <c r="B287" s="88"/>
      <c r="C287" s="95">
        <f t="shared" si="13"/>
        <v>31.89</v>
      </c>
      <c r="D287" s="261"/>
      <c r="E287" s="262">
        <v>11870</v>
      </c>
      <c r="F287" s="264">
        <f t="shared" si="14"/>
        <v>6169</v>
      </c>
      <c r="G287" s="263">
        <f t="shared" si="12"/>
        <v>4467</v>
      </c>
      <c r="H287" s="262">
        <v>75</v>
      </c>
    </row>
    <row r="288" spans="1:8" ht="12.75">
      <c r="A288" s="267">
        <v>304</v>
      </c>
      <c r="B288" s="88"/>
      <c r="C288" s="95">
        <f t="shared" si="13"/>
        <v>31.91</v>
      </c>
      <c r="D288" s="261"/>
      <c r="E288" s="262">
        <v>11870</v>
      </c>
      <c r="F288" s="264">
        <f t="shared" si="14"/>
        <v>6165</v>
      </c>
      <c r="G288" s="263">
        <f t="shared" si="12"/>
        <v>4464</v>
      </c>
      <c r="H288" s="262">
        <v>75</v>
      </c>
    </row>
    <row r="289" spans="1:8" ht="12.75">
      <c r="A289" s="267">
        <v>305</v>
      </c>
      <c r="B289" s="88"/>
      <c r="C289" s="95">
        <f t="shared" si="13"/>
        <v>31.94</v>
      </c>
      <c r="D289" s="261"/>
      <c r="E289" s="262">
        <v>11870</v>
      </c>
      <c r="F289" s="264">
        <f t="shared" si="14"/>
        <v>6160</v>
      </c>
      <c r="G289" s="263">
        <f t="shared" si="12"/>
        <v>4460</v>
      </c>
      <c r="H289" s="262">
        <v>75</v>
      </c>
    </row>
    <row r="290" spans="1:8" ht="12.75">
      <c r="A290" s="267">
        <v>306</v>
      </c>
      <c r="B290" s="88"/>
      <c r="C290" s="95">
        <f t="shared" si="13"/>
        <v>31.96</v>
      </c>
      <c r="D290" s="261"/>
      <c r="E290" s="262">
        <v>11870</v>
      </c>
      <c r="F290" s="264">
        <f t="shared" si="14"/>
        <v>6156</v>
      </c>
      <c r="G290" s="263">
        <f t="shared" si="12"/>
        <v>4457</v>
      </c>
      <c r="H290" s="262">
        <v>75</v>
      </c>
    </row>
    <row r="291" spans="1:8" ht="12.75">
      <c r="A291" s="267">
        <v>307</v>
      </c>
      <c r="B291" s="88"/>
      <c r="C291" s="95">
        <f t="shared" si="13"/>
        <v>31.98</v>
      </c>
      <c r="D291" s="261"/>
      <c r="E291" s="262">
        <v>11870</v>
      </c>
      <c r="F291" s="264">
        <f t="shared" si="14"/>
        <v>6152</v>
      </c>
      <c r="G291" s="263">
        <f t="shared" si="12"/>
        <v>4454</v>
      </c>
      <c r="H291" s="262">
        <v>75</v>
      </c>
    </row>
    <row r="292" spans="1:8" ht="12.75">
      <c r="A292" s="267">
        <v>308</v>
      </c>
      <c r="B292" s="88"/>
      <c r="C292" s="95">
        <f t="shared" si="13"/>
        <v>32</v>
      </c>
      <c r="D292" s="261"/>
      <c r="E292" s="262">
        <v>11870</v>
      </c>
      <c r="F292" s="264">
        <f t="shared" si="14"/>
        <v>6148</v>
      </c>
      <c r="G292" s="263">
        <f t="shared" si="12"/>
        <v>4451</v>
      </c>
      <c r="H292" s="262">
        <v>75</v>
      </c>
    </row>
    <row r="293" spans="1:8" ht="12.75">
      <c r="A293" s="267">
        <v>309</v>
      </c>
      <c r="B293" s="88"/>
      <c r="C293" s="95">
        <f t="shared" si="13"/>
        <v>32.02</v>
      </c>
      <c r="D293" s="261"/>
      <c r="E293" s="262">
        <v>11870</v>
      </c>
      <c r="F293" s="264">
        <f t="shared" si="14"/>
        <v>6144</v>
      </c>
      <c r="G293" s="263">
        <f t="shared" si="12"/>
        <v>4448</v>
      </c>
      <c r="H293" s="262">
        <v>75</v>
      </c>
    </row>
    <row r="294" spans="1:8" ht="12.75">
      <c r="A294" s="267">
        <v>310</v>
      </c>
      <c r="B294" s="88"/>
      <c r="C294" s="95">
        <f t="shared" si="13"/>
        <v>32.04</v>
      </c>
      <c r="D294" s="261"/>
      <c r="E294" s="262">
        <v>11870</v>
      </c>
      <c r="F294" s="264">
        <f t="shared" si="14"/>
        <v>6141</v>
      </c>
      <c r="G294" s="263">
        <f t="shared" si="12"/>
        <v>4446</v>
      </c>
      <c r="H294" s="262">
        <v>75</v>
      </c>
    </row>
    <row r="295" spans="1:8" ht="12.75">
      <c r="A295" s="267">
        <v>311</v>
      </c>
      <c r="B295" s="88"/>
      <c r="C295" s="95">
        <f t="shared" si="13"/>
        <v>32.06</v>
      </c>
      <c r="D295" s="261"/>
      <c r="E295" s="262">
        <v>11870</v>
      </c>
      <c r="F295" s="264">
        <f t="shared" si="14"/>
        <v>6137</v>
      </c>
      <c r="G295" s="263">
        <f t="shared" si="12"/>
        <v>4443</v>
      </c>
      <c r="H295" s="262">
        <v>75</v>
      </c>
    </row>
    <row r="296" spans="1:8" ht="12.75">
      <c r="A296" s="267">
        <v>312</v>
      </c>
      <c r="B296" s="88"/>
      <c r="C296" s="95">
        <f t="shared" si="13"/>
        <v>32.08</v>
      </c>
      <c r="D296" s="261"/>
      <c r="E296" s="262">
        <v>11870</v>
      </c>
      <c r="F296" s="264">
        <f t="shared" si="14"/>
        <v>6133</v>
      </c>
      <c r="G296" s="263">
        <f t="shared" si="12"/>
        <v>4440</v>
      </c>
      <c r="H296" s="262">
        <v>75</v>
      </c>
    </row>
    <row r="297" spans="1:8" ht="12.75">
      <c r="A297" s="267">
        <v>313</v>
      </c>
      <c r="B297" s="88"/>
      <c r="C297" s="95">
        <f t="shared" si="13"/>
        <v>32.1</v>
      </c>
      <c r="D297" s="261"/>
      <c r="E297" s="262">
        <v>11870</v>
      </c>
      <c r="F297" s="264">
        <f t="shared" si="14"/>
        <v>6129</v>
      </c>
      <c r="G297" s="263">
        <f t="shared" si="12"/>
        <v>4437</v>
      </c>
      <c r="H297" s="262">
        <v>75</v>
      </c>
    </row>
    <row r="298" spans="1:8" ht="12.75">
      <c r="A298" s="267">
        <v>314</v>
      </c>
      <c r="B298" s="88"/>
      <c r="C298" s="95">
        <f t="shared" si="13"/>
        <v>32.12</v>
      </c>
      <c r="D298" s="261"/>
      <c r="E298" s="262">
        <v>11870</v>
      </c>
      <c r="F298" s="264">
        <f t="shared" si="14"/>
        <v>6126</v>
      </c>
      <c r="G298" s="263">
        <f t="shared" si="12"/>
        <v>4435</v>
      </c>
      <c r="H298" s="262">
        <v>75</v>
      </c>
    </row>
    <row r="299" spans="1:8" ht="12.75">
      <c r="A299" s="267">
        <v>315</v>
      </c>
      <c r="B299" s="88"/>
      <c r="C299" s="95">
        <f t="shared" si="13"/>
        <v>32.14</v>
      </c>
      <c r="D299" s="261"/>
      <c r="E299" s="262">
        <v>11870</v>
      </c>
      <c r="F299" s="264">
        <f t="shared" si="14"/>
        <v>6122</v>
      </c>
      <c r="G299" s="263">
        <f t="shared" si="12"/>
        <v>4432</v>
      </c>
      <c r="H299" s="262">
        <v>75</v>
      </c>
    </row>
    <row r="300" spans="1:8" ht="12.75">
      <c r="A300" s="267">
        <v>316</v>
      </c>
      <c r="B300" s="88"/>
      <c r="C300" s="95">
        <f t="shared" si="13"/>
        <v>32.16</v>
      </c>
      <c r="D300" s="261"/>
      <c r="E300" s="262">
        <v>11870</v>
      </c>
      <c r="F300" s="264">
        <f t="shared" si="14"/>
        <v>6118</v>
      </c>
      <c r="G300" s="263">
        <f t="shared" si="12"/>
        <v>4429</v>
      </c>
      <c r="H300" s="262">
        <v>75</v>
      </c>
    </row>
    <row r="301" spans="1:8" ht="12.75">
      <c r="A301" s="267">
        <v>317</v>
      </c>
      <c r="B301" s="88"/>
      <c r="C301" s="95">
        <f t="shared" si="13"/>
        <v>32.18</v>
      </c>
      <c r="D301" s="261"/>
      <c r="E301" s="262">
        <v>11870</v>
      </c>
      <c r="F301" s="264">
        <f t="shared" si="14"/>
        <v>6114</v>
      </c>
      <c r="G301" s="263">
        <f t="shared" si="12"/>
        <v>4426</v>
      </c>
      <c r="H301" s="262">
        <v>75</v>
      </c>
    </row>
    <row r="302" spans="1:8" ht="12.75">
      <c r="A302" s="267">
        <v>318</v>
      </c>
      <c r="B302" s="88"/>
      <c r="C302" s="95">
        <f t="shared" si="13"/>
        <v>32.2</v>
      </c>
      <c r="D302" s="261"/>
      <c r="E302" s="262">
        <v>11870</v>
      </c>
      <c r="F302" s="264">
        <f t="shared" si="14"/>
        <v>6111</v>
      </c>
      <c r="G302" s="263">
        <f t="shared" si="12"/>
        <v>4424</v>
      </c>
      <c r="H302" s="262">
        <v>75</v>
      </c>
    </row>
    <row r="303" spans="1:8" ht="12.75">
      <c r="A303" s="267">
        <v>319</v>
      </c>
      <c r="B303" s="88"/>
      <c r="C303" s="95">
        <f t="shared" si="13"/>
        <v>32.21</v>
      </c>
      <c r="D303" s="261"/>
      <c r="E303" s="262">
        <v>11870</v>
      </c>
      <c r="F303" s="264">
        <f t="shared" si="14"/>
        <v>6109</v>
      </c>
      <c r="G303" s="263">
        <f t="shared" si="12"/>
        <v>4422</v>
      </c>
      <c r="H303" s="262">
        <v>75</v>
      </c>
    </row>
    <row r="304" spans="1:8" ht="12.75">
      <c r="A304" s="267">
        <v>320</v>
      </c>
      <c r="B304" s="88"/>
      <c r="C304" s="95">
        <f t="shared" si="13"/>
        <v>32.23</v>
      </c>
      <c r="D304" s="261"/>
      <c r="E304" s="262">
        <v>11870</v>
      </c>
      <c r="F304" s="264">
        <f t="shared" si="14"/>
        <v>6105</v>
      </c>
      <c r="G304" s="263">
        <f t="shared" si="12"/>
        <v>4419</v>
      </c>
      <c r="H304" s="262">
        <v>75</v>
      </c>
    </row>
    <row r="305" spans="1:8" ht="12.75">
      <c r="A305" s="267">
        <v>321</v>
      </c>
      <c r="B305" s="88"/>
      <c r="C305" s="95">
        <f t="shared" si="13"/>
        <v>32.25</v>
      </c>
      <c r="D305" s="261"/>
      <c r="E305" s="262">
        <v>11870</v>
      </c>
      <c r="F305" s="264">
        <f t="shared" si="14"/>
        <v>6101</v>
      </c>
      <c r="G305" s="263">
        <f t="shared" si="12"/>
        <v>4417</v>
      </c>
      <c r="H305" s="262">
        <v>75</v>
      </c>
    </row>
    <row r="306" spans="1:8" ht="12.75">
      <c r="A306" s="267">
        <v>322</v>
      </c>
      <c r="B306" s="88"/>
      <c r="C306" s="95">
        <f t="shared" si="13"/>
        <v>32.27</v>
      </c>
      <c r="D306" s="261"/>
      <c r="E306" s="262">
        <v>11870</v>
      </c>
      <c r="F306" s="264">
        <f t="shared" si="14"/>
        <v>6097</v>
      </c>
      <c r="G306" s="263">
        <f t="shared" si="12"/>
        <v>4414</v>
      </c>
      <c r="H306" s="262">
        <v>75</v>
      </c>
    </row>
    <row r="307" spans="1:8" ht="12.75">
      <c r="A307" s="267">
        <v>323</v>
      </c>
      <c r="B307" s="88"/>
      <c r="C307" s="95">
        <f t="shared" si="13"/>
        <v>32.29</v>
      </c>
      <c r="D307" s="261"/>
      <c r="E307" s="262">
        <v>11870</v>
      </c>
      <c r="F307" s="264">
        <f t="shared" si="14"/>
        <v>6094</v>
      </c>
      <c r="G307" s="263">
        <f t="shared" si="12"/>
        <v>4411</v>
      </c>
      <c r="H307" s="262">
        <v>75</v>
      </c>
    </row>
    <row r="308" spans="1:8" ht="12.75">
      <c r="A308" s="267">
        <v>324</v>
      </c>
      <c r="B308" s="88"/>
      <c r="C308" s="95">
        <f t="shared" si="13"/>
        <v>32.31</v>
      </c>
      <c r="D308" s="261"/>
      <c r="E308" s="262">
        <v>11870</v>
      </c>
      <c r="F308" s="264">
        <f t="shared" si="14"/>
        <v>6090</v>
      </c>
      <c r="G308" s="263">
        <f t="shared" si="12"/>
        <v>4409</v>
      </c>
      <c r="H308" s="262">
        <v>75</v>
      </c>
    </row>
    <row r="309" spans="1:8" ht="12.75">
      <c r="A309" s="267">
        <v>325</v>
      </c>
      <c r="B309" s="88"/>
      <c r="C309" s="95">
        <f t="shared" si="13"/>
        <v>32.33</v>
      </c>
      <c r="D309" s="261"/>
      <c r="E309" s="262">
        <v>11870</v>
      </c>
      <c r="F309" s="264">
        <f t="shared" si="14"/>
        <v>6086</v>
      </c>
      <c r="G309" s="263">
        <f t="shared" si="12"/>
        <v>4406</v>
      </c>
      <c r="H309" s="262">
        <v>75</v>
      </c>
    </row>
    <row r="310" spans="1:8" ht="12.75">
      <c r="A310" s="267">
        <v>326</v>
      </c>
      <c r="B310" s="88"/>
      <c r="C310" s="95">
        <f t="shared" si="13"/>
        <v>32.35</v>
      </c>
      <c r="D310" s="261"/>
      <c r="E310" s="262">
        <v>11870</v>
      </c>
      <c r="F310" s="264">
        <f t="shared" si="14"/>
        <v>6083</v>
      </c>
      <c r="G310" s="263">
        <f t="shared" si="12"/>
        <v>4403</v>
      </c>
      <c r="H310" s="262">
        <v>75</v>
      </c>
    </row>
    <row r="311" spans="1:8" ht="12.75">
      <c r="A311" s="267">
        <v>327</v>
      </c>
      <c r="B311" s="88"/>
      <c r="C311" s="95">
        <f t="shared" si="13"/>
        <v>32.37</v>
      </c>
      <c r="D311" s="261"/>
      <c r="E311" s="262">
        <v>11870</v>
      </c>
      <c r="F311" s="264">
        <f t="shared" si="14"/>
        <v>6079</v>
      </c>
      <c r="G311" s="263">
        <f t="shared" si="12"/>
        <v>4400</v>
      </c>
      <c r="H311" s="262">
        <v>75</v>
      </c>
    </row>
    <row r="312" spans="1:8" ht="12.75">
      <c r="A312" s="267">
        <v>328</v>
      </c>
      <c r="B312" s="88"/>
      <c r="C312" s="95">
        <f t="shared" si="13"/>
        <v>32.39</v>
      </c>
      <c r="D312" s="261"/>
      <c r="E312" s="262">
        <v>11870</v>
      </c>
      <c r="F312" s="264">
        <f t="shared" si="14"/>
        <v>6075</v>
      </c>
      <c r="G312" s="263">
        <f t="shared" si="12"/>
        <v>4398</v>
      </c>
      <c r="H312" s="262">
        <v>75</v>
      </c>
    </row>
    <row r="313" spans="1:8" ht="12.75">
      <c r="A313" s="267">
        <v>329</v>
      </c>
      <c r="B313" s="88"/>
      <c r="C313" s="95">
        <f t="shared" si="13"/>
        <v>32.41</v>
      </c>
      <c r="D313" s="261"/>
      <c r="E313" s="262">
        <v>11870</v>
      </c>
      <c r="F313" s="264">
        <f t="shared" si="14"/>
        <v>6071</v>
      </c>
      <c r="G313" s="263">
        <f t="shared" si="12"/>
        <v>4395</v>
      </c>
      <c r="H313" s="262">
        <v>75</v>
      </c>
    </row>
    <row r="314" spans="1:8" ht="12.75">
      <c r="A314" s="267">
        <v>330</v>
      </c>
      <c r="B314" s="88"/>
      <c r="C314" s="95">
        <f t="shared" si="13"/>
        <v>32.43</v>
      </c>
      <c r="D314" s="261"/>
      <c r="E314" s="262">
        <v>11870</v>
      </c>
      <c r="F314" s="264">
        <f t="shared" si="14"/>
        <v>6068</v>
      </c>
      <c r="G314" s="263">
        <f t="shared" si="12"/>
        <v>4392</v>
      </c>
      <c r="H314" s="262">
        <v>75</v>
      </c>
    </row>
    <row r="315" spans="1:8" ht="12.75">
      <c r="A315" s="267">
        <v>331</v>
      </c>
      <c r="B315" s="88"/>
      <c r="C315" s="95">
        <f t="shared" si="13"/>
        <v>32.45</v>
      </c>
      <c r="D315" s="261"/>
      <c r="E315" s="262">
        <v>11870</v>
      </c>
      <c r="F315" s="264">
        <f t="shared" si="14"/>
        <v>6064</v>
      </c>
      <c r="G315" s="263">
        <f t="shared" si="12"/>
        <v>4390</v>
      </c>
      <c r="H315" s="262">
        <v>75</v>
      </c>
    </row>
    <row r="316" spans="1:8" ht="12.75">
      <c r="A316" s="267">
        <v>332</v>
      </c>
      <c r="B316" s="88"/>
      <c r="C316" s="95">
        <f t="shared" si="13"/>
        <v>32.47</v>
      </c>
      <c r="D316" s="261"/>
      <c r="E316" s="262">
        <v>11870</v>
      </c>
      <c r="F316" s="264">
        <f t="shared" si="14"/>
        <v>6060</v>
      </c>
      <c r="G316" s="263">
        <f t="shared" si="12"/>
        <v>4387</v>
      </c>
      <c r="H316" s="262">
        <v>75</v>
      </c>
    </row>
    <row r="317" spans="1:8" ht="12.75">
      <c r="A317" s="267">
        <v>333</v>
      </c>
      <c r="B317" s="88"/>
      <c r="C317" s="95">
        <f t="shared" si="13"/>
        <v>32.48</v>
      </c>
      <c r="D317" s="261"/>
      <c r="E317" s="262">
        <v>11870</v>
      </c>
      <c r="F317" s="264">
        <f t="shared" si="14"/>
        <v>6059</v>
      </c>
      <c r="G317" s="263">
        <f t="shared" si="12"/>
        <v>4385</v>
      </c>
      <c r="H317" s="262">
        <v>75</v>
      </c>
    </row>
    <row r="318" spans="1:8" ht="12.75">
      <c r="A318" s="267">
        <v>334</v>
      </c>
      <c r="B318" s="88"/>
      <c r="C318" s="95">
        <f t="shared" si="13"/>
        <v>32.5</v>
      </c>
      <c r="D318" s="261"/>
      <c r="E318" s="262">
        <v>11870</v>
      </c>
      <c r="F318" s="264">
        <f t="shared" si="14"/>
        <v>6055</v>
      </c>
      <c r="G318" s="263">
        <f t="shared" si="12"/>
        <v>4383</v>
      </c>
      <c r="H318" s="262">
        <v>75</v>
      </c>
    </row>
    <row r="319" spans="1:8" ht="12.75">
      <c r="A319" s="267">
        <v>335</v>
      </c>
      <c r="B319" s="88"/>
      <c r="C319" s="95">
        <f t="shared" si="13"/>
        <v>32.52</v>
      </c>
      <c r="D319" s="261"/>
      <c r="E319" s="262">
        <v>11870</v>
      </c>
      <c r="F319" s="264">
        <f t="shared" si="14"/>
        <v>6051</v>
      </c>
      <c r="G319" s="263">
        <f t="shared" si="12"/>
        <v>4380</v>
      </c>
      <c r="H319" s="262">
        <v>75</v>
      </c>
    </row>
    <row r="320" spans="1:8" ht="12.75">
      <c r="A320" s="267">
        <v>336</v>
      </c>
      <c r="B320" s="88"/>
      <c r="C320" s="95">
        <f t="shared" si="13"/>
        <v>32.54</v>
      </c>
      <c r="D320" s="261"/>
      <c r="E320" s="262">
        <v>11870</v>
      </c>
      <c r="F320" s="264">
        <f t="shared" si="14"/>
        <v>6047</v>
      </c>
      <c r="G320" s="263">
        <f t="shared" si="12"/>
        <v>4377</v>
      </c>
      <c r="H320" s="262">
        <v>75</v>
      </c>
    </row>
    <row r="321" spans="1:8" ht="12.75">
      <c r="A321" s="267">
        <v>337</v>
      </c>
      <c r="B321" s="88"/>
      <c r="C321" s="95">
        <f t="shared" si="13"/>
        <v>32.56</v>
      </c>
      <c r="D321" s="261"/>
      <c r="E321" s="262">
        <v>11870</v>
      </c>
      <c r="F321" s="264">
        <f t="shared" si="14"/>
        <v>6044</v>
      </c>
      <c r="G321" s="263">
        <f t="shared" si="12"/>
        <v>4375</v>
      </c>
      <c r="H321" s="262">
        <v>75</v>
      </c>
    </row>
    <row r="322" spans="1:8" ht="12.75">
      <c r="A322" s="267">
        <v>338</v>
      </c>
      <c r="B322" s="88"/>
      <c r="C322" s="95">
        <f t="shared" si="13"/>
        <v>32.58</v>
      </c>
      <c r="D322" s="261"/>
      <c r="E322" s="262">
        <v>11870</v>
      </c>
      <c r="F322" s="264">
        <f t="shared" si="14"/>
        <v>6040</v>
      </c>
      <c r="G322" s="263">
        <f t="shared" si="12"/>
        <v>4372</v>
      </c>
      <c r="H322" s="262">
        <v>75</v>
      </c>
    </row>
    <row r="323" spans="1:8" ht="12.75">
      <c r="A323" s="267">
        <v>339</v>
      </c>
      <c r="B323" s="88"/>
      <c r="C323" s="95">
        <f t="shared" si="13"/>
        <v>32.6</v>
      </c>
      <c r="D323" s="261"/>
      <c r="E323" s="262">
        <v>11870</v>
      </c>
      <c r="F323" s="264">
        <f t="shared" si="14"/>
        <v>6037</v>
      </c>
      <c r="G323" s="263">
        <f t="shared" si="12"/>
        <v>4369</v>
      </c>
      <c r="H323" s="262">
        <v>75</v>
      </c>
    </row>
    <row r="324" spans="1:8" ht="12.75">
      <c r="A324" s="267">
        <v>340</v>
      </c>
      <c r="B324" s="88"/>
      <c r="C324" s="95">
        <f t="shared" si="13"/>
        <v>32.61</v>
      </c>
      <c r="D324" s="261"/>
      <c r="E324" s="262">
        <v>11870</v>
      </c>
      <c r="F324" s="264">
        <f t="shared" si="14"/>
        <v>6035</v>
      </c>
      <c r="G324" s="263">
        <f t="shared" si="12"/>
        <v>4368</v>
      </c>
      <c r="H324" s="262">
        <v>75</v>
      </c>
    </row>
    <row r="325" spans="1:8" ht="12.75">
      <c r="A325" s="267">
        <v>341</v>
      </c>
      <c r="B325" s="88"/>
      <c r="C325" s="95">
        <f t="shared" si="13"/>
        <v>32.63</v>
      </c>
      <c r="D325" s="261"/>
      <c r="E325" s="262">
        <v>11870</v>
      </c>
      <c r="F325" s="264">
        <f t="shared" si="14"/>
        <v>6031</v>
      </c>
      <c r="G325" s="263">
        <f t="shared" si="12"/>
        <v>4365</v>
      </c>
      <c r="H325" s="262">
        <v>75</v>
      </c>
    </row>
    <row r="326" spans="1:8" ht="12.75">
      <c r="A326" s="267">
        <v>342</v>
      </c>
      <c r="B326" s="88"/>
      <c r="C326" s="95">
        <f t="shared" si="13"/>
        <v>32.65</v>
      </c>
      <c r="D326" s="261"/>
      <c r="E326" s="262">
        <v>11870</v>
      </c>
      <c r="F326" s="264">
        <f t="shared" si="14"/>
        <v>6027</v>
      </c>
      <c r="G326" s="263">
        <f t="shared" si="12"/>
        <v>4363</v>
      </c>
      <c r="H326" s="262">
        <v>75</v>
      </c>
    </row>
    <row r="327" spans="1:8" ht="12.75">
      <c r="A327" s="267">
        <v>343</v>
      </c>
      <c r="B327" s="88"/>
      <c r="C327" s="95">
        <f t="shared" si="13"/>
        <v>32.67</v>
      </c>
      <c r="D327" s="261"/>
      <c r="E327" s="262">
        <v>11870</v>
      </c>
      <c r="F327" s="264">
        <f t="shared" si="14"/>
        <v>6024</v>
      </c>
      <c r="G327" s="263">
        <f t="shared" si="12"/>
        <v>4360</v>
      </c>
      <c r="H327" s="262">
        <v>75</v>
      </c>
    </row>
    <row r="328" spans="1:8" ht="12.75">
      <c r="A328" s="267">
        <v>344</v>
      </c>
      <c r="B328" s="88"/>
      <c r="C328" s="95">
        <f t="shared" si="13"/>
        <v>32.69</v>
      </c>
      <c r="D328" s="261"/>
      <c r="E328" s="262">
        <v>11870</v>
      </c>
      <c r="F328" s="264">
        <f t="shared" si="14"/>
        <v>6020</v>
      </c>
      <c r="G328" s="263">
        <f t="shared" si="12"/>
        <v>4357</v>
      </c>
      <c r="H328" s="262">
        <v>75</v>
      </c>
    </row>
    <row r="329" spans="1:8" ht="12.75">
      <c r="A329" s="267">
        <v>345</v>
      </c>
      <c r="B329" s="88"/>
      <c r="C329" s="95">
        <f t="shared" si="13"/>
        <v>32.71</v>
      </c>
      <c r="D329" s="261"/>
      <c r="E329" s="262">
        <v>11870</v>
      </c>
      <c r="F329" s="264">
        <f t="shared" si="14"/>
        <v>6016</v>
      </c>
      <c r="G329" s="263">
        <f t="shared" si="12"/>
        <v>4355</v>
      </c>
      <c r="H329" s="262">
        <v>75</v>
      </c>
    </row>
    <row r="330" spans="1:8" ht="12.75">
      <c r="A330" s="267">
        <v>346</v>
      </c>
      <c r="B330" s="88"/>
      <c r="C330" s="95">
        <f t="shared" si="13"/>
        <v>32.73</v>
      </c>
      <c r="D330" s="261"/>
      <c r="E330" s="262">
        <v>11870</v>
      </c>
      <c r="F330" s="264">
        <f t="shared" si="14"/>
        <v>6013</v>
      </c>
      <c r="G330" s="263">
        <f t="shared" si="12"/>
        <v>4352</v>
      </c>
      <c r="H330" s="262">
        <v>75</v>
      </c>
    </row>
    <row r="331" spans="1:8" ht="12.75">
      <c r="A331" s="267">
        <v>347</v>
      </c>
      <c r="B331" s="88"/>
      <c r="C331" s="95">
        <f t="shared" si="13"/>
        <v>32.74</v>
      </c>
      <c r="D331" s="261"/>
      <c r="E331" s="262">
        <v>11870</v>
      </c>
      <c r="F331" s="264">
        <f t="shared" si="14"/>
        <v>6011</v>
      </c>
      <c r="G331" s="263">
        <f t="shared" si="12"/>
        <v>4351</v>
      </c>
      <c r="H331" s="262">
        <v>75</v>
      </c>
    </row>
    <row r="332" spans="1:8" ht="12.75">
      <c r="A332" s="267">
        <v>348</v>
      </c>
      <c r="B332" s="88"/>
      <c r="C332" s="95">
        <f t="shared" si="13"/>
        <v>32.76</v>
      </c>
      <c r="D332" s="261"/>
      <c r="E332" s="262">
        <v>11870</v>
      </c>
      <c r="F332" s="264">
        <f t="shared" si="14"/>
        <v>6007</v>
      </c>
      <c r="G332" s="263">
        <f t="shared" si="12"/>
        <v>4348</v>
      </c>
      <c r="H332" s="262">
        <v>75</v>
      </c>
    </row>
    <row r="333" spans="1:8" ht="12.75">
      <c r="A333" s="267">
        <v>349</v>
      </c>
      <c r="B333" s="88"/>
      <c r="C333" s="95">
        <f t="shared" si="13"/>
        <v>32.78</v>
      </c>
      <c r="D333" s="261"/>
      <c r="E333" s="262">
        <v>11870</v>
      </c>
      <c r="F333" s="264">
        <f t="shared" si="14"/>
        <v>6004</v>
      </c>
      <c r="G333" s="263">
        <f aca="true" t="shared" si="15" ref="G333:G396">ROUND(12*(1/C333*E333),0)</f>
        <v>4345</v>
      </c>
      <c r="H333" s="262">
        <v>75</v>
      </c>
    </row>
    <row r="334" spans="1:8" ht="12.75">
      <c r="A334" s="267">
        <v>350</v>
      </c>
      <c r="B334" s="88"/>
      <c r="C334" s="95">
        <f aca="true" t="shared" si="16" ref="C334:C397">ROUND((10.899*LN(A334)+A334/200)*0.5,2)</f>
        <v>32.8</v>
      </c>
      <c r="D334" s="261"/>
      <c r="E334" s="262">
        <v>11870</v>
      </c>
      <c r="F334" s="264">
        <f aca="true" t="shared" si="17" ref="F334:F397">ROUND(12*1.3644*(1/C334*E334)+H334,0)</f>
        <v>6000</v>
      </c>
      <c r="G334" s="263">
        <f t="shared" si="15"/>
        <v>4343</v>
      </c>
      <c r="H334" s="262">
        <v>75</v>
      </c>
    </row>
    <row r="335" spans="1:8" ht="12.75">
      <c r="A335" s="267">
        <v>351</v>
      </c>
      <c r="B335" s="88"/>
      <c r="C335" s="95">
        <f t="shared" si="16"/>
        <v>32.82</v>
      </c>
      <c r="D335" s="261"/>
      <c r="E335" s="262">
        <v>11870</v>
      </c>
      <c r="F335" s="264">
        <f t="shared" si="17"/>
        <v>5997</v>
      </c>
      <c r="G335" s="263">
        <f t="shared" si="15"/>
        <v>4340</v>
      </c>
      <c r="H335" s="262">
        <v>75</v>
      </c>
    </row>
    <row r="336" spans="1:8" ht="12.75">
      <c r="A336" s="267">
        <v>352</v>
      </c>
      <c r="B336" s="88"/>
      <c r="C336" s="95">
        <f t="shared" si="16"/>
        <v>32.83</v>
      </c>
      <c r="D336" s="261"/>
      <c r="E336" s="262">
        <v>11870</v>
      </c>
      <c r="F336" s="264">
        <f t="shared" si="17"/>
        <v>5995</v>
      </c>
      <c r="G336" s="263">
        <f t="shared" si="15"/>
        <v>4339</v>
      </c>
      <c r="H336" s="262">
        <v>75</v>
      </c>
    </row>
    <row r="337" spans="1:8" ht="12.75">
      <c r="A337" s="267">
        <v>353</v>
      </c>
      <c r="B337" s="88"/>
      <c r="C337" s="95">
        <f t="shared" si="16"/>
        <v>32.85</v>
      </c>
      <c r="D337" s="261"/>
      <c r="E337" s="262">
        <v>11870</v>
      </c>
      <c r="F337" s="264">
        <f t="shared" si="17"/>
        <v>5991</v>
      </c>
      <c r="G337" s="263">
        <f t="shared" si="15"/>
        <v>4336</v>
      </c>
      <c r="H337" s="262">
        <v>75</v>
      </c>
    </row>
    <row r="338" spans="1:8" ht="12.75">
      <c r="A338" s="267">
        <v>354</v>
      </c>
      <c r="B338" s="88"/>
      <c r="C338" s="95">
        <f t="shared" si="16"/>
        <v>32.87</v>
      </c>
      <c r="D338" s="261"/>
      <c r="E338" s="262">
        <v>11870</v>
      </c>
      <c r="F338" s="264">
        <f t="shared" si="17"/>
        <v>5988</v>
      </c>
      <c r="G338" s="263">
        <f t="shared" si="15"/>
        <v>4333</v>
      </c>
      <c r="H338" s="262">
        <v>75</v>
      </c>
    </row>
    <row r="339" spans="1:8" ht="12.75">
      <c r="A339" s="267">
        <v>355</v>
      </c>
      <c r="B339" s="88"/>
      <c r="C339" s="95">
        <f t="shared" si="16"/>
        <v>32.89</v>
      </c>
      <c r="D339" s="261"/>
      <c r="E339" s="262">
        <v>11870</v>
      </c>
      <c r="F339" s="264">
        <f t="shared" si="17"/>
        <v>5984</v>
      </c>
      <c r="G339" s="263">
        <f t="shared" si="15"/>
        <v>4331</v>
      </c>
      <c r="H339" s="262">
        <v>75</v>
      </c>
    </row>
    <row r="340" spans="1:8" ht="12.75">
      <c r="A340" s="267">
        <v>356</v>
      </c>
      <c r="B340" s="88"/>
      <c r="C340" s="95">
        <f t="shared" si="16"/>
        <v>32.91</v>
      </c>
      <c r="D340" s="261"/>
      <c r="E340" s="262">
        <v>11870</v>
      </c>
      <c r="F340" s="264">
        <f t="shared" si="17"/>
        <v>5980</v>
      </c>
      <c r="G340" s="263">
        <f t="shared" si="15"/>
        <v>4328</v>
      </c>
      <c r="H340" s="262">
        <v>75</v>
      </c>
    </row>
    <row r="341" spans="1:8" ht="12.75">
      <c r="A341" s="267">
        <v>357</v>
      </c>
      <c r="B341" s="88"/>
      <c r="C341" s="95">
        <f t="shared" si="16"/>
        <v>32.92</v>
      </c>
      <c r="D341" s="261"/>
      <c r="E341" s="262">
        <v>11870</v>
      </c>
      <c r="F341" s="264">
        <f t="shared" si="17"/>
        <v>5979</v>
      </c>
      <c r="G341" s="263">
        <f t="shared" si="15"/>
        <v>4327</v>
      </c>
      <c r="H341" s="262">
        <v>75</v>
      </c>
    </row>
    <row r="342" spans="1:8" ht="12.75">
      <c r="A342" s="267">
        <v>358</v>
      </c>
      <c r="B342" s="88"/>
      <c r="C342" s="95">
        <f t="shared" si="16"/>
        <v>32.94</v>
      </c>
      <c r="D342" s="261"/>
      <c r="E342" s="262">
        <v>11870</v>
      </c>
      <c r="F342" s="264">
        <f t="shared" si="17"/>
        <v>5975</v>
      </c>
      <c r="G342" s="263">
        <f t="shared" si="15"/>
        <v>4324</v>
      </c>
      <c r="H342" s="262">
        <v>75</v>
      </c>
    </row>
    <row r="343" spans="1:8" ht="12.75">
      <c r="A343" s="267">
        <v>359</v>
      </c>
      <c r="B343" s="88"/>
      <c r="C343" s="95">
        <f t="shared" si="16"/>
        <v>32.96</v>
      </c>
      <c r="D343" s="261"/>
      <c r="E343" s="262">
        <v>11870</v>
      </c>
      <c r="F343" s="264">
        <f t="shared" si="17"/>
        <v>5971</v>
      </c>
      <c r="G343" s="263">
        <f t="shared" si="15"/>
        <v>4322</v>
      </c>
      <c r="H343" s="262">
        <v>75</v>
      </c>
    </row>
    <row r="344" spans="1:8" ht="12.75">
      <c r="A344" s="267">
        <v>360</v>
      </c>
      <c r="B344" s="88"/>
      <c r="C344" s="95">
        <f t="shared" si="16"/>
        <v>32.98</v>
      </c>
      <c r="D344" s="261"/>
      <c r="E344" s="262">
        <v>11870</v>
      </c>
      <c r="F344" s="264">
        <f t="shared" si="17"/>
        <v>5968</v>
      </c>
      <c r="G344" s="263">
        <f t="shared" si="15"/>
        <v>4319</v>
      </c>
      <c r="H344" s="262">
        <v>75</v>
      </c>
    </row>
    <row r="345" spans="1:8" ht="12.75">
      <c r="A345" s="267">
        <v>361</v>
      </c>
      <c r="B345" s="88"/>
      <c r="C345" s="95">
        <f t="shared" si="16"/>
        <v>32.99</v>
      </c>
      <c r="D345" s="261"/>
      <c r="E345" s="262">
        <v>11870</v>
      </c>
      <c r="F345" s="264">
        <f t="shared" si="17"/>
        <v>5966</v>
      </c>
      <c r="G345" s="263">
        <f t="shared" si="15"/>
        <v>4318</v>
      </c>
      <c r="H345" s="262">
        <v>75</v>
      </c>
    </row>
    <row r="346" spans="1:8" ht="12.75">
      <c r="A346" s="267">
        <v>362</v>
      </c>
      <c r="B346" s="88"/>
      <c r="C346" s="95">
        <f t="shared" si="16"/>
        <v>33.01</v>
      </c>
      <c r="D346" s="261"/>
      <c r="E346" s="262">
        <v>11870</v>
      </c>
      <c r="F346" s="264">
        <f t="shared" si="17"/>
        <v>5962</v>
      </c>
      <c r="G346" s="263">
        <f t="shared" si="15"/>
        <v>4315</v>
      </c>
      <c r="H346" s="262">
        <v>75</v>
      </c>
    </row>
    <row r="347" spans="1:8" ht="12.75">
      <c r="A347" s="267">
        <v>363</v>
      </c>
      <c r="B347" s="88"/>
      <c r="C347" s="95">
        <f t="shared" si="16"/>
        <v>33.03</v>
      </c>
      <c r="D347" s="261"/>
      <c r="E347" s="262">
        <v>11870</v>
      </c>
      <c r="F347" s="264">
        <f t="shared" si="17"/>
        <v>5959</v>
      </c>
      <c r="G347" s="263">
        <f t="shared" si="15"/>
        <v>4312</v>
      </c>
      <c r="H347" s="262">
        <v>75</v>
      </c>
    </row>
    <row r="348" spans="1:8" ht="12.75">
      <c r="A348" s="267">
        <v>364</v>
      </c>
      <c r="B348" s="88"/>
      <c r="C348" s="95">
        <f t="shared" si="16"/>
        <v>33.05</v>
      </c>
      <c r="D348" s="261"/>
      <c r="E348" s="262">
        <v>11870</v>
      </c>
      <c r="F348" s="264">
        <f t="shared" si="17"/>
        <v>5955</v>
      </c>
      <c r="G348" s="263">
        <f t="shared" si="15"/>
        <v>4310</v>
      </c>
      <c r="H348" s="262">
        <v>75</v>
      </c>
    </row>
    <row r="349" spans="1:8" ht="12.75">
      <c r="A349" s="267">
        <v>365</v>
      </c>
      <c r="B349" s="88"/>
      <c r="C349" s="95">
        <f t="shared" si="16"/>
        <v>33.06</v>
      </c>
      <c r="D349" s="261"/>
      <c r="E349" s="262">
        <v>11870</v>
      </c>
      <c r="F349" s="264">
        <f t="shared" si="17"/>
        <v>5954</v>
      </c>
      <c r="G349" s="263">
        <f t="shared" si="15"/>
        <v>4309</v>
      </c>
      <c r="H349" s="262">
        <v>75</v>
      </c>
    </row>
    <row r="350" spans="1:8" ht="12.75">
      <c r="A350" s="267">
        <v>366</v>
      </c>
      <c r="B350" s="88"/>
      <c r="C350" s="95">
        <f t="shared" si="16"/>
        <v>33.08</v>
      </c>
      <c r="D350" s="261"/>
      <c r="E350" s="262">
        <v>11870</v>
      </c>
      <c r="F350" s="264">
        <f t="shared" si="17"/>
        <v>5950</v>
      </c>
      <c r="G350" s="263">
        <f t="shared" si="15"/>
        <v>4306</v>
      </c>
      <c r="H350" s="262">
        <v>75</v>
      </c>
    </row>
    <row r="351" spans="1:8" ht="12.75">
      <c r="A351" s="267">
        <v>367</v>
      </c>
      <c r="B351" s="88"/>
      <c r="C351" s="95">
        <f t="shared" si="16"/>
        <v>33.1</v>
      </c>
      <c r="D351" s="261"/>
      <c r="E351" s="262">
        <v>11870</v>
      </c>
      <c r="F351" s="264">
        <f t="shared" si="17"/>
        <v>5946</v>
      </c>
      <c r="G351" s="263">
        <f t="shared" si="15"/>
        <v>4303</v>
      </c>
      <c r="H351" s="262">
        <v>75</v>
      </c>
    </row>
    <row r="352" spans="1:8" ht="12.75">
      <c r="A352" s="267">
        <v>368</v>
      </c>
      <c r="B352" s="88"/>
      <c r="C352" s="95">
        <f t="shared" si="16"/>
        <v>33.12</v>
      </c>
      <c r="D352" s="261"/>
      <c r="E352" s="262">
        <v>11870</v>
      </c>
      <c r="F352" s="264">
        <f t="shared" si="17"/>
        <v>5943</v>
      </c>
      <c r="G352" s="263">
        <f t="shared" si="15"/>
        <v>4301</v>
      </c>
      <c r="H352" s="262">
        <v>75</v>
      </c>
    </row>
    <row r="353" spans="1:8" ht="12.75">
      <c r="A353" s="267">
        <v>369</v>
      </c>
      <c r="B353" s="88"/>
      <c r="C353" s="95">
        <f t="shared" si="16"/>
        <v>33.13</v>
      </c>
      <c r="D353" s="261"/>
      <c r="E353" s="262">
        <v>11870</v>
      </c>
      <c r="F353" s="264">
        <f t="shared" si="17"/>
        <v>5941</v>
      </c>
      <c r="G353" s="263">
        <f t="shared" si="15"/>
        <v>4299</v>
      </c>
      <c r="H353" s="262">
        <v>75</v>
      </c>
    </row>
    <row r="354" spans="1:8" ht="12.75">
      <c r="A354" s="267">
        <v>370</v>
      </c>
      <c r="B354" s="88"/>
      <c r="C354" s="95">
        <f t="shared" si="16"/>
        <v>33.15</v>
      </c>
      <c r="D354" s="261"/>
      <c r="E354" s="262">
        <v>11870</v>
      </c>
      <c r="F354" s="264">
        <f t="shared" si="17"/>
        <v>5938</v>
      </c>
      <c r="G354" s="263">
        <f t="shared" si="15"/>
        <v>4297</v>
      </c>
      <c r="H354" s="262">
        <v>75</v>
      </c>
    </row>
    <row r="355" spans="1:8" ht="12.75">
      <c r="A355" s="267">
        <v>371</v>
      </c>
      <c r="B355" s="88"/>
      <c r="C355" s="95">
        <f t="shared" si="16"/>
        <v>33.17</v>
      </c>
      <c r="D355" s="261"/>
      <c r="E355" s="262">
        <v>11870</v>
      </c>
      <c r="F355" s="264">
        <f t="shared" si="17"/>
        <v>5934</v>
      </c>
      <c r="G355" s="263">
        <f t="shared" si="15"/>
        <v>4294</v>
      </c>
      <c r="H355" s="262">
        <v>75</v>
      </c>
    </row>
    <row r="356" spans="1:8" ht="12.75">
      <c r="A356" s="267">
        <v>372</v>
      </c>
      <c r="B356" s="88"/>
      <c r="C356" s="95">
        <f t="shared" si="16"/>
        <v>33.19</v>
      </c>
      <c r="D356" s="261"/>
      <c r="E356" s="262">
        <v>11870</v>
      </c>
      <c r="F356" s="264">
        <f t="shared" si="17"/>
        <v>5931</v>
      </c>
      <c r="G356" s="263">
        <f t="shared" si="15"/>
        <v>4292</v>
      </c>
      <c r="H356" s="262">
        <v>75</v>
      </c>
    </row>
    <row r="357" spans="1:8" ht="12.75">
      <c r="A357" s="267">
        <v>373</v>
      </c>
      <c r="B357" s="88"/>
      <c r="C357" s="95">
        <f t="shared" si="16"/>
        <v>33.2</v>
      </c>
      <c r="D357" s="261"/>
      <c r="E357" s="262">
        <v>11870</v>
      </c>
      <c r="F357" s="264">
        <f t="shared" si="17"/>
        <v>5929</v>
      </c>
      <c r="G357" s="263">
        <f t="shared" si="15"/>
        <v>4290</v>
      </c>
      <c r="H357" s="262">
        <v>75</v>
      </c>
    </row>
    <row r="358" spans="1:8" ht="12.75">
      <c r="A358" s="267">
        <v>374</v>
      </c>
      <c r="B358" s="88"/>
      <c r="C358" s="95">
        <f t="shared" si="16"/>
        <v>33.22</v>
      </c>
      <c r="D358" s="261"/>
      <c r="E358" s="262">
        <v>11870</v>
      </c>
      <c r="F358" s="264">
        <f t="shared" si="17"/>
        <v>5925</v>
      </c>
      <c r="G358" s="263">
        <f t="shared" si="15"/>
        <v>4288</v>
      </c>
      <c r="H358" s="262">
        <v>75</v>
      </c>
    </row>
    <row r="359" spans="1:8" ht="12.75">
      <c r="A359" s="267">
        <v>375</v>
      </c>
      <c r="B359" s="88"/>
      <c r="C359" s="95">
        <f t="shared" si="16"/>
        <v>33.24</v>
      </c>
      <c r="D359" s="261"/>
      <c r="E359" s="262">
        <v>11870</v>
      </c>
      <c r="F359" s="264">
        <f t="shared" si="17"/>
        <v>5922</v>
      </c>
      <c r="G359" s="263">
        <f t="shared" si="15"/>
        <v>4285</v>
      </c>
      <c r="H359" s="262">
        <v>75</v>
      </c>
    </row>
    <row r="360" spans="1:8" ht="12.75">
      <c r="A360" s="267">
        <v>376</v>
      </c>
      <c r="B360" s="88"/>
      <c r="C360" s="95">
        <f t="shared" si="16"/>
        <v>33.25</v>
      </c>
      <c r="D360" s="261"/>
      <c r="E360" s="262">
        <v>11870</v>
      </c>
      <c r="F360" s="264">
        <f t="shared" si="17"/>
        <v>5920</v>
      </c>
      <c r="G360" s="263">
        <f t="shared" si="15"/>
        <v>4284</v>
      </c>
      <c r="H360" s="262">
        <v>75</v>
      </c>
    </row>
    <row r="361" spans="1:8" ht="12.75">
      <c r="A361" s="267">
        <v>377</v>
      </c>
      <c r="B361" s="88"/>
      <c r="C361" s="95">
        <f t="shared" si="16"/>
        <v>33.27</v>
      </c>
      <c r="D361" s="261"/>
      <c r="E361" s="262">
        <v>11870</v>
      </c>
      <c r="F361" s="264">
        <f t="shared" si="17"/>
        <v>5916</v>
      </c>
      <c r="G361" s="263">
        <f t="shared" si="15"/>
        <v>4281</v>
      </c>
      <c r="H361" s="262">
        <v>75</v>
      </c>
    </row>
    <row r="362" spans="1:8" ht="12.75">
      <c r="A362" s="267">
        <v>378</v>
      </c>
      <c r="B362" s="88"/>
      <c r="C362" s="95">
        <f t="shared" si="16"/>
        <v>33.29</v>
      </c>
      <c r="D362" s="261"/>
      <c r="E362" s="262">
        <v>11870</v>
      </c>
      <c r="F362" s="264">
        <f t="shared" si="17"/>
        <v>5913</v>
      </c>
      <c r="G362" s="263">
        <f t="shared" si="15"/>
        <v>4279</v>
      </c>
      <c r="H362" s="262">
        <v>75</v>
      </c>
    </row>
    <row r="363" spans="1:8" ht="12.75">
      <c r="A363" s="267">
        <v>379</v>
      </c>
      <c r="B363" s="88"/>
      <c r="C363" s="95">
        <f t="shared" si="16"/>
        <v>33.3</v>
      </c>
      <c r="D363" s="261"/>
      <c r="E363" s="262">
        <v>11870</v>
      </c>
      <c r="F363" s="264">
        <f t="shared" si="17"/>
        <v>5911</v>
      </c>
      <c r="G363" s="263">
        <f t="shared" si="15"/>
        <v>4277</v>
      </c>
      <c r="H363" s="262">
        <v>75</v>
      </c>
    </row>
    <row r="364" spans="1:8" ht="12.75">
      <c r="A364" s="267">
        <v>380</v>
      </c>
      <c r="B364" s="88"/>
      <c r="C364" s="95">
        <f t="shared" si="16"/>
        <v>33.32</v>
      </c>
      <c r="D364" s="261"/>
      <c r="E364" s="262">
        <v>11870</v>
      </c>
      <c r="F364" s="264">
        <f t="shared" si="17"/>
        <v>5908</v>
      </c>
      <c r="G364" s="263">
        <f t="shared" si="15"/>
        <v>4275</v>
      </c>
      <c r="H364" s="262">
        <v>75</v>
      </c>
    </row>
    <row r="365" spans="1:8" ht="12.75">
      <c r="A365" s="267">
        <v>381</v>
      </c>
      <c r="B365" s="88"/>
      <c r="C365" s="95">
        <f t="shared" si="16"/>
        <v>33.34</v>
      </c>
      <c r="D365" s="261"/>
      <c r="E365" s="262">
        <v>11870</v>
      </c>
      <c r="F365" s="264">
        <f t="shared" si="17"/>
        <v>5904</v>
      </c>
      <c r="G365" s="263">
        <f t="shared" si="15"/>
        <v>4272</v>
      </c>
      <c r="H365" s="262">
        <v>75</v>
      </c>
    </row>
    <row r="366" spans="1:8" ht="12.75">
      <c r="A366" s="267">
        <v>382</v>
      </c>
      <c r="B366" s="88"/>
      <c r="C366" s="95">
        <f t="shared" si="16"/>
        <v>33.35</v>
      </c>
      <c r="D366" s="261"/>
      <c r="E366" s="262">
        <v>11870</v>
      </c>
      <c r="F366" s="264">
        <f t="shared" si="17"/>
        <v>5902</v>
      </c>
      <c r="G366" s="263">
        <f t="shared" si="15"/>
        <v>4271</v>
      </c>
      <c r="H366" s="262">
        <v>75</v>
      </c>
    </row>
    <row r="367" spans="1:8" ht="12.75">
      <c r="A367" s="267">
        <v>383</v>
      </c>
      <c r="B367" s="88"/>
      <c r="C367" s="95">
        <f t="shared" si="16"/>
        <v>33.37</v>
      </c>
      <c r="D367" s="261"/>
      <c r="E367" s="262">
        <v>11870</v>
      </c>
      <c r="F367" s="264">
        <f t="shared" si="17"/>
        <v>5899</v>
      </c>
      <c r="G367" s="263">
        <f t="shared" si="15"/>
        <v>4269</v>
      </c>
      <c r="H367" s="262">
        <v>75</v>
      </c>
    </row>
    <row r="368" spans="1:8" ht="12.75">
      <c r="A368" s="267">
        <v>384</v>
      </c>
      <c r="B368" s="88"/>
      <c r="C368" s="95">
        <f t="shared" si="16"/>
        <v>33.39</v>
      </c>
      <c r="D368" s="261"/>
      <c r="E368" s="262">
        <v>11870</v>
      </c>
      <c r="F368" s="264">
        <f t="shared" si="17"/>
        <v>5895</v>
      </c>
      <c r="G368" s="263">
        <f t="shared" si="15"/>
        <v>4266</v>
      </c>
      <c r="H368" s="262">
        <v>75</v>
      </c>
    </row>
    <row r="369" spans="1:8" ht="12.75">
      <c r="A369" s="267">
        <v>385</v>
      </c>
      <c r="B369" s="88"/>
      <c r="C369" s="95">
        <f t="shared" si="16"/>
        <v>33.4</v>
      </c>
      <c r="D369" s="261"/>
      <c r="E369" s="262">
        <v>11870</v>
      </c>
      <c r="F369" s="264">
        <f t="shared" si="17"/>
        <v>5894</v>
      </c>
      <c r="G369" s="263">
        <f t="shared" si="15"/>
        <v>4265</v>
      </c>
      <c r="H369" s="262">
        <v>75</v>
      </c>
    </row>
    <row r="370" spans="1:8" ht="12.75">
      <c r="A370" s="267">
        <v>386</v>
      </c>
      <c r="B370" s="88"/>
      <c r="C370" s="95">
        <f t="shared" si="16"/>
        <v>33.42</v>
      </c>
      <c r="D370" s="261"/>
      <c r="E370" s="262">
        <v>11870</v>
      </c>
      <c r="F370" s="264">
        <f t="shared" si="17"/>
        <v>5890</v>
      </c>
      <c r="G370" s="263">
        <f t="shared" si="15"/>
        <v>4262</v>
      </c>
      <c r="H370" s="262">
        <v>75</v>
      </c>
    </row>
    <row r="371" spans="1:8" ht="12.75">
      <c r="A371" s="267">
        <v>387</v>
      </c>
      <c r="B371" s="88"/>
      <c r="C371" s="95">
        <f t="shared" si="16"/>
        <v>33.44</v>
      </c>
      <c r="D371" s="261"/>
      <c r="E371" s="262">
        <v>11870</v>
      </c>
      <c r="F371" s="264">
        <f t="shared" si="17"/>
        <v>5887</v>
      </c>
      <c r="G371" s="263">
        <f t="shared" si="15"/>
        <v>4260</v>
      </c>
      <c r="H371" s="262">
        <v>75</v>
      </c>
    </row>
    <row r="372" spans="1:8" ht="12.75">
      <c r="A372" s="267">
        <v>388</v>
      </c>
      <c r="B372" s="88"/>
      <c r="C372" s="95">
        <f t="shared" si="16"/>
        <v>33.45</v>
      </c>
      <c r="D372" s="261"/>
      <c r="E372" s="262">
        <v>11870</v>
      </c>
      <c r="F372" s="264">
        <f t="shared" si="17"/>
        <v>5885</v>
      </c>
      <c r="G372" s="263">
        <f t="shared" si="15"/>
        <v>4258</v>
      </c>
      <c r="H372" s="262">
        <v>75</v>
      </c>
    </row>
    <row r="373" spans="1:8" ht="12.75">
      <c r="A373" s="267">
        <v>389</v>
      </c>
      <c r="B373" s="88"/>
      <c r="C373" s="95">
        <f t="shared" si="16"/>
        <v>33.47</v>
      </c>
      <c r="D373" s="261"/>
      <c r="E373" s="262">
        <v>11870</v>
      </c>
      <c r="F373" s="264">
        <f t="shared" si="17"/>
        <v>5882</v>
      </c>
      <c r="G373" s="263">
        <f t="shared" si="15"/>
        <v>4256</v>
      </c>
      <c r="H373" s="262">
        <v>75</v>
      </c>
    </row>
    <row r="374" spans="1:8" ht="12.75">
      <c r="A374" s="267">
        <v>390</v>
      </c>
      <c r="B374" s="88"/>
      <c r="C374" s="95">
        <f t="shared" si="16"/>
        <v>33.49</v>
      </c>
      <c r="D374" s="261"/>
      <c r="E374" s="262">
        <v>11870</v>
      </c>
      <c r="F374" s="264">
        <f t="shared" si="17"/>
        <v>5878</v>
      </c>
      <c r="G374" s="263">
        <f t="shared" si="15"/>
        <v>4253</v>
      </c>
      <c r="H374" s="262">
        <v>75</v>
      </c>
    </row>
    <row r="375" spans="1:8" ht="12.75">
      <c r="A375" s="267">
        <v>391</v>
      </c>
      <c r="B375" s="88"/>
      <c r="C375" s="95">
        <f t="shared" si="16"/>
        <v>33.5</v>
      </c>
      <c r="D375" s="261"/>
      <c r="E375" s="262">
        <v>11870</v>
      </c>
      <c r="F375" s="264">
        <f t="shared" si="17"/>
        <v>5876</v>
      </c>
      <c r="G375" s="263">
        <f t="shared" si="15"/>
        <v>4252</v>
      </c>
      <c r="H375" s="262">
        <v>75</v>
      </c>
    </row>
    <row r="376" spans="1:8" ht="12.75">
      <c r="A376" s="267">
        <v>392</v>
      </c>
      <c r="B376" s="88"/>
      <c r="C376" s="95">
        <f t="shared" si="16"/>
        <v>33.52</v>
      </c>
      <c r="D376" s="261"/>
      <c r="E376" s="262">
        <v>11870</v>
      </c>
      <c r="F376" s="264">
        <f t="shared" si="17"/>
        <v>5873</v>
      </c>
      <c r="G376" s="263">
        <f t="shared" si="15"/>
        <v>4249</v>
      </c>
      <c r="H376" s="262">
        <v>75</v>
      </c>
    </row>
    <row r="377" spans="1:8" ht="12.75">
      <c r="A377" s="267">
        <v>393</v>
      </c>
      <c r="B377" s="88"/>
      <c r="C377" s="95">
        <f t="shared" si="16"/>
        <v>33.54</v>
      </c>
      <c r="D377" s="261"/>
      <c r="E377" s="262">
        <v>11870</v>
      </c>
      <c r="F377" s="264">
        <f t="shared" si="17"/>
        <v>5869</v>
      </c>
      <c r="G377" s="263">
        <f t="shared" si="15"/>
        <v>4247</v>
      </c>
      <c r="H377" s="262">
        <v>75</v>
      </c>
    </row>
    <row r="378" spans="1:8" ht="12.75">
      <c r="A378" s="267">
        <v>394</v>
      </c>
      <c r="B378" s="88"/>
      <c r="C378" s="95">
        <f t="shared" si="16"/>
        <v>33.55</v>
      </c>
      <c r="D378" s="261"/>
      <c r="E378" s="262">
        <v>11870</v>
      </c>
      <c r="F378" s="264">
        <f t="shared" si="17"/>
        <v>5868</v>
      </c>
      <c r="G378" s="263">
        <f t="shared" si="15"/>
        <v>4246</v>
      </c>
      <c r="H378" s="262">
        <v>75</v>
      </c>
    </row>
    <row r="379" spans="1:8" ht="12.75">
      <c r="A379" s="267">
        <v>395</v>
      </c>
      <c r="B379" s="88"/>
      <c r="C379" s="95">
        <f t="shared" si="16"/>
        <v>33.57</v>
      </c>
      <c r="D379" s="261"/>
      <c r="E379" s="262">
        <v>11870</v>
      </c>
      <c r="F379" s="264">
        <f t="shared" si="17"/>
        <v>5864</v>
      </c>
      <c r="G379" s="263">
        <f t="shared" si="15"/>
        <v>4243</v>
      </c>
      <c r="H379" s="262">
        <v>75</v>
      </c>
    </row>
    <row r="380" spans="1:8" ht="12.75">
      <c r="A380" s="267">
        <v>396</v>
      </c>
      <c r="B380" s="88"/>
      <c r="C380" s="95">
        <f t="shared" si="16"/>
        <v>33.59</v>
      </c>
      <c r="D380" s="261"/>
      <c r="E380" s="262">
        <v>11870</v>
      </c>
      <c r="F380" s="264">
        <f t="shared" si="17"/>
        <v>5861</v>
      </c>
      <c r="G380" s="263">
        <f t="shared" si="15"/>
        <v>4241</v>
      </c>
      <c r="H380" s="262">
        <v>75</v>
      </c>
    </row>
    <row r="381" spans="1:8" ht="12.75">
      <c r="A381" s="267">
        <v>397</v>
      </c>
      <c r="B381" s="88"/>
      <c r="C381" s="95">
        <f t="shared" si="16"/>
        <v>33.6</v>
      </c>
      <c r="D381" s="261"/>
      <c r="E381" s="262">
        <v>11870</v>
      </c>
      <c r="F381" s="264">
        <f t="shared" si="17"/>
        <v>5859</v>
      </c>
      <c r="G381" s="263">
        <f t="shared" si="15"/>
        <v>4239</v>
      </c>
      <c r="H381" s="262">
        <v>75</v>
      </c>
    </row>
    <row r="382" spans="1:8" ht="12.75">
      <c r="A382" s="267">
        <v>398</v>
      </c>
      <c r="B382" s="88"/>
      <c r="C382" s="95">
        <f t="shared" si="16"/>
        <v>33.62</v>
      </c>
      <c r="D382" s="261"/>
      <c r="E382" s="262">
        <v>11870</v>
      </c>
      <c r="F382" s="264">
        <f t="shared" si="17"/>
        <v>5856</v>
      </c>
      <c r="G382" s="263">
        <f t="shared" si="15"/>
        <v>4237</v>
      </c>
      <c r="H382" s="262">
        <v>75</v>
      </c>
    </row>
    <row r="383" spans="1:8" ht="12.75">
      <c r="A383" s="267">
        <v>399</v>
      </c>
      <c r="B383" s="88"/>
      <c r="C383" s="95">
        <f t="shared" si="16"/>
        <v>33.63</v>
      </c>
      <c r="D383" s="261"/>
      <c r="E383" s="262">
        <v>11870</v>
      </c>
      <c r="F383" s="264">
        <f t="shared" si="17"/>
        <v>5854</v>
      </c>
      <c r="G383" s="263">
        <f t="shared" si="15"/>
        <v>4236</v>
      </c>
      <c r="H383" s="262">
        <v>75</v>
      </c>
    </row>
    <row r="384" spans="1:8" ht="12.75">
      <c r="A384" s="267">
        <v>400</v>
      </c>
      <c r="B384" s="88"/>
      <c r="C384" s="95">
        <f t="shared" si="16"/>
        <v>33.65</v>
      </c>
      <c r="D384" s="261"/>
      <c r="E384" s="262">
        <v>11870</v>
      </c>
      <c r="F384" s="264">
        <f t="shared" si="17"/>
        <v>5850</v>
      </c>
      <c r="G384" s="263">
        <f t="shared" si="15"/>
        <v>4233</v>
      </c>
      <c r="H384" s="262">
        <v>75</v>
      </c>
    </row>
    <row r="385" spans="1:8" ht="12.75">
      <c r="A385" s="267">
        <v>401</v>
      </c>
      <c r="B385" s="88"/>
      <c r="C385" s="95">
        <f t="shared" si="16"/>
        <v>33.67</v>
      </c>
      <c r="D385" s="261"/>
      <c r="E385" s="262">
        <v>11870</v>
      </c>
      <c r="F385" s="264">
        <f t="shared" si="17"/>
        <v>5847</v>
      </c>
      <c r="G385" s="263">
        <f t="shared" si="15"/>
        <v>4230</v>
      </c>
      <c r="H385" s="262">
        <v>75</v>
      </c>
    </row>
    <row r="386" spans="1:8" ht="12.75">
      <c r="A386" s="267">
        <v>402</v>
      </c>
      <c r="B386" s="88"/>
      <c r="C386" s="95">
        <f t="shared" si="16"/>
        <v>33.68</v>
      </c>
      <c r="D386" s="261"/>
      <c r="E386" s="262">
        <v>11870</v>
      </c>
      <c r="F386" s="264">
        <f t="shared" si="17"/>
        <v>5845</v>
      </c>
      <c r="G386" s="263">
        <f t="shared" si="15"/>
        <v>4229</v>
      </c>
      <c r="H386" s="262">
        <v>75</v>
      </c>
    </row>
    <row r="387" spans="1:8" ht="12.75">
      <c r="A387" s="267">
        <v>403</v>
      </c>
      <c r="B387" s="88"/>
      <c r="C387" s="95">
        <f t="shared" si="16"/>
        <v>33.7</v>
      </c>
      <c r="D387" s="261"/>
      <c r="E387" s="262">
        <v>11870</v>
      </c>
      <c r="F387" s="264">
        <f t="shared" si="17"/>
        <v>5842</v>
      </c>
      <c r="G387" s="263">
        <f t="shared" si="15"/>
        <v>4227</v>
      </c>
      <c r="H387" s="262">
        <v>75</v>
      </c>
    </row>
    <row r="388" spans="1:8" ht="12.75">
      <c r="A388" s="267">
        <v>404</v>
      </c>
      <c r="B388" s="88"/>
      <c r="C388" s="95">
        <f t="shared" si="16"/>
        <v>33.71</v>
      </c>
      <c r="D388" s="261"/>
      <c r="E388" s="262">
        <v>11870</v>
      </c>
      <c r="F388" s="264">
        <f t="shared" si="17"/>
        <v>5840</v>
      </c>
      <c r="G388" s="263">
        <f t="shared" si="15"/>
        <v>4225</v>
      </c>
      <c r="H388" s="262">
        <v>75</v>
      </c>
    </row>
    <row r="389" spans="1:8" ht="12.75">
      <c r="A389" s="267">
        <v>405</v>
      </c>
      <c r="B389" s="88"/>
      <c r="C389" s="95">
        <f t="shared" si="16"/>
        <v>33.73</v>
      </c>
      <c r="D389" s="261"/>
      <c r="E389" s="262">
        <v>11870</v>
      </c>
      <c r="F389" s="264">
        <f t="shared" si="17"/>
        <v>5837</v>
      </c>
      <c r="G389" s="263">
        <f t="shared" si="15"/>
        <v>4223</v>
      </c>
      <c r="H389" s="262">
        <v>75</v>
      </c>
    </row>
    <row r="390" spans="1:8" ht="12.75">
      <c r="A390" s="267">
        <v>406</v>
      </c>
      <c r="B390" s="88"/>
      <c r="C390" s="95">
        <f t="shared" si="16"/>
        <v>33.75</v>
      </c>
      <c r="D390" s="261"/>
      <c r="E390" s="262">
        <v>11870</v>
      </c>
      <c r="F390" s="264">
        <f t="shared" si="17"/>
        <v>5833</v>
      </c>
      <c r="G390" s="263">
        <f t="shared" si="15"/>
        <v>4220</v>
      </c>
      <c r="H390" s="262">
        <v>75</v>
      </c>
    </row>
    <row r="391" spans="1:8" ht="12.75">
      <c r="A391" s="267">
        <v>407</v>
      </c>
      <c r="B391" s="88"/>
      <c r="C391" s="95">
        <f t="shared" si="16"/>
        <v>33.76</v>
      </c>
      <c r="D391" s="261"/>
      <c r="E391" s="262">
        <v>11870</v>
      </c>
      <c r="F391" s="264">
        <f t="shared" si="17"/>
        <v>5832</v>
      </c>
      <c r="G391" s="263">
        <f t="shared" si="15"/>
        <v>4219</v>
      </c>
      <c r="H391" s="262">
        <v>75</v>
      </c>
    </row>
    <row r="392" spans="1:8" ht="12.75">
      <c r="A392" s="267">
        <v>408</v>
      </c>
      <c r="B392" s="88"/>
      <c r="C392" s="95">
        <f t="shared" si="16"/>
        <v>33.78</v>
      </c>
      <c r="D392" s="261"/>
      <c r="E392" s="262">
        <v>11870</v>
      </c>
      <c r="F392" s="264">
        <f t="shared" si="17"/>
        <v>5828</v>
      </c>
      <c r="G392" s="263">
        <f t="shared" si="15"/>
        <v>4217</v>
      </c>
      <c r="H392" s="262">
        <v>75</v>
      </c>
    </row>
    <row r="393" spans="1:8" ht="12.75">
      <c r="A393" s="267">
        <v>409</v>
      </c>
      <c r="B393" s="88"/>
      <c r="C393" s="95">
        <f t="shared" si="16"/>
        <v>33.79</v>
      </c>
      <c r="D393" s="261"/>
      <c r="E393" s="262">
        <v>11870</v>
      </c>
      <c r="F393" s="264">
        <f t="shared" si="17"/>
        <v>5827</v>
      </c>
      <c r="G393" s="263">
        <f t="shared" si="15"/>
        <v>4215</v>
      </c>
      <c r="H393" s="262">
        <v>75</v>
      </c>
    </row>
    <row r="394" spans="1:8" ht="12.75">
      <c r="A394" s="267">
        <v>410</v>
      </c>
      <c r="B394" s="88"/>
      <c r="C394" s="95">
        <f t="shared" si="16"/>
        <v>33.81</v>
      </c>
      <c r="D394" s="261"/>
      <c r="E394" s="262">
        <v>11870</v>
      </c>
      <c r="F394" s="264">
        <f t="shared" si="17"/>
        <v>5823</v>
      </c>
      <c r="G394" s="263">
        <f t="shared" si="15"/>
        <v>4213</v>
      </c>
      <c r="H394" s="262">
        <v>75</v>
      </c>
    </row>
    <row r="395" spans="1:8" ht="12.75">
      <c r="A395" s="267">
        <v>411</v>
      </c>
      <c r="B395" s="88"/>
      <c r="C395" s="95">
        <f t="shared" si="16"/>
        <v>33.83</v>
      </c>
      <c r="D395" s="261"/>
      <c r="E395" s="262">
        <v>11870</v>
      </c>
      <c r="F395" s="264">
        <f t="shared" si="17"/>
        <v>5820</v>
      </c>
      <c r="G395" s="263">
        <f t="shared" si="15"/>
        <v>4210</v>
      </c>
      <c r="H395" s="262">
        <v>75</v>
      </c>
    </row>
    <row r="396" spans="1:8" ht="12.75">
      <c r="A396" s="267">
        <v>412</v>
      </c>
      <c r="B396" s="88"/>
      <c r="C396" s="95">
        <f t="shared" si="16"/>
        <v>33.84</v>
      </c>
      <c r="D396" s="261"/>
      <c r="E396" s="262">
        <v>11870</v>
      </c>
      <c r="F396" s="264">
        <f t="shared" si="17"/>
        <v>5818</v>
      </c>
      <c r="G396" s="263">
        <f t="shared" si="15"/>
        <v>4209</v>
      </c>
      <c r="H396" s="262">
        <v>75</v>
      </c>
    </row>
    <row r="397" spans="1:8" ht="12.75">
      <c r="A397" s="267">
        <v>413</v>
      </c>
      <c r="B397" s="88"/>
      <c r="C397" s="95">
        <f t="shared" si="16"/>
        <v>33.86</v>
      </c>
      <c r="D397" s="261"/>
      <c r="E397" s="262">
        <v>11870</v>
      </c>
      <c r="F397" s="264">
        <f t="shared" si="17"/>
        <v>5815</v>
      </c>
      <c r="G397" s="263">
        <f aca="true" t="shared" si="18" ref="G397:G428">ROUND(12*(1/C397*E397),0)</f>
        <v>4207</v>
      </c>
      <c r="H397" s="262">
        <v>75</v>
      </c>
    </row>
    <row r="398" spans="1:8" ht="12.75">
      <c r="A398" s="267">
        <v>414</v>
      </c>
      <c r="B398" s="88"/>
      <c r="C398" s="95">
        <f aca="true" t="shared" si="19" ref="C398:C428">ROUND((10.899*LN(A398)+A398/200)*0.5,2)</f>
        <v>33.87</v>
      </c>
      <c r="D398" s="261"/>
      <c r="E398" s="262">
        <v>11870</v>
      </c>
      <c r="F398" s="264">
        <f aca="true" t="shared" si="20" ref="F398:F428">ROUND(12*1.3644*(1/C398*E398)+H398,0)</f>
        <v>5813</v>
      </c>
      <c r="G398" s="263">
        <f t="shared" si="18"/>
        <v>4205</v>
      </c>
      <c r="H398" s="262">
        <v>75</v>
      </c>
    </row>
    <row r="399" spans="1:8" ht="12.75">
      <c r="A399" s="267">
        <v>415</v>
      </c>
      <c r="B399" s="88"/>
      <c r="C399" s="95">
        <f t="shared" si="19"/>
        <v>33.89</v>
      </c>
      <c r="D399" s="261"/>
      <c r="E399" s="262">
        <v>11870</v>
      </c>
      <c r="F399" s="264">
        <f t="shared" si="20"/>
        <v>5810</v>
      </c>
      <c r="G399" s="263">
        <f t="shared" si="18"/>
        <v>4203</v>
      </c>
      <c r="H399" s="262">
        <v>75</v>
      </c>
    </row>
    <row r="400" spans="1:8" ht="12.75">
      <c r="A400" s="267">
        <v>416</v>
      </c>
      <c r="B400" s="88"/>
      <c r="C400" s="95">
        <f t="shared" si="19"/>
        <v>33.9</v>
      </c>
      <c r="D400" s="261"/>
      <c r="E400" s="262">
        <v>11870</v>
      </c>
      <c r="F400" s="264">
        <f t="shared" si="20"/>
        <v>5808</v>
      </c>
      <c r="G400" s="263">
        <f t="shared" si="18"/>
        <v>4202</v>
      </c>
      <c r="H400" s="262">
        <v>75</v>
      </c>
    </row>
    <row r="401" spans="1:8" ht="12.75">
      <c r="A401" s="267">
        <v>417</v>
      </c>
      <c r="B401" s="88"/>
      <c r="C401" s="95">
        <f t="shared" si="19"/>
        <v>33.92</v>
      </c>
      <c r="D401" s="261"/>
      <c r="E401" s="262">
        <v>11870</v>
      </c>
      <c r="F401" s="264">
        <f t="shared" si="20"/>
        <v>5805</v>
      </c>
      <c r="G401" s="263">
        <f t="shared" si="18"/>
        <v>4199</v>
      </c>
      <c r="H401" s="262">
        <v>75</v>
      </c>
    </row>
    <row r="402" spans="1:8" ht="12.75">
      <c r="A402" s="267">
        <v>418</v>
      </c>
      <c r="B402" s="88"/>
      <c r="C402" s="95">
        <f t="shared" si="19"/>
        <v>33.94</v>
      </c>
      <c r="D402" s="261"/>
      <c r="E402" s="262">
        <v>11870</v>
      </c>
      <c r="F402" s="264">
        <f t="shared" si="20"/>
        <v>5801</v>
      </c>
      <c r="G402" s="263">
        <f t="shared" si="18"/>
        <v>4197</v>
      </c>
      <c r="H402" s="262">
        <v>75</v>
      </c>
    </row>
    <row r="403" spans="1:8" ht="12.75">
      <c r="A403" s="267">
        <v>419</v>
      </c>
      <c r="B403" s="88"/>
      <c r="C403" s="95">
        <f t="shared" si="19"/>
        <v>33.95</v>
      </c>
      <c r="D403" s="261"/>
      <c r="E403" s="262">
        <v>11870</v>
      </c>
      <c r="F403" s="264">
        <f t="shared" si="20"/>
        <v>5799</v>
      </c>
      <c r="G403" s="263">
        <f t="shared" si="18"/>
        <v>4196</v>
      </c>
      <c r="H403" s="262">
        <v>75</v>
      </c>
    </row>
    <row r="404" spans="1:8" ht="12.75">
      <c r="A404" s="267">
        <v>420</v>
      </c>
      <c r="B404" s="88"/>
      <c r="C404" s="95">
        <f t="shared" si="19"/>
        <v>33.97</v>
      </c>
      <c r="D404" s="261"/>
      <c r="E404" s="262">
        <v>11870</v>
      </c>
      <c r="F404" s="264">
        <f t="shared" si="20"/>
        <v>5796</v>
      </c>
      <c r="G404" s="263">
        <f t="shared" si="18"/>
        <v>4193</v>
      </c>
      <c r="H404" s="262">
        <v>75</v>
      </c>
    </row>
    <row r="405" spans="1:8" ht="12.75">
      <c r="A405" s="267">
        <v>421</v>
      </c>
      <c r="B405" s="88"/>
      <c r="C405" s="95">
        <f t="shared" si="19"/>
        <v>33.98</v>
      </c>
      <c r="D405" s="261"/>
      <c r="E405" s="262">
        <v>11870</v>
      </c>
      <c r="F405" s="264">
        <f t="shared" si="20"/>
        <v>5794</v>
      </c>
      <c r="G405" s="263">
        <f t="shared" si="18"/>
        <v>4192</v>
      </c>
      <c r="H405" s="262">
        <v>75</v>
      </c>
    </row>
    <row r="406" spans="1:8" ht="12.75">
      <c r="A406" s="267">
        <v>422</v>
      </c>
      <c r="B406" s="88"/>
      <c r="C406" s="95">
        <f t="shared" si="19"/>
        <v>34</v>
      </c>
      <c r="D406" s="261"/>
      <c r="E406" s="262">
        <v>11870</v>
      </c>
      <c r="F406" s="264">
        <f t="shared" si="20"/>
        <v>5791</v>
      </c>
      <c r="G406" s="263">
        <f t="shared" si="18"/>
        <v>4189</v>
      </c>
      <c r="H406" s="262">
        <v>75</v>
      </c>
    </row>
    <row r="407" spans="1:8" ht="12.75">
      <c r="A407" s="267">
        <v>423</v>
      </c>
      <c r="B407" s="88"/>
      <c r="C407" s="95">
        <f t="shared" si="19"/>
        <v>34.01</v>
      </c>
      <c r="D407" s="261"/>
      <c r="E407" s="262">
        <v>11870</v>
      </c>
      <c r="F407" s="264">
        <f t="shared" si="20"/>
        <v>5789</v>
      </c>
      <c r="G407" s="263">
        <f t="shared" si="18"/>
        <v>4188</v>
      </c>
      <c r="H407" s="262">
        <v>75</v>
      </c>
    </row>
    <row r="408" spans="1:8" ht="12.75">
      <c r="A408" s="267">
        <v>424</v>
      </c>
      <c r="B408" s="88"/>
      <c r="C408" s="95">
        <f t="shared" si="19"/>
        <v>34.03</v>
      </c>
      <c r="D408" s="261"/>
      <c r="E408" s="262">
        <v>11870</v>
      </c>
      <c r="F408" s="264">
        <f t="shared" si="20"/>
        <v>5786</v>
      </c>
      <c r="G408" s="263">
        <f t="shared" si="18"/>
        <v>4186</v>
      </c>
      <c r="H408" s="262">
        <v>75</v>
      </c>
    </row>
    <row r="409" spans="1:8" ht="12.75">
      <c r="A409" s="267">
        <v>425</v>
      </c>
      <c r="B409" s="88"/>
      <c r="C409" s="95">
        <f t="shared" si="19"/>
        <v>34.04</v>
      </c>
      <c r="D409" s="261"/>
      <c r="E409" s="262">
        <v>11870</v>
      </c>
      <c r="F409" s="264">
        <f t="shared" si="20"/>
        <v>5784</v>
      </c>
      <c r="G409" s="263">
        <f t="shared" si="18"/>
        <v>4184</v>
      </c>
      <c r="H409" s="262">
        <v>75</v>
      </c>
    </row>
    <row r="410" spans="1:8" ht="12.75">
      <c r="A410" s="267">
        <v>426</v>
      </c>
      <c r="B410" s="88"/>
      <c r="C410" s="95">
        <f t="shared" si="19"/>
        <v>34.06</v>
      </c>
      <c r="D410" s="261"/>
      <c r="E410" s="262">
        <v>11870</v>
      </c>
      <c r="F410" s="264">
        <f t="shared" si="20"/>
        <v>5781</v>
      </c>
      <c r="G410" s="263">
        <f t="shared" si="18"/>
        <v>4182</v>
      </c>
      <c r="H410" s="262">
        <v>75</v>
      </c>
    </row>
    <row r="411" spans="1:8" ht="12.75">
      <c r="A411" s="267">
        <v>427</v>
      </c>
      <c r="B411" s="88"/>
      <c r="C411" s="95">
        <f t="shared" si="19"/>
        <v>34.07</v>
      </c>
      <c r="D411" s="261"/>
      <c r="E411" s="262">
        <v>11870</v>
      </c>
      <c r="F411" s="264">
        <f t="shared" si="20"/>
        <v>5779</v>
      </c>
      <c r="G411" s="263">
        <f t="shared" si="18"/>
        <v>4181</v>
      </c>
      <c r="H411" s="262">
        <v>75</v>
      </c>
    </row>
    <row r="412" spans="1:8" ht="12.75">
      <c r="A412" s="267">
        <v>428</v>
      </c>
      <c r="B412" s="88"/>
      <c r="C412" s="95">
        <f t="shared" si="19"/>
        <v>34.09</v>
      </c>
      <c r="D412" s="261"/>
      <c r="E412" s="262">
        <v>11870</v>
      </c>
      <c r="F412" s="264">
        <f t="shared" si="20"/>
        <v>5776</v>
      </c>
      <c r="G412" s="263">
        <f t="shared" si="18"/>
        <v>4178</v>
      </c>
      <c r="H412" s="262">
        <v>75</v>
      </c>
    </row>
    <row r="413" spans="1:8" ht="12.75">
      <c r="A413" s="267">
        <v>429</v>
      </c>
      <c r="B413" s="88"/>
      <c r="C413" s="95">
        <f t="shared" si="19"/>
        <v>34.1</v>
      </c>
      <c r="D413" s="261"/>
      <c r="E413" s="262">
        <v>11870</v>
      </c>
      <c r="F413" s="264">
        <f t="shared" si="20"/>
        <v>5774</v>
      </c>
      <c r="G413" s="263">
        <f t="shared" si="18"/>
        <v>4177</v>
      </c>
      <c r="H413" s="262">
        <v>75</v>
      </c>
    </row>
    <row r="414" spans="1:8" ht="12.75">
      <c r="A414" s="267">
        <v>430</v>
      </c>
      <c r="B414" s="88"/>
      <c r="C414" s="95">
        <f t="shared" si="19"/>
        <v>34.12</v>
      </c>
      <c r="D414" s="261"/>
      <c r="E414" s="262">
        <v>11870</v>
      </c>
      <c r="F414" s="264">
        <f t="shared" si="20"/>
        <v>5771</v>
      </c>
      <c r="G414" s="263">
        <f t="shared" si="18"/>
        <v>4175</v>
      </c>
      <c r="H414" s="262">
        <v>75</v>
      </c>
    </row>
    <row r="415" spans="1:8" ht="12.75">
      <c r="A415" s="267">
        <v>431</v>
      </c>
      <c r="B415" s="88"/>
      <c r="C415" s="95">
        <f t="shared" si="19"/>
        <v>34.13</v>
      </c>
      <c r="D415" s="261"/>
      <c r="E415" s="262">
        <v>11870</v>
      </c>
      <c r="F415" s="264">
        <f t="shared" si="20"/>
        <v>5769</v>
      </c>
      <c r="G415" s="263">
        <f t="shared" si="18"/>
        <v>4173</v>
      </c>
      <c r="H415" s="262">
        <v>75</v>
      </c>
    </row>
    <row r="416" spans="1:8" ht="12.75">
      <c r="A416" s="267">
        <v>432</v>
      </c>
      <c r="B416" s="88"/>
      <c r="C416" s="95">
        <f t="shared" si="19"/>
        <v>34.15</v>
      </c>
      <c r="D416" s="261"/>
      <c r="E416" s="262">
        <v>11870</v>
      </c>
      <c r="F416" s="264">
        <f t="shared" si="20"/>
        <v>5766</v>
      </c>
      <c r="G416" s="263">
        <f t="shared" si="18"/>
        <v>4171</v>
      </c>
      <c r="H416" s="262">
        <v>75</v>
      </c>
    </row>
    <row r="417" spans="1:8" ht="12.75">
      <c r="A417" s="267">
        <v>433</v>
      </c>
      <c r="B417" s="88"/>
      <c r="C417" s="95">
        <f t="shared" si="19"/>
        <v>34.16</v>
      </c>
      <c r="D417" s="261"/>
      <c r="E417" s="262">
        <v>11870</v>
      </c>
      <c r="F417" s="264">
        <f t="shared" si="20"/>
        <v>5764</v>
      </c>
      <c r="G417" s="263">
        <f t="shared" si="18"/>
        <v>4170</v>
      </c>
      <c r="H417" s="262">
        <v>75</v>
      </c>
    </row>
    <row r="418" spans="1:8" ht="12.75">
      <c r="A418" s="267">
        <v>434</v>
      </c>
      <c r="B418" s="88"/>
      <c r="C418" s="95">
        <f t="shared" si="19"/>
        <v>34.18</v>
      </c>
      <c r="D418" s="261"/>
      <c r="E418" s="262">
        <v>11870</v>
      </c>
      <c r="F418" s="264">
        <f t="shared" si="20"/>
        <v>5761</v>
      </c>
      <c r="G418" s="263">
        <f t="shared" si="18"/>
        <v>4167</v>
      </c>
      <c r="H418" s="262">
        <v>75</v>
      </c>
    </row>
    <row r="419" spans="1:8" ht="12.75">
      <c r="A419" s="267">
        <v>435</v>
      </c>
      <c r="B419" s="88"/>
      <c r="C419" s="95">
        <f t="shared" si="19"/>
        <v>34.2</v>
      </c>
      <c r="D419" s="261"/>
      <c r="E419" s="262">
        <v>11870</v>
      </c>
      <c r="F419" s="264">
        <f t="shared" si="20"/>
        <v>5758</v>
      </c>
      <c r="G419" s="263">
        <f t="shared" si="18"/>
        <v>4165</v>
      </c>
      <c r="H419" s="262">
        <v>75</v>
      </c>
    </row>
    <row r="420" spans="1:8" ht="12.75">
      <c r="A420" s="267">
        <v>436</v>
      </c>
      <c r="B420" s="88"/>
      <c r="C420" s="95">
        <f t="shared" si="19"/>
        <v>34.21</v>
      </c>
      <c r="D420" s="261"/>
      <c r="E420" s="262">
        <v>11870</v>
      </c>
      <c r="F420" s="264">
        <f t="shared" si="20"/>
        <v>5756</v>
      </c>
      <c r="G420" s="263">
        <f t="shared" si="18"/>
        <v>4164</v>
      </c>
      <c r="H420" s="262">
        <v>75</v>
      </c>
    </row>
    <row r="421" spans="1:8" ht="12.75">
      <c r="A421" s="267">
        <v>437</v>
      </c>
      <c r="B421" s="88"/>
      <c r="C421" s="95">
        <f t="shared" si="19"/>
        <v>34.23</v>
      </c>
      <c r="D421" s="261"/>
      <c r="E421" s="262">
        <v>11870</v>
      </c>
      <c r="F421" s="264">
        <f t="shared" si="20"/>
        <v>5753</v>
      </c>
      <c r="G421" s="263">
        <f t="shared" si="18"/>
        <v>4161</v>
      </c>
      <c r="H421" s="262">
        <v>75</v>
      </c>
    </row>
    <row r="422" spans="1:8" ht="12.75">
      <c r="A422" s="267">
        <v>438</v>
      </c>
      <c r="B422" s="88"/>
      <c r="C422" s="95">
        <f t="shared" si="19"/>
        <v>34.24</v>
      </c>
      <c r="D422" s="261"/>
      <c r="E422" s="262">
        <v>11870</v>
      </c>
      <c r="F422" s="264">
        <f t="shared" si="20"/>
        <v>5751</v>
      </c>
      <c r="G422" s="263">
        <f t="shared" si="18"/>
        <v>4160</v>
      </c>
      <c r="H422" s="262">
        <v>75</v>
      </c>
    </row>
    <row r="423" spans="1:8" ht="12.75">
      <c r="A423" s="267">
        <v>439</v>
      </c>
      <c r="B423" s="88"/>
      <c r="C423" s="95">
        <f t="shared" si="19"/>
        <v>34.25</v>
      </c>
      <c r="D423" s="261"/>
      <c r="E423" s="262">
        <v>11870</v>
      </c>
      <c r="F423" s="264">
        <f t="shared" si="20"/>
        <v>5749</v>
      </c>
      <c r="G423" s="263">
        <f t="shared" si="18"/>
        <v>4159</v>
      </c>
      <c r="H423" s="262">
        <v>75</v>
      </c>
    </row>
    <row r="424" spans="1:8" ht="12.75">
      <c r="A424" s="267">
        <v>440</v>
      </c>
      <c r="B424" s="88"/>
      <c r="C424" s="95">
        <f t="shared" si="19"/>
        <v>34.27</v>
      </c>
      <c r="D424" s="261"/>
      <c r="E424" s="262">
        <v>11870</v>
      </c>
      <c r="F424" s="264">
        <f t="shared" si="20"/>
        <v>5746</v>
      </c>
      <c r="G424" s="263">
        <f t="shared" si="18"/>
        <v>4156</v>
      </c>
      <c r="H424" s="262">
        <v>75</v>
      </c>
    </row>
    <row r="425" spans="1:8" ht="12.75">
      <c r="A425" s="267">
        <v>441</v>
      </c>
      <c r="B425" s="88"/>
      <c r="C425" s="95">
        <f t="shared" si="19"/>
        <v>34.28</v>
      </c>
      <c r="D425" s="261"/>
      <c r="E425" s="262">
        <v>11870</v>
      </c>
      <c r="F425" s="264">
        <f t="shared" si="20"/>
        <v>5744</v>
      </c>
      <c r="G425" s="263">
        <f t="shared" si="18"/>
        <v>4155</v>
      </c>
      <c r="H425" s="262">
        <v>75</v>
      </c>
    </row>
    <row r="426" spans="1:8" ht="12.75">
      <c r="A426" s="267">
        <v>442</v>
      </c>
      <c r="B426" s="88"/>
      <c r="C426" s="95">
        <f t="shared" si="19"/>
        <v>34.3</v>
      </c>
      <c r="D426" s="261"/>
      <c r="E426" s="262">
        <v>11870</v>
      </c>
      <c r="F426" s="264">
        <f t="shared" si="20"/>
        <v>5741</v>
      </c>
      <c r="G426" s="263">
        <f t="shared" si="18"/>
        <v>4153</v>
      </c>
      <c r="H426" s="262">
        <v>75</v>
      </c>
    </row>
    <row r="427" spans="1:8" ht="12.75">
      <c r="A427" s="267">
        <v>443</v>
      </c>
      <c r="B427" s="88"/>
      <c r="C427" s="95">
        <f t="shared" si="19"/>
        <v>34.31</v>
      </c>
      <c r="D427" s="261"/>
      <c r="E427" s="262">
        <v>11870</v>
      </c>
      <c r="F427" s="264">
        <f t="shared" si="20"/>
        <v>5739</v>
      </c>
      <c r="G427" s="263">
        <f t="shared" si="18"/>
        <v>4152</v>
      </c>
      <c r="H427" s="262">
        <v>75</v>
      </c>
    </row>
    <row r="428" spans="1:8" ht="13.5" thickBot="1">
      <c r="A428" s="270">
        <v>444</v>
      </c>
      <c r="B428" s="96"/>
      <c r="C428" s="269">
        <f t="shared" si="19"/>
        <v>34.33</v>
      </c>
      <c r="D428" s="265"/>
      <c r="E428" s="262">
        <v>11870</v>
      </c>
      <c r="F428" s="264">
        <f t="shared" si="20"/>
        <v>5736</v>
      </c>
      <c r="G428" s="266">
        <f t="shared" si="18"/>
        <v>4149</v>
      </c>
      <c r="H428" s="262">
        <v>75</v>
      </c>
    </row>
  </sheetData>
  <mergeCells count="1">
    <mergeCell ref="A10:B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kraje&amp;R1.2.2009</oddHeader>
    <oddFooter>&amp;CStránka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4"/>
  <sheetViews>
    <sheetView workbookViewId="0" topLeftCell="A1">
      <selection activeCell="H13" sqref="H13:H234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21</v>
      </c>
    </row>
    <row r="2" ht="4.5" customHeight="1"/>
    <row r="3" spans="1:9" ht="20.25">
      <c r="A3" s="56" t="s">
        <v>607</v>
      </c>
      <c r="C3" s="52"/>
      <c r="D3" s="52"/>
      <c r="E3" s="52"/>
      <c r="F3" s="53"/>
      <c r="G3" s="53"/>
      <c r="H3" s="54"/>
      <c r="I3" s="54"/>
    </row>
    <row r="4" spans="1:9" ht="15">
      <c r="A4" s="89" t="s">
        <v>73</v>
      </c>
      <c r="B4" s="58"/>
      <c r="C4" s="58"/>
      <c r="D4" s="58"/>
      <c r="E4" s="58"/>
      <c r="F4" s="58"/>
      <c r="G4" s="58"/>
      <c r="I4" s="54"/>
    </row>
    <row r="5" spans="1:9" ht="5.25" customHeight="1">
      <c r="A5" s="89"/>
      <c r="B5" s="58"/>
      <c r="C5" s="58"/>
      <c r="D5" s="58"/>
      <c r="E5" s="58"/>
      <c r="F5" s="58"/>
      <c r="G5" s="58"/>
      <c r="I5" s="54"/>
    </row>
    <row r="6" spans="1:9" ht="15.75">
      <c r="A6" s="59"/>
      <c r="B6" s="60"/>
      <c r="C6" s="61" t="s">
        <v>197</v>
      </c>
      <c r="E6" s="62" t="s">
        <v>198</v>
      </c>
      <c r="I6" s="54"/>
    </row>
    <row r="7" spans="1:9" ht="15.75">
      <c r="A7" s="63" t="s">
        <v>67</v>
      </c>
      <c r="B7" s="60"/>
      <c r="C7" s="90"/>
      <c r="D7" s="91"/>
      <c r="E7" s="90">
        <v>62.046</v>
      </c>
      <c r="I7" s="54"/>
    </row>
    <row r="8" spans="1:9" ht="15.75">
      <c r="A8" s="63" t="s">
        <v>68</v>
      </c>
      <c r="B8" s="60"/>
      <c r="C8" s="90"/>
      <c r="D8" s="91"/>
      <c r="E8" s="90" t="s">
        <v>113</v>
      </c>
      <c r="I8" s="54"/>
    </row>
    <row r="9" spans="1:9" ht="15.75">
      <c r="A9" s="63"/>
      <c r="B9" s="60"/>
      <c r="C9" s="90"/>
      <c r="D9" s="91"/>
      <c r="E9" s="90"/>
      <c r="I9" s="54"/>
    </row>
    <row r="10" spans="1:9" ht="6" customHeight="1" thickBot="1">
      <c r="A10" s="432"/>
      <c r="B10" s="432"/>
      <c r="C10" s="72"/>
      <c r="D10" s="73"/>
      <c r="E10" s="74"/>
      <c r="F10" s="74"/>
      <c r="G10" s="74"/>
      <c r="I10" s="54"/>
    </row>
    <row r="11" spans="1:8" ht="15.75">
      <c r="A11" s="55"/>
      <c r="B11" s="75" t="s">
        <v>241</v>
      </c>
      <c r="C11" s="76"/>
      <c r="D11" s="75" t="s">
        <v>242</v>
      </c>
      <c r="E11" s="76"/>
      <c r="F11" s="77" t="s">
        <v>243</v>
      </c>
      <c r="G11" s="78" t="s">
        <v>244</v>
      </c>
      <c r="H11" s="76"/>
    </row>
    <row r="12" spans="1:8" ht="45.75" thickBot="1">
      <c r="A12" s="79" t="s">
        <v>32</v>
      </c>
      <c r="B12" s="80" t="s">
        <v>197</v>
      </c>
      <c r="C12" s="81" t="s">
        <v>198</v>
      </c>
      <c r="D12" s="82" t="s">
        <v>245</v>
      </c>
      <c r="E12" s="83" t="s">
        <v>246</v>
      </c>
      <c r="F12" s="82" t="s">
        <v>243</v>
      </c>
      <c r="G12" s="84" t="s">
        <v>248</v>
      </c>
      <c r="H12" s="83" t="s">
        <v>249</v>
      </c>
    </row>
    <row r="13" spans="1:8" ht="12.75">
      <c r="A13" s="267" t="s">
        <v>69</v>
      </c>
      <c r="B13" s="99"/>
      <c r="C13" s="95">
        <v>62.05</v>
      </c>
      <c r="D13" s="274"/>
      <c r="E13" s="262">
        <v>11870</v>
      </c>
      <c r="F13" s="264">
        <f>ROUND(12*1.3644*(1/C13*E13)+H13,0)</f>
        <v>3207</v>
      </c>
      <c r="G13" s="263">
        <f aca="true" t="shared" si="0" ref="G13:G76">ROUND(12*(1/C13*E13),0)</f>
        <v>2296</v>
      </c>
      <c r="H13" s="262">
        <v>75</v>
      </c>
    </row>
    <row r="14" spans="1:8" ht="12.75">
      <c r="A14" s="267">
        <v>30</v>
      </c>
      <c r="B14" s="88"/>
      <c r="C14" s="95">
        <f aca="true" t="shared" si="1" ref="C14:C77">ROUND((10.899*LN(A14)+A14/200)*1.667,2)</f>
        <v>62.05</v>
      </c>
      <c r="D14" s="274"/>
      <c r="E14" s="262">
        <v>11870</v>
      </c>
      <c r="F14" s="264">
        <f aca="true" t="shared" si="2" ref="F14:F77">ROUND(12*1.3644*(1/C14*E14)+H14,0)</f>
        <v>3207</v>
      </c>
      <c r="G14" s="263">
        <f t="shared" si="0"/>
        <v>2296</v>
      </c>
      <c r="H14" s="262">
        <v>75</v>
      </c>
    </row>
    <row r="15" spans="1:8" ht="12.75">
      <c r="A15" s="267">
        <v>31</v>
      </c>
      <c r="B15" s="88"/>
      <c r="C15" s="95">
        <f t="shared" si="1"/>
        <v>62.65</v>
      </c>
      <c r="D15" s="274"/>
      <c r="E15" s="262">
        <v>11870</v>
      </c>
      <c r="F15" s="264">
        <f t="shared" si="2"/>
        <v>3177</v>
      </c>
      <c r="G15" s="263">
        <f t="shared" si="0"/>
        <v>2274</v>
      </c>
      <c r="H15" s="262">
        <v>75</v>
      </c>
    </row>
    <row r="16" spans="1:8" ht="12.75">
      <c r="A16" s="267">
        <v>32</v>
      </c>
      <c r="B16" s="88"/>
      <c r="C16" s="95">
        <f t="shared" si="1"/>
        <v>63.23</v>
      </c>
      <c r="D16" s="274"/>
      <c r="E16" s="262">
        <v>11870</v>
      </c>
      <c r="F16" s="264">
        <f t="shared" si="2"/>
        <v>3149</v>
      </c>
      <c r="G16" s="263">
        <f t="shared" si="0"/>
        <v>2253</v>
      </c>
      <c r="H16" s="262">
        <v>75</v>
      </c>
    </row>
    <row r="17" spans="1:8" ht="12.75">
      <c r="A17" s="267">
        <v>33</v>
      </c>
      <c r="B17" s="88"/>
      <c r="C17" s="95">
        <f t="shared" si="1"/>
        <v>63.8</v>
      </c>
      <c r="D17" s="274"/>
      <c r="E17" s="262">
        <v>11870</v>
      </c>
      <c r="F17" s="264">
        <f t="shared" si="2"/>
        <v>3121</v>
      </c>
      <c r="G17" s="263">
        <f t="shared" si="0"/>
        <v>2233</v>
      </c>
      <c r="H17" s="262">
        <v>75</v>
      </c>
    </row>
    <row r="18" spans="1:8" ht="12.75">
      <c r="A18" s="267">
        <v>34</v>
      </c>
      <c r="B18" s="88"/>
      <c r="C18" s="95">
        <f t="shared" si="1"/>
        <v>64.35</v>
      </c>
      <c r="D18" s="274"/>
      <c r="E18" s="262">
        <v>11870</v>
      </c>
      <c r="F18" s="264">
        <f t="shared" si="2"/>
        <v>3095</v>
      </c>
      <c r="G18" s="263">
        <f t="shared" si="0"/>
        <v>2214</v>
      </c>
      <c r="H18" s="262">
        <v>75</v>
      </c>
    </row>
    <row r="19" spans="1:8" ht="12.75">
      <c r="A19" s="267">
        <v>35</v>
      </c>
      <c r="B19" s="88"/>
      <c r="C19" s="95">
        <f t="shared" si="1"/>
        <v>64.89</v>
      </c>
      <c r="D19" s="274"/>
      <c r="E19" s="262">
        <v>11870</v>
      </c>
      <c r="F19" s="264">
        <f t="shared" si="2"/>
        <v>3070</v>
      </c>
      <c r="G19" s="263">
        <f t="shared" si="0"/>
        <v>2195</v>
      </c>
      <c r="H19" s="262">
        <v>75</v>
      </c>
    </row>
    <row r="20" spans="1:8" ht="12.75">
      <c r="A20" s="267">
        <v>36</v>
      </c>
      <c r="B20" s="88"/>
      <c r="C20" s="95">
        <f t="shared" si="1"/>
        <v>65.41</v>
      </c>
      <c r="D20" s="274"/>
      <c r="E20" s="262">
        <v>11870</v>
      </c>
      <c r="F20" s="264">
        <f t="shared" si="2"/>
        <v>3046</v>
      </c>
      <c r="G20" s="263">
        <f t="shared" si="0"/>
        <v>2178</v>
      </c>
      <c r="H20" s="262">
        <v>75</v>
      </c>
    </row>
    <row r="21" spans="1:8" ht="12.75">
      <c r="A21" s="267">
        <v>37</v>
      </c>
      <c r="B21" s="88"/>
      <c r="C21" s="95">
        <f t="shared" si="1"/>
        <v>65.91</v>
      </c>
      <c r="D21" s="274"/>
      <c r="E21" s="262">
        <v>11870</v>
      </c>
      <c r="F21" s="264">
        <f t="shared" si="2"/>
        <v>3024</v>
      </c>
      <c r="G21" s="263">
        <f t="shared" si="0"/>
        <v>2161</v>
      </c>
      <c r="H21" s="262">
        <v>75</v>
      </c>
    </row>
    <row r="22" spans="1:8" ht="12.75">
      <c r="A22" s="267">
        <v>38</v>
      </c>
      <c r="B22" s="88"/>
      <c r="C22" s="95">
        <f t="shared" si="1"/>
        <v>66.41</v>
      </c>
      <c r="D22" s="274"/>
      <c r="E22" s="262">
        <v>11870</v>
      </c>
      <c r="F22" s="264">
        <f t="shared" si="2"/>
        <v>3001</v>
      </c>
      <c r="G22" s="263">
        <f t="shared" si="0"/>
        <v>2145</v>
      </c>
      <c r="H22" s="262">
        <v>75</v>
      </c>
    </row>
    <row r="23" spans="1:8" ht="12.75">
      <c r="A23" s="267">
        <v>39</v>
      </c>
      <c r="B23" s="88"/>
      <c r="C23" s="95">
        <f t="shared" si="1"/>
        <v>66.89</v>
      </c>
      <c r="D23" s="274"/>
      <c r="E23" s="262">
        <v>11870</v>
      </c>
      <c r="F23" s="264">
        <f t="shared" si="2"/>
        <v>2980</v>
      </c>
      <c r="G23" s="263">
        <f t="shared" si="0"/>
        <v>2129</v>
      </c>
      <c r="H23" s="262">
        <v>75</v>
      </c>
    </row>
    <row r="24" spans="1:8" ht="12.75">
      <c r="A24" s="267">
        <v>40</v>
      </c>
      <c r="B24" s="88"/>
      <c r="C24" s="95">
        <f t="shared" si="1"/>
        <v>67.36</v>
      </c>
      <c r="D24" s="274"/>
      <c r="E24" s="262">
        <v>11870</v>
      </c>
      <c r="F24" s="264">
        <f t="shared" si="2"/>
        <v>2960</v>
      </c>
      <c r="G24" s="263">
        <f t="shared" si="0"/>
        <v>2115</v>
      </c>
      <c r="H24" s="262">
        <v>75</v>
      </c>
    </row>
    <row r="25" spans="1:8" ht="12.75">
      <c r="A25" s="267">
        <v>41</v>
      </c>
      <c r="B25" s="88"/>
      <c r="C25" s="95">
        <f t="shared" si="1"/>
        <v>67.81</v>
      </c>
      <c r="D25" s="274"/>
      <c r="E25" s="262">
        <v>11870</v>
      </c>
      <c r="F25" s="264">
        <f t="shared" si="2"/>
        <v>2941</v>
      </c>
      <c r="G25" s="263">
        <f t="shared" si="0"/>
        <v>2101</v>
      </c>
      <c r="H25" s="262">
        <v>75</v>
      </c>
    </row>
    <row r="26" spans="1:8" ht="12.75">
      <c r="A26" s="267">
        <v>42</v>
      </c>
      <c r="B26" s="88"/>
      <c r="C26" s="95">
        <f t="shared" si="1"/>
        <v>68.26</v>
      </c>
      <c r="D26" s="274"/>
      <c r="E26" s="262">
        <v>11870</v>
      </c>
      <c r="F26" s="264">
        <f t="shared" si="2"/>
        <v>2922</v>
      </c>
      <c r="G26" s="263">
        <f t="shared" si="0"/>
        <v>2087</v>
      </c>
      <c r="H26" s="262">
        <v>75</v>
      </c>
    </row>
    <row r="27" spans="1:8" ht="12.75">
      <c r="A27" s="267">
        <v>43</v>
      </c>
      <c r="B27" s="88"/>
      <c r="C27" s="95">
        <f t="shared" si="1"/>
        <v>68.69</v>
      </c>
      <c r="D27" s="274"/>
      <c r="E27" s="262">
        <v>11870</v>
      </c>
      <c r="F27" s="264">
        <f t="shared" si="2"/>
        <v>2904</v>
      </c>
      <c r="G27" s="263">
        <f t="shared" si="0"/>
        <v>2074</v>
      </c>
      <c r="H27" s="262">
        <v>75</v>
      </c>
    </row>
    <row r="28" spans="1:8" ht="12.75">
      <c r="A28" s="267">
        <v>44</v>
      </c>
      <c r="B28" s="88"/>
      <c r="C28" s="95">
        <f t="shared" si="1"/>
        <v>69.12</v>
      </c>
      <c r="D28" s="274"/>
      <c r="E28" s="262">
        <v>11870</v>
      </c>
      <c r="F28" s="264">
        <f t="shared" si="2"/>
        <v>2887</v>
      </c>
      <c r="G28" s="263">
        <f t="shared" si="0"/>
        <v>2061</v>
      </c>
      <c r="H28" s="262">
        <v>75</v>
      </c>
    </row>
    <row r="29" spans="1:8" ht="12.75">
      <c r="A29" s="267">
        <v>45</v>
      </c>
      <c r="B29" s="88"/>
      <c r="C29" s="95">
        <f t="shared" si="1"/>
        <v>69.54</v>
      </c>
      <c r="D29" s="274"/>
      <c r="E29" s="262">
        <v>11870</v>
      </c>
      <c r="F29" s="264">
        <f t="shared" si="2"/>
        <v>2870</v>
      </c>
      <c r="G29" s="263">
        <f t="shared" si="0"/>
        <v>2048</v>
      </c>
      <c r="H29" s="262">
        <v>75</v>
      </c>
    </row>
    <row r="30" spans="1:8" ht="12.75">
      <c r="A30" s="267">
        <v>46</v>
      </c>
      <c r="B30" s="88"/>
      <c r="C30" s="95">
        <f t="shared" si="1"/>
        <v>69.94</v>
      </c>
      <c r="D30" s="274"/>
      <c r="E30" s="262">
        <v>11870</v>
      </c>
      <c r="F30" s="264">
        <f t="shared" si="2"/>
        <v>2854</v>
      </c>
      <c r="G30" s="263">
        <f t="shared" si="0"/>
        <v>2037</v>
      </c>
      <c r="H30" s="262">
        <v>75</v>
      </c>
    </row>
    <row r="31" spans="1:8" ht="12.75">
      <c r="A31" s="267">
        <v>47</v>
      </c>
      <c r="B31" s="88"/>
      <c r="C31" s="95">
        <f t="shared" si="1"/>
        <v>70.34</v>
      </c>
      <c r="D31" s="274"/>
      <c r="E31" s="262">
        <v>11870</v>
      </c>
      <c r="F31" s="264">
        <f t="shared" si="2"/>
        <v>2838</v>
      </c>
      <c r="G31" s="263">
        <f t="shared" si="0"/>
        <v>2025</v>
      </c>
      <c r="H31" s="262">
        <v>75</v>
      </c>
    </row>
    <row r="32" spans="1:8" ht="12.75">
      <c r="A32" s="267">
        <v>48</v>
      </c>
      <c r="B32" s="88"/>
      <c r="C32" s="95">
        <f t="shared" si="1"/>
        <v>70.73</v>
      </c>
      <c r="D32" s="274"/>
      <c r="E32" s="262">
        <v>11870</v>
      </c>
      <c r="F32" s="264">
        <f t="shared" si="2"/>
        <v>2823</v>
      </c>
      <c r="G32" s="263">
        <f t="shared" si="0"/>
        <v>2014</v>
      </c>
      <c r="H32" s="262">
        <v>75</v>
      </c>
    </row>
    <row r="33" spans="1:8" ht="12.75">
      <c r="A33" s="267">
        <v>49</v>
      </c>
      <c r="B33" s="88"/>
      <c r="C33" s="95">
        <f t="shared" si="1"/>
        <v>71.12</v>
      </c>
      <c r="D33" s="274"/>
      <c r="E33" s="262">
        <v>11870</v>
      </c>
      <c r="F33" s="264">
        <f t="shared" si="2"/>
        <v>2808</v>
      </c>
      <c r="G33" s="263">
        <f t="shared" si="0"/>
        <v>2003</v>
      </c>
      <c r="H33" s="262">
        <v>75</v>
      </c>
    </row>
    <row r="34" spans="1:8" ht="12.75">
      <c r="A34" s="267">
        <v>50</v>
      </c>
      <c r="B34" s="88"/>
      <c r="C34" s="95">
        <f t="shared" si="1"/>
        <v>71.49</v>
      </c>
      <c r="D34" s="274"/>
      <c r="E34" s="262">
        <v>11870</v>
      </c>
      <c r="F34" s="264">
        <f t="shared" si="2"/>
        <v>2793</v>
      </c>
      <c r="G34" s="263">
        <f t="shared" si="0"/>
        <v>1992</v>
      </c>
      <c r="H34" s="262">
        <v>75</v>
      </c>
    </row>
    <row r="35" spans="1:8" ht="12.75">
      <c r="A35" s="267">
        <v>51</v>
      </c>
      <c r="B35" s="88"/>
      <c r="C35" s="95">
        <f t="shared" si="1"/>
        <v>71.86</v>
      </c>
      <c r="D35" s="274"/>
      <c r="E35" s="262">
        <v>11870</v>
      </c>
      <c r="F35" s="264">
        <f t="shared" si="2"/>
        <v>2779</v>
      </c>
      <c r="G35" s="263">
        <f t="shared" si="0"/>
        <v>1982</v>
      </c>
      <c r="H35" s="262">
        <v>75</v>
      </c>
    </row>
    <row r="36" spans="1:8" ht="12.75">
      <c r="A36" s="267">
        <v>52</v>
      </c>
      <c r="B36" s="88"/>
      <c r="C36" s="95">
        <f t="shared" si="1"/>
        <v>72.22</v>
      </c>
      <c r="D36" s="274"/>
      <c r="E36" s="262">
        <v>11870</v>
      </c>
      <c r="F36" s="264">
        <f t="shared" si="2"/>
        <v>2766</v>
      </c>
      <c r="G36" s="263">
        <f t="shared" si="0"/>
        <v>1972</v>
      </c>
      <c r="H36" s="262">
        <v>75</v>
      </c>
    </row>
    <row r="37" spans="1:8" ht="12.75">
      <c r="A37" s="267">
        <v>53</v>
      </c>
      <c r="B37" s="88"/>
      <c r="C37" s="95">
        <f t="shared" si="1"/>
        <v>72.58</v>
      </c>
      <c r="D37" s="274"/>
      <c r="E37" s="262">
        <v>11870</v>
      </c>
      <c r="F37" s="264">
        <f t="shared" si="2"/>
        <v>2753</v>
      </c>
      <c r="G37" s="263">
        <f t="shared" si="0"/>
        <v>1963</v>
      </c>
      <c r="H37" s="262">
        <v>75</v>
      </c>
    </row>
    <row r="38" spans="1:8" ht="12.75">
      <c r="A38" s="267">
        <v>54</v>
      </c>
      <c r="B38" s="88"/>
      <c r="C38" s="95">
        <f t="shared" si="1"/>
        <v>72.92</v>
      </c>
      <c r="D38" s="274"/>
      <c r="E38" s="262">
        <v>11870</v>
      </c>
      <c r="F38" s="264">
        <f t="shared" si="2"/>
        <v>2740</v>
      </c>
      <c r="G38" s="263">
        <f t="shared" si="0"/>
        <v>1953</v>
      </c>
      <c r="H38" s="262">
        <v>75</v>
      </c>
    </row>
    <row r="39" spans="1:8" ht="12.75">
      <c r="A39" s="267">
        <v>55</v>
      </c>
      <c r="B39" s="88"/>
      <c r="C39" s="95">
        <f t="shared" si="1"/>
        <v>73.27</v>
      </c>
      <c r="D39" s="274"/>
      <c r="E39" s="262">
        <v>11870</v>
      </c>
      <c r="F39" s="264">
        <f t="shared" si="2"/>
        <v>2727</v>
      </c>
      <c r="G39" s="263">
        <f t="shared" si="0"/>
        <v>1944</v>
      </c>
      <c r="H39" s="262">
        <v>75</v>
      </c>
    </row>
    <row r="40" spans="1:8" ht="12.75">
      <c r="A40" s="267">
        <v>56</v>
      </c>
      <c r="B40" s="88"/>
      <c r="C40" s="95">
        <f t="shared" si="1"/>
        <v>73.6</v>
      </c>
      <c r="D40" s="274"/>
      <c r="E40" s="262">
        <v>11870</v>
      </c>
      <c r="F40" s="264">
        <f t="shared" si="2"/>
        <v>2716</v>
      </c>
      <c r="G40" s="263">
        <f t="shared" si="0"/>
        <v>1935</v>
      </c>
      <c r="H40" s="262">
        <v>75</v>
      </c>
    </row>
    <row r="41" spans="1:8" ht="12.75">
      <c r="A41" s="267">
        <v>57</v>
      </c>
      <c r="B41" s="88"/>
      <c r="C41" s="95">
        <f t="shared" si="1"/>
        <v>73.93</v>
      </c>
      <c r="D41" s="274"/>
      <c r="E41" s="262">
        <v>11870</v>
      </c>
      <c r="F41" s="264">
        <f t="shared" si="2"/>
        <v>2704</v>
      </c>
      <c r="G41" s="263">
        <f t="shared" si="0"/>
        <v>1927</v>
      </c>
      <c r="H41" s="262">
        <v>75</v>
      </c>
    </row>
    <row r="42" spans="1:8" ht="12.75">
      <c r="A42" s="267">
        <v>58</v>
      </c>
      <c r="B42" s="88"/>
      <c r="C42" s="95">
        <f t="shared" si="1"/>
        <v>74.26</v>
      </c>
      <c r="D42" s="274"/>
      <c r="E42" s="262">
        <v>11870</v>
      </c>
      <c r="F42" s="264">
        <f t="shared" si="2"/>
        <v>2692</v>
      </c>
      <c r="G42" s="263">
        <f t="shared" si="0"/>
        <v>1918</v>
      </c>
      <c r="H42" s="262">
        <v>75</v>
      </c>
    </row>
    <row r="43" spans="1:8" ht="12.75">
      <c r="A43" s="267">
        <v>59</v>
      </c>
      <c r="B43" s="88"/>
      <c r="C43" s="95">
        <f t="shared" si="1"/>
        <v>74.58</v>
      </c>
      <c r="D43" s="274"/>
      <c r="E43" s="262">
        <v>11870</v>
      </c>
      <c r="F43" s="264">
        <f t="shared" si="2"/>
        <v>2681</v>
      </c>
      <c r="G43" s="263">
        <f t="shared" si="0"/>
        <v>1910</v>
      </c>
      <c r="H43" s="262">
        <v>75</v>
      </c>
    </row>
    <row r="44" spans="1:8" ht="12.75">
      <c r="A44" s="267">
        <v>60</v>
      </c>
      <c r="B44" s="88"/>
      <c r="C44" s="95">
        <f t="shared" si="1"/>
        <v>74.89</v>
      </c>
      <c r="D44" s="274"/>
      <c r="E44" s="262">
        <v>11870</v>
      </c>
      <c r="F44" s="264">
        <f t="shared" si="2"/>
        <v>2670</v>
      </c>
      <c r="G44" s="263">
        <f t="shared" si="0"/>
        <v>1902</v>
      </c>
      <c r="H44" s="262">
        <v>75</v>
      </c>
    </row>
    <row r="45" spans="1:8" ht="12.75">
      <c r="A45" s="267">
        <v>61</v>
      </c>
      <c r="B45" s="88"/>
      <c r="C45" s="95">
        <f t="shared" si="1"/>
        <v>75.2</v>
      </c>
      <c r="D45" s="274"/>
      <c r="E45" s="262">
        <v>11870</v>
      </c>
      <c r="F45" s="264">
        <f t="shared" si="2"/>
        <v>2659</v>
      </c>
      <c r="G45" s="263">
        <f t="shared" si="0"/>
        <v>1894</v>
      </c>
      <c r="H45" s="262">
        <v>75</v>
      </c>
    </row>
    <row r="46" spans="1:8" ht="12.75">
      <c r="A46" s="267">
        <v>62</v>
      </c>
      <c r="B46" s="88"/>
      <c r="C46" s="95">
        <f t="shared" si="1"/>
        <v>75.5</v>
      </c>
      <c r="D46" s="274"/>
      <c r="E46" s="262">
        <v>11870</v>
      </c>
      <c r="F46" s="264">
        <f t="shared" si="2"/>
        <v>2649</v>
      </c>
      <c r="G46" s="263">
        <f t="shared" si="0"/>
        <v>1887</v>
      </c>
      <c r="H46" s="262">
        <v>75</v>
      </c>
    </row>
    <row r="47" spans="1:8" ht="12.75">
      <c r="A47" s="267">
        <v>63</v>
      </c>
      <c r="B47" s="88"/>
      <c r="C47" s="95">
        <f t="shared" si="1"/>
        <v>75.8</v>
      </c>
      <c r="D47" s="274"/>
      <c r="E47" s="262">
        <v>11870</v>
      </c>
      <c r="F47" s="264">
        <f t="shared" si="2"/>
        <v>2639</v>
      </c>
      <c r="G47" s="263">
        <f t="shared" si="0"/>
        <v>1879</v>
      </c>
      <c r="H47" s="262">
        <v>75</v>
      </c>
    </row>
    <row r="48" spans="1:8" ht="12.75">
      <c r="A48" s="267">
        <v>64</v>
      </c>
      <c r="B48" s="88"/>
      <c r="C48" s="95">
        <f t="shared" si="1"/>
        <v>76.09</v>
      </c>
      <c r="D48" s="274"/>
      <c r="E48" s="262">
        <v>11870</v>
      </c>
      <c r="F48" s="264">
        <f t="shared" si="2"/>
        <v>2629</v>
      </c>
      <c r="G48" s="263">
        <f t="shared" si="0"/>
        <v>1872</v>
      </c>
      <c r="H48" s="262">
        <v>75</v>
      </c>
    </row>
    <row r="49" spans="1:8" ht="12.75">
      <c r="A49" s="267">
        <v>65</v>
      </c>
      <c r="B49" s="88"/>
      <c r="C49" s="95">
        <f t="shared" si="1"/>
        <v>76.38</v>
      </c>
      <c r="D49" s="274"/>
      <c r="E49" s="262">
        <v>11870</v>
      </c>
      <c r="F49" s="264">
        <f t="shared" si="2"/>
        <v>2619</v>
      </c>
      <c r="G49" s="263">
        <f t="shared" si="0"/>
        <v>1865</v>
      </c>
      <c r="H49" s="262">
        <v>75</v>
      </c>
    </row>
    <row r="50" spans="1:8" ht="12.75">
      <c r="A50" s="267">
        <v>66</v>
      </c>
      <c r="B50" s="88"/>
      <c r="C50" s="95">
        <f t="shared" si="1"/>
        <v>76.67</v>
      </c>
      <c r="D50" s="274"/>
      <c r="E50" s="262">
        <v>11870</v>
      </c>
      <c r="F50" s="264">
        <f t="shared" si="2"/>
        <v>2610</v>
      </c>
      <c r="G50" s="263">
        <f t="shared" si="0"/>
        <v>1858</v>
      </c>
      <c r="H50" s="262">
        <v>75</v>
      </c>
    </row>
    <row r="51" spans="1:8" ht="12.75">
      <c r="A51" s="267">
        <v>67</v>
      </c>
      <c r="B51" s="88"/>
      <c r="C51" s="95">
        <f t="shared" si="1"/>
        <v>76.95</v>
      </c>
      <c r="D51" s="274"/>
      <c r="E51" s="262">
        <v>11870</v>
      </c>
      <c r="F51" s="264">
        <f t="shared" si="2"/>
        <v>2601</v>
      </c>
      <c r="G51" s="263">
        <f t="shared" si="0"/>
        <v>1851</v>
      </c>
      <c r="H51" s="262">
        <v>75</v>
      </c>
    </row>
    <row r="52" spans="1:8" ht="12.75">
      <c r="A52" s="267">
        <v>68</v>
      </c>
      <c r="B52" s="88"/>
      <c r="C52" s="95">
        <f t="shared" si="1"/>
        <v>77.23</v>
      </c>
      <c r="D52" s="274"/>
      <c r="E52" s="262">
        <v>11870</v>
      </c>
      <c r="F52" s="264">
        <f t="shared" si="2"/>
        <v>2591</v>
      </c>
      <c r="G52" s="263">
        <f t="shared" si="0"/>
        <v>1844</v>
      </c>
      <c r="H52" s="262">
        <v>75</v>
      </c>
    </row>
    <row r="53" spans="1:8" ht="12.75">
      <c r="A53" s="267">
        <v>69</v>
      </c>
      <c r="B53" s="88"/>
      <c r="C53" s="95">
        <f t="shared" si="1"/>
        <v>77.5</v>
      </c>
      <c r="D53" s="274"/>
      <c r="E53" s="262">
        <v>11870</v>
      </c>
      <c r="F53" s="264">
        <f t="shared" si="2"/>
        <v>2583</v>
      </c>
      <c r="G53" s="263">
        <f t="shared" si="0"/>
        <v>1838</v>
      </c>
      <c r="H53" s="262">
        <v>75</v>
      </c>
    </row>
    <row r="54" spans="1:8" ht="12.75">
      <c r="A54" s="267">
        <v>70</v>
      </c>
      <c r="B54" s="88"/>
      <c r="C54" s="95">
        <f t="shared" si="1"/>
        <v>77.77</v>
      </c>
      <c r="D54" s="274"/>
      <c r="E54" s="262">
        <v>11870</v>
      </c>
      <c r="F54" s="264">
        <f t="shared" si="2"/>
        <v>2574</v>
      </c>
      <c r="G54" s="263">
        <f t="shared" si="0"/>
        <v>1832</v>
      </c>
      <c r="H54" s="262">
        <v>75</v>
      </c>
    </row>
    <row r="55" spans="1:8" ht="12.75">
      <c r="A55" s="267">
        <v>71</v>
      </c>
      <c r="B55" s="88"/>
      <c r="C55" s="95">
        <f t="shared" si="1"/>
        <v>78.04</v>
      </c>
      <c r="D55" s="274"/>
      <c r="E55" s="262">
        <v>11870</v>
      </c>
      <c r="F55" s="264">
        <f t="shared" si="2"/>
        <v>2565</v>
      </c>
      <c r="G55" s="263">
        <f t="shared" si="0"/>
        <v>1825</v>
      </c>
      <c r="H55" s="262">
        <v>75</v>
      </c>
    </row>
    <row r="56" spans="1:8" ht="12.75">
      <c r="A56" s="267">
        <v>72</v>
      </c>
      <c r="B56" s="88"/>
      <c r="C56" s="95">
        <f t="shared" si="1"/>
        <v>78.3</v>
      </c>
      <c r="D56" s="274"/>
      <c r="E56" s="262">
        <v>11870</v>
      </c>
      <c r="F56" s="264">
        <f t="shared" si="2"/>
        <v>2557</v>
      </c>
      <c r="G56" s="263">
        <f t="shared" si="0"/>
        <v>1819</v>
      </c>
      <c r="H56" s="262">
        <v>75</v>
      </c>
    </row>
    <row r="57" spans="1:8" ht="12.75">
      <c r="A57" s="267">
        <v>73</v>
      </c>
      <c r="B57" s="88"/>
      <c r="C57" s="95">
        <f t="shared" si="1"/>
        <v>78.56</v>
      </c>
      <c r="D57" s="274"/>
      <c r="E57" s="262">
        <v>11870</v>
      </c>
      <c r="F57" s="264">
        <f t="shared" si="2"/>
        <v>2549</v>
      </c>
      <c r="G57" s="263">
        <f t="shared" si="0"/>
        <v>1813</v>
      </c>
      <c r="H57" s="262">
        <v>75</v>
      </c>
    </row>
    <row r="58" spans="1:8" ht="12.75">
      <c r="A58" s="267">
        <v>74</v>
      </c>
      <c r="B58" s="88"/>
      <c r="C58" s="95">
        <f t="shared" si="1"/>
        <v>78.82</v>
      </c>
      <c r="D58" s="274"/>
      <c r="E58" s="262">
        <v>11870</v>
      </c>
      <c r="F58" s="264">
        <f t="shared" si="2"/>
        <v>2541</v>
      </c>
      <c r="G58" s="263">
        <f t="shared" si="0"/>
        <v>1807</v>
      </c>
      <c r="H58" s="262">
        <v>75</v>
      </c>
    </row>
    <row r="59" spans="1:8" ht="12.75">
      <c r="A59" s="267">
        <v>75</v>
      </c>
      <c r="B59" s="88"/>
      <c r="C59" s="95">
        <f t="shared" si="1"/>
        <v>79.07</v>
      </c>
      <c r="D59" s="274"/>
      <c r="E59" s="262">
        <v>11870</v>
      </c>
      <c r="F59" s="264">
        <f t="shared" si="2"/>
        <v>2533</v>
      </c>
      <c r="G59" s="263">
        <f t="shared" si="0"/>
        <v>1801</v>
      </c>
      <c r="H59" s="262">
        <v>75</v>
      </c>
    </row>
    <row r="60" spans="1:8" ht="12.75">
      <c r="A60" s="267">
        <v>76</v>
      </c>
      <c r="B60" s="88"/>
      <c r="C60" s="95">
        <f t="shared" si="1"/>
        <v>79.32</v>
      </c>
      <c r="D60" s="274"/>
      <c r="E60" s="262">
        <v>11870</v>
      </c>
      <c r="F60" s="264">
        <f t="shared" si="2"/>
        <v>2525</v>
      </c>
      <c r="G60" s="263">
        <f t="shared" si="0"/>
        <v>1796</v>
      </c>
      <c r="H60" s="262">
        <v>75</v>
      </c>
    </row>
    <row r="61" spans="1:8" ht="12.75">
      <c r="A61" s="267">
        <v>77</v>
      </c>
      <c r="B61" s="88"/>
      <c r="C61" s="95">
        <f t="shared" si="1"/>
        <v>79.56</v>
      </c>
      <c r="D61" s="274"/>
      <c r="E61" s="262">
        <v>11870</v>
      </c>
      <c r="F61" s="264">
        <f t="shared" si="2"/>
        <v>2518</v>
      </c>
      <c r="G61" s="263">
        <f t="shared" si="0"/>
        <v>1790</v>
      </c>
      <c r="H61" s="262">
        <v>75</v>
      </c>
    </row>
    <row r="62" spans="1:8" ht="12.75">
      <c r="A62" s="267">
        <v>78</v>
      </c>
      <c r="B62" s="88"/>
      <c r="C62" s="95">
        <f t="shared" si="1"/>
        <v>79.81</v>
      </c>
      <c r="D62" s="274"/>
      <c r="E62" s="262">
        <v>11870</v>
      </c>
      <c r="F62" s="264">
        <f t="shared" si="2"/>
        <v>2510</v>
      </c>
      <c r="G62" s="263">
        <f t="shared" si="0"/>
        <v>1785</v>
      </c>
      <c r="H62" s="262">
        <v>75</v>
      </c>
    </row>
    <row r="63" spans="1:8" ht="12.75">
      <c r="A63" s="267">
        <v>79</v>
      </c>
      <c r="B63" s="88"/>
      <c r="C63" s="95">
        <f t="shared" si="1"/>
        <v>80.05</v>
      </c>
      <c r="D63" s="274"/>
      <c r="E63" s="262">
        <v>11870</v>
      </c>
      <c r="F63" s="264">
        <f t="shared" si="2"/>
        <v>2503</v>
      </c>
      <c r="G63" s="263">
        <f t="shared" si="0"/>
        <v>1779</v>
      </c>
      <c r="H63" s="262">
        <v>75</v>
      </c>
    </row>
    <row r="64" spans="1:8" ht="12.75">
      <c r="A64" s="267">
        <v>80</v>
      </c>
      <c r="B64" s="88"/>
      <c r="C64" s="95">
        <f t="shared" si="1"/>
        <v>80.28</v>
      </c>
      <c r="D64" s="274"/>
      <c r="E64" s="262">
        <v>11870</v>
      </c>
      <c r="F64" s="264">
        <f t="shared" si="2"/>
        <v>2496</v>
      </c>
      <c r="G64" s="263">
        <f t="shared" si="0"/>
        <v>1774</v>
      </c>
      <c r="H64" s="262">
        <v>75</v>
      </c>
    </row>
    <row r="65" spans="1:8" ht="12.75">
      <c r="A65" s="267">
        <v>81</v>
      </c>
      <c r="B65" s="88"/>
      <c r="C65" s="95">
        <f t="shared" si="1"/>
        <v>80.52</v>
      </c>
      <c r="D65" s="274"/>
      <c r="E65" s="262">
        <v>11870</v>
      </c>
      <c r="F65" s="264">
        <f t="shared" si="2"/>
        <v>2489</v>
      </c>
      <c r="G65" s="263">
        <f t="shared" si="0"/>
        <v>1769</v>
      </c>
      <c r="H65" s="262">
        <v>75</v>
      </c>
    </row>
    <row r="66" spans="1:8" ht="12.75">
      <c r="A66" s="267">
        <v>82</v>
      </c>
      <c r="B66" s="88"/>
      <c r="C66" s="95">
        <f t="shared" si="1"/>
        <v>80.75</v>
      </c>
      <c r="D66" s="274"/>
      <c r="E66" s="262">
        <v>11870</v>
      </c>
      <c r="F66" s="264">
        <f t="shared" si="2"/>
        <v>2482</v>
      </c>
      <c r="G66" s="263">
        <f t="shared" si="0"/>
        <v>1764</v>
      </c>
      <c r="H66" s="262">
        <v>75</v>
      </c>
    </row>
    <row r="67" spans="1:8" ht="12.75">
      <c r="A67" s="267">
        <v>83</v>
      </c>
      <c r="B67" s="88"/>
      <c r="C67" s="95">
        <f t="shared" si="1"/>
        <v>80.98</v>
      </c>
      <c r="D67" s="274"/>
      <c r="E67" s="262">
        <v>11870</v>
      </c>
      <c r="F67" s="264">
        <f t="shared" si="2"/>
        <v>2475</v>
      </c>
      <c r="G67" s="263">
        <f t="shared" si="0"/>
        <v>1759</v>
      </c>
      <c r="H67" s="262">
        <v>75</v>
      </c>
    </row>
    <row r="68" spans="1:8" ht="12.75">
      <c r="A68" s="267">
        <v>84</v>
      </c>
      <c r="B68" s="88"/>
      <c r="C68" s="95">
        <f t="shared" si="1"/>
        <v>81.2</v>
      </c>
      <c r="D68" s="274"/>
      <c r="E68" s="262">
        <v>11870</v>
      </c>
      <c r="F68" s="264">
        <f t="shared" si="2"/>
        <v>2468</v>
      </c>
      <c r="G68" s="263">
        <f t="shared" si="0"/>
        <v>1754</v>
      </c>
      <c r="H68" s="262">
        <v>75</v>
      </c>
    </row>
    <row r="69" spans="1:8" ht="12.75">
      <c r="A69" s="267">
        <v>85</v>
      </c>
      <c r="B69" s="88"/>
      <c r="C69" s="95">
        <f t="shared" si="1"/>
        <v>81.43</v>
      </c>
      <c r="D69" s="274"/>
      <c r="E69" s="262">
        <v>11870</v>
      </c>
      <c r="F69" s="264">
        <f t="shared" si="2"/>
        <v>2462</v>
      </c>
      <c r="G69" s="263">
        <f t="shared" si="0"/>
        <v>1749</v>
      </c>
      <c r="H69" s="262">
        <v>75</v>
      </c>
    </row>
    <row r="70" spans="1:8" ht="12.75">
      <c r="A70" s="267">
        <v>86</v>
      </c>
      <c r="B70" s="88"/>
      <c r="C70" s="95">
        <f t="shared" si="1"/>
        <v>81.65</v>
      </c>
      <c r="D70" s="274"/>
      <c r="E70" s="262">
        <v>11870</v>
      </c>
      <c r="F70" s="264">
        <f t="shared" si="2"/>
        <v>2455</v>
      </c>
      <c r="G70" s="263">
        <f t="shared" si="0"/>
        <v>1745</v>
      </c>
      <c r="H70" s="262">
        <v>75</v>
      </c>
    </row>
    <row r="71" spans="1:8" ht="12.75">
      <c r="A71" s="267">
        <v>87</v>
      </c>
      <c r="B71" s="88"/>
      <c r="C71" s="95">
        <f t="shared" si="1"/>
        <v>81.86</v>
      </c>
      <c r="D71" s="274"/>
      <c r="E71" s="262">
        <v>11870</v>
      </c>
      <c r="F71" s="264">
        <f t="shared" si="2"/>
        <v>2449</v>
      </c>
      <c r="G71" s="263">
        <f t="shared" si="0"/>
        <v>1740</v>
      </c>
      <c r="H71" s="262">
        <v>75</v>
      </c>
    </row>
    <row r="72" spans="1:8" ht="12.75">
      <c r="A72" s="267">
        <v>88</v>
      </c>
      <c r="B72" s="88"/>
      <c r="C72" s="95">
        <f t="shared" si="1"/>
        <v>82.08</v>
      </c>
      <c r="D72" s="274"/>
      <c r="E72" s="262">
        <v>11870</v>
      </c>
      <c r="F72" s="264">
        <f t="shared" si="2"/>
        <v>2443</v>
      </c>
      <c r="G72" s="263">
        <f t="shared" si="0"/>
        <v>1735</v>
      </c>
      <c r="H72" s="262">
        <v>75</v>
      </c>
    </row>
    <row r="73" spans="1:8" ht="12.75">
      <c r="A73" s="267">
        <v>89</v>
      </c>
      <c r="B73" s="88"/>
      <c r="C73" s="95">
        <f t="shared" si="1"/>
        <v>82.29</v>
      </c>
      <c r="D73" s="274"/>
      <c r="E73" s="262">
        <v>11870</v>
      </c>
      <c r="F73" s="264">
        <f t="shared" si="2"/>
        <v>2437</v>
      </c>
      <c r="G73" s="263">
        <f t="shared" si="0"/>
        <v>1731</v>
      </c>
      <c r="H73" s="262">
        <v>75</v>
      </c>
    </row>
    <row r="74" spans="1:8" ht="12.75">
      <c r="A74" s="267">
        <v>90</v>
      </c>
      <c r="B74" s="88"/>
      <c r="C74" s="95">
        <f t="shared" si="1"/>
        <v>82.51</v>
      </c>
      <c r="D74" s="274"/>
      <c r="E74" s="262">
        <v>11870</v>
      </c>
      <c r="F74" s="264">
        <f t="shared" si="2"/>
        <v>2430</v>
      </c>
      <c r="G74" s="263">
        <f t="shared" si="0"/>
        <v>1726</v>
      </c>
      <c r="H74" s="262">
        <v>75</v>
      </c>
    </row>
    <row r="75" spans="1:8" ht="12.75">
      <c r="A75" s="267">
        <v>91</v>
      </c>
      <c r="B75" s="88"/>
      <c r="C75" s="95">
        <f t="shared" si="1"/>
        <v>82.71</v>
      </c>
      <c r="D75" s="274"/>
      <c r="E75" s="262">
        <v>11870</v>
      </c>
      <c r="F75" s="264">
        <f t="shared" si="2"/>
        <v>2425</v>
      </c>
      <c r="G75" s="263">
        <f t="shared" si="0"/>
        <v>1722</v>
      </c>
      <c r="H75" s="262">
        <v>75</v>
      </c>
    </row>
    <row r="76" spans="1:8" ht="12.75">
      <c r="A76" s="267">
        <v>92</v>
      </c>
      <c r="B76" s="88"/>
      <c r="C76" s="95">
        <f t="shared" si="1"/>
        <v>82.92</v>
      </c>
      <c r="D76" s="274"/>
      <c r="E76" s="262">
        <v>11870</v>
      </c>
      <c r="F76" s="264">
        <f t="shared" si="2"/>
        <v>2419</v>
      </c>
      <c r="G76" s="263">
        <f t="shared" si="0"/>
        <v>1718</v>
      </c>
      <c r="H76" s="262">
        <v>75</v>
      </c>
    </row>
    <row r="77" spans="1:8" ht="12.75">
      <c r="A77" s="267">
        <v>93</v>
      </c>
      <c r="B77" s="88"/>
      <c r="C77" s="95">
        <f t="shared" si="1"/>
        <v>83.13</v>
      </c>
      <c r="D77" s="274"/>
      <c r="E77" s="262">
        <v>11870</v>
      </c>
      <c r="F77" s="264">
        <f t="shared" si="2"/>
        <v>2413</v>
      </c>
      <c r="G77" s="263">
        <f aca="true" t="shared" si="3" ref="G77:G140">ROUND(12*(1/C77*E77),0)</f>
        <v>1713</v>
      </c>
      <c r="H77" s="262">
        <v>75</v>
      </c>
    </row>
    <row r="78" spans="1:8" ht="12.75">
      <c r="A78" s="267">
        <v>94</v>
      </c>
      <c r="B78" s="88"/>
      <c r="C78" s="95">
        <f aca="true" t="shared" si="4" ref="C78:C141">ROUND((10.899*LN(A78)+A78/200)*1.667,2)</f>
        <v>83.33</v>
      </c>
      <c r="D78" s="274"/>
      <c r="E78" s="262">
        <v>11870</v>
      </c>
      <c r="F78" s="264">
        <f aca="true" t="shared" si="5" ref="F78:F141">ROUND(12*1.3644*(1/C78*E78)+H78,0)</f>
        <v>2407</v>
      </c>
      <c r="G78" s="263">
        <f t="shared" si="3"/>
        <v>1709</v>
      </c>
      <c r="H78" s="262">
        <v>75</v>
      </c>
    </row>
    <row r="79" spans="1:8" ht="12.75">
      <c r="A79" s="267">
        <v>95</v>
      </c>
      <c r="B79" s="88"/>
      <c r="C79" s="95">
        <f t="shared" si="4"/>
        <v>83.53</v>
      </c>
      <c r="D79" s="274"/>
      <c r="E79" s="262">
        <v>11870</v>
      </c>
      <c r="F79" s="264">
        <f t="shared" si="5"/>
        <v>2402</v>
      </c>
      <c r="G79" s="263">
        <f t="shared" si="3"/>
        <v>1705</v>
      </c>
      <c r="H79" s="262">
        <v>75</v>
      </c>
    </row>
    <row r="80" spans="1:8" ht="12.75">
      <c r="A80" s="267">
        <v>96</v>
      </c>
      <c r="B80" s="88"/>
      <c r="C80" s="95">
        <f t="shared" si="4"/>
        <v>83.73</v>
      </c>
      <c r="D80" s="274"/>
      <c r="E80" s="262">
        <v>11870</v>
      </c>
      <c r="F80" s="264">
        <f t="shared" si="5"/>
        <v>2396</v>
      </c>
      <c r="G80" s="263">
        <f t="shared" si="3"/>
        <v>1701</v>
      </c>
      <c r="H80" s="262">
        <v>75</v>
      </c>
    </row>
    <row r="81" spans="1:8" ht="12.75">
      <c r="A81" s="267">
        <v>97</v>
      </c>
      <c r="B81" s="88"/>
      <c r="C81" s="95">
        <f t="shared" si="4"/>
        <v>83.92</v>
      </c>
      <c r="D81" s="274"/>
      <c r="E81" s="262">
        <v>11870</v>
      </c>
      <c r="F81" s="264">
        <f t="shared" si="5"/>
        <v>2391</v>
      </c>
      <c r="G81" s="263">
        <f t="shared" si="3"/>
        <v>1697</v>
      </c>
      <c r="H81" s="262">
        <v>75</v>
      </c>
    </row>
    <row r="82" spans="1:8" ht="12.75">
      <c r="A82" s="267">
        <v>98</v>
      </c>
      <c r="B82" s="88"/>
      <c r="C82" s="95">
        <f t="shared" si="4"/>
        <v>84.12</v>
      </c>
      <c r="D82" s="274"/>
      <c r="E82" s="262">
        <v>11870</v>
      </c>
      <c r="F82" s="264">
        <f t="shared" si="5"/>
        <v>2385</v>
      </c>
      <c r="G82" s="263">
        <f t="shared" si="3"/>
        <v>1693</v>
      </c>
      <c r="H82" s="262">
        <v>75</v>
      </c>
    </row>
    <row r="83" spans="1:8" ht="12.75">
      <c r="A83" s="267">
        <v>99</v>
      </c>
      <c r="B83" s="88"/>
      <c r="C83" s="95">
        <f t="shared" si="4"/>
        <v>84.31</v>
      </c>
      <c r="D83" s="274"/>
      <c r="E83" s="262">
        <v>11870</v>
      </c>
      <c r="F83" s="264">
        <f t="shared" si="5"/>
        <v>2380</v>
      </c>
      <c r="G83" s="263">
        <f t="shared" si="3"/>
        <v>1689</v>
      </c>
      <c r="H83" s="262">
        <v>75</v>
      </c>
    </row>
    <row r="84" spans="1:8" ht="12.75">
      <c r="A84" s="267">
        <v>100</v>
      </c>
      <c r="B84" s="88"/>
      <c r="C84" s="95">
        <f t="shared" si="4"/>
        <v>84.5</v>
      </c>
      <c r="D84" s="274"/>
      <c r="E84" s="262">
        <v>11870</v>
      </c>
      <c r="F84" s="264">
        <f t="shared" si="5"/>
        <v>2375</v>
      </c>
      <c r="G84" s="263">
        <f t="shared" si="3"/>
        <v>1686</v>
      </c>
      <c r="H84" s="262">
        <v>75</v>
      </c>
    </row>
    <row r="85" spans="1:8" ht="12.75">
      <c r="A85" s="267">
        <v>101</v>
      </c>
      <c r="B85" s="88"/>
      <c r="C85" s="95">
        <f t="shared" si="4"/>
        <v>84.69</v>
      </c>
      <c r="D85" s="274"/>
      <c r="E85" s="262">
        <v>11870</v>
      </c>
      <c r="F85" s="264">
        <f t="shared" si="5"/>
        <v>2370</v>
      </c>
      <c r="G85" s="263">
        <f t="shared" si="3"/>
        <v>1682</v>
      </c>
      <c r="H85" s="262">
        <v>75</v>
      </c>
    </row>
    <row r="86" spans="1:8" ht="12.75">
      <c r="A86" s="267">
        <v>102</v>
      </c>
      <c r="B86" s="88"/>
      <c r="C86" s="95">
        <f t="shared" si="4"/>
        <v>84.88</v>
      </c>
      <c r="D86" s="274"/>
      <c r="E86" s="262">
        <v>11870</v>
      </c>
      <c r="F86" s="264">
        <f t="shared" si="5"/>
        <v>2365</v>
      </c>
      <c r="G86" s="263">
        <f t="shared" si="3"/>
        <v>1678</v>
      </c>
      <c r="H86" s="262">
        <v>75</v>
      </c>
    </row>
    <row r="87" spans="1:8" ht="12.75">
      <c r="A87" s="267">
        <v>103</v>
      </c>
      <c r="B87" s="88"/>
      <c r="C87" s="95">
        <f t="shared" si="4"/>
        <v>85.07</v>
      </c>
      <c r="D87" s="274"/>
      <c r="E87" s="262">
        <v>11870</v>
      </c>
      <c r="F87" s="264">
        <f t="shared" si="5"/>
        <v>2360</v>
      </c>
      <c r="G87" s="263">
        <f t="shared" si="3"/>
        <v>1674</v>
      </c>
      <c r="H87" s="262">
        <v>75</v>
      </c>
    </row>
    <row r="88" spans="1:8" ht="12.75">
      <c r="A88" s="267">
        <v>104</v>
      </c>
      <c r="B88" s="88"/>
      <c r="C88" s="95">
        <f t="shared" si="4"/>
        <v>85.25</v>
      </c>
      <c r="D88" s="274"/>
      <c r="E88" s="262">
        <v>11870</v>
      </c>
      <c r="F88" s="264">
        <f t="shared" si="5"/>
        <v>2355</v>
      </c>
      <c r="G88" s="263">
        <f t="shared" si="3"/>
        <v>1671</v>
      </c>
      <c r="H88" s="262">
        <v>75</v>
      </c>
    </row>
    <row r="89" spans="1:8" ht="12.75">
      <c r="A89" s="267">
        <v>105</v>
      </c>
      <c r="B89" s="88"/>
      <c r="C89" s="95">
        <f t="shared" si="4"/>
        <v>85.43</v>
      </c>
      <c r="D89" s="274"/>
      <c r="E89" s="262">
        <v>11870</v>
      </c>
      <c r="F89" s="264">
        <f t="shared" si="5"/>
        <v>2350</v>
      </c>
      <c r="G89" s="263">
        <f t="shared" si="3"/>
        <v>1667</v>
      </c>
      <c r="H89" s="262">
        <v>75</v>
      </c>
    </row>
    <row r="90" spans="1:8" ht="12.75">
      <c r="A90" s="267">
        <v>106</v>
      </c>
      <c r="B90" s="88"/>
      <c r="C90" s="95">
        <f t="shared" si="4"/>
        <v>85.61</v>
      </c>
      <c r="D90" s="274"/>
      <c r="E90" s="262">
        <v>11870</v>
      </c>
      <c r="F90" s="264">
        <f t="shared" si="5"/>
        <v>2345</v>
      </c>
      <c r="G90" s="263">
        <f t="shared" si="3"/>
        <v>1664</v>
      </c>
      <c r="H90" s="262">
        <v>75</v>
      </c>
    </row>
    <row r="91" spans="1:8" ht="12.75">
      <c r="A91" s="267">
        <v>107</v>
      </c>
      <c r="B91" s="88"/>
      <c r="C91" s="95">
        <f t="shared" si="4"/>
        <v>85.79</v>
      </c>
      <c r="D91" s="274"/>
      <c r="E91" s="262">
        <v>11870</v>
      </c>
      <c r="F91" s="264">
        <f t="shared" si="5"/>
        <v>2340</v>
      </c>
      <c r="G91" s="263">
        <f t="shared" si="3"/>
        <v>1660</v>
      </c>
      <c r="H91" s="262">
        <v>75</v>
      </c>
    </row>
    <row r="92" spans="1:8" ht="12.75">
      <c r="A92" s="267">
        <v>108</v>
      </c>
      <c r="B92" s="88"/>
      <c r="C92" s="95">
        <f t="shared" si="4"/>
        <v>85.97</v>
      </c>
      <c r="D92" s="274"/>
      <c r="E92" s="262">
        <v>11870</v>
      </c>
      <c r="F92" s="264">
        <f t="shared" si="5"/>
        <v>2336</v>
      </c>
      <c r="G92" s="263">
        <f t="shared" si="3"/>
        <v>1657</v>
      </c>
      <c r="H92" s="262">
        <v>75</v>
      </c>
    </row>
    <row r="93" spans="1:8" ht="12.75">
      <c r="A93" s="267">
        <v>109</v>
      </c>
      <c r="B93" s="88"/>
      <c r="C93" s="95">
        <f t="shared" si="4"/>
        <v>86.14</v>
      </c>
      <c r="D93" s="274"/>
      <c r="E93" s="262">
        <v>11870</v>
      </c>
      <c r="F93" s="264">
        <f t="shared" si="5"/>
        <v>2331</v>
      </c>
      <c r="G93" s="263">
        <f t="shared" si="3"/>
        <v>1654</v>
      </c>
      <c r="H93" s="262">
        <v>75</v>
      </c>
    </row>
    <row r="94" spans="1:8" ht="12.75">
      <c r="A94" s="267">
        <v>110</v>
      </c>
      <c r="B94" s="88"/>
      <c r="C94" s="95">
        <f t="shared" si="4"/>
        <v>86.32</v>
      </c>
      <c r="D94" s="274"/>
      <c r="E94" s="262">
        <v>11870</v>
      </c>
      <c r="F94" s="264">
        <f t="shared" si="5"/>
        <v>2326</v>
      </c>
      <c r="G94" s="263">
        <f t="shared" si="3"/>
        <v>1650</v>
      </c>
      <c r="H94" s="262">
        <v>75</v>
      </c>
    </row>
    <row r="95" spans="1:8" ht="12.75">
      <c r="A95" s="267">
        <v>111</v>
      </c>
      <c r="B95" s="88"/>
      <c r="C95" s="95">
        <f t="shared" si="4"/>
        <v>86.49</v>
      </c>
      <c r="D95" s="274"/>
      <c r="E95" s="262">
        <v>11870</v>
      </c>
      <c r="F95" s="264">
        <f t="shared" si="5"/>
        <v>2322</v>
      </c>
      <c r="G95" s="263">
        <f t="shared" si="3"/>
        <v>1647</v>
      </c>
      <c r="H95" s="262">
        <v>75</v>
      </c>
    </row>
    <row r="96" spans="1:8" ht="12.75">
      <c r="A96" s="267">
        <v>112</v>
      </c>
      <c r="B96" s="88"/>
      <c r="C96" s="95">
        <f t="shared" si="4"/>
        <v>86.66</v>
      </c>
      <c r="D96" s="274"/>
      <c r="E96" s="262">
        <v>11870</v>
      </c>
      <c r="F96" s="264">
        <f t="shared" si="5"/>
        <v>2318</v>
      </c>
      <c r="G96" s="263">
        <f t="shared" si="3"/>
        <v>1644</v>
      </c>
      <c r="H96" s="262">
        <v>75</v>
      </c>
    </row>
    <row r="97" spans="1:8" ht="12.75">
      <c r="A97" s="267">
        <v>113</v>
      </c>
      <c r="B97" s="88"/>
      <c r="C97" s="95">
        <f t="shared" si="4"/>
        <v>86.83</v>
      </c>
      <c r="D97" s="274"/>
      <c r="E97" s="262">
        <v>11870</v>
      </c>
      <c r="F97" s="264">
        <f t="shared" si="5"/>
        <v>2313</v>
      </c>
      <c r="G97" s="263">
        <f t="shared" si="3"/>
        <v>1640</v>
      </c>
      <c r="H97" s="262">
        <v>75</v>
      </c>
    </row>
    <row r="98" spans="1:8" ht="12.75">
      <c r="A98" s="267">
        <v>114</v>
      </c>
      <c r="B98" s="88"/>
      <c r="C98" s="95">
        <f t="shared" si="4"/>
        <v>87</v>
      </c>
      <c r="D98" s="274"/>
      <c r="E98" s="262">
        <v>11870</v>
      </c>
      <c r="F98" s="264">
        <f t="shared" si="5"/>
        <v>2309</v>
      </c>
      <c r="G98" s="263">
        <f t="shared" si="3"/>
        <v>1637</v>
      </c>
      <c r="H98" s="262">
        <v>75</v>
      </c>
    </row>
    <row r="99" spans="1:8" ht="12.75">
      <c r="A99" s="267">
        <v>115</v>
      </c>
      <c r="B99" s="88"/>
      <c r="C99" s="95">
        <f t="shared" si="4"/>
        <v>87.17</v>
      </c>
      <c r="D99" s="274"/>
      <c r="E99" s="262">
        <v>11870</v>
      </c>
      <c r="F99" s="264">
        <f t="shared" si="5"/>
        <v>2304</v>
      </c>
      <c r="G99" s="263">
        <f t="shared" si="3"/>
        <v>1634</v>
      </c>
      <c r="H99" s="262">
        <v>75</v>
      </c>
    </row>
    <row r="100" spans="1:8" ht="12.75">
      <c r="A100" s="267">
        <v>116</v>
      </c>
      <c r="B100" s="88"/>
      <c r="C100" s="95">
        <f t="shared" si="4"/>
        <v>87.33</v>
      </c>
      <c r="D100" s="274"/>
      <c r="E100" s="262">
        <v>11870</v>
      </c>
      <c r="F100" s="264">
        <f t="shared" si="5"/>
        <v>2300</v>
      </c>
      <c r="G100" s="263">
        <f t="shared" si="3"/>
        <v>1631</v>
      </c>
      <c r="H100" s="262">
        <v>75</v>
      </c>
    </row>
    <row r="101" spans="1:8" ht="12.75">
      <c r="A101" s="267">
        <v>117</v>
      </c>
      <c r="B101" s="88"/>
      <c r="C101" s="95">
        <f t="shared" si="4"/>
        <v>87.5</v>
      </c>
      <c r="D101" s="274"/>
      <c r="E101" s="262">
        <v>11870</v>
      </c>
      <c r="F101" s="264">
        <f t="shared" si="5"/>
        <v>2296</v>
      </c>
      <c r="G101" s="263">
        <f t="shared" si="3"/>
        <v>1628</v>
      </c>
      <c r="H101" s="262">
        <v>75</v>
      </c>
    </row>
    <row r="102" spans="1:8" ht="12.75">
      <c r="A102" s="267">
        <v>118</v>
      </c>
      <c r="B102" s="88"/>
      <c r="C102" s="95">
        <f t="shared" si="4"/>
        <v>87.66</v>
      </c>
      <c r="D102" s="274"/>
      <c r="E102" s="262">
        <v>11870</v>
      </c>
      <c r="F102" s="264">
        <f t="shared" si="5"/>
        <v>2292</v>
      </c>
      <c r="G102" s="263">
        <f t="shared" si="3"/>
        <v>1625</v>
      </c>
      <c r="H102" s="262">
        <v>75</v>
      </c>
    </row>
    <row r="103" spans="1:8" ht="12.75">
      <c r="A103" s="267">
        <v>119</v>
      </c>
      <c r="B103" s="88"/>
      <c r="C103" s="95">
        <f t="shared" si="4"/>
        <v>87.82</v>
      </c>
      <c r="D103" s="274"/>
      <c r="E103" s="262">
        <v>11870</v>
      </c>
      <c r="F103" s="264">
        <f t="shared" si="5"/>
        <v>2288</v>
      </c>
      <c r="G103" s="263">
        <f t="shared" si="3"/>
        <v>1622</v>
      </c>
      <c r="H103" s="262">
        <v>75</v>
      </c>
    </row>
    <row r="104" spans="1:8" ht="12.75">
      <c r="A104" s="267">
        <v>120</v>
      </c>
      <c r="B104" s="88"/>
      <c r="C104" s="95">
        <f t="shared" si="4"/>
        <v>87.98</v>
      </c>
      <c r="D104" s="274"/>
      <c r="E104" s="262">
        <v>11870</v>
      </c>
      <c r="F104" s="264">
        <f t="shared" si="5"/>
        <v>2284</v>
      </c>
      <c r="G104" s="263">
        <f t="shared" si="3"/>
        <v>1619</v>
      </c>
      <c r="H104" s="262">
        <v>75</v>
      </c>
    </row>
    <row r="105" spans="1:8" ht="12.75">
      <c r="A105" s="267">
        <v>121</v>
      </c>
      <c r="B105" s="88"/>
      <c r="C105" s="95">
        <f t="shared" si="4"/>
        <v>88.14</v>
      </c>
      <c r="D105" s="274"/>
      <c r="E105" s="262">
        <v>11870</v>
      </c>
      <c r="F105" s="264">
        <f t="shared" si="5"/>
        <v>2280</v>
      </c>
      <c r="G105" s="263">
        <f t="shared" si="3"/>
        <v>1616</v>
      </c>
      <c r="H105" s="262">
        <v>75</v>
      </c>
    </row>
    <row r="106" spans="1:8" ht="12.75">
      <c r="A106" s="267">
        <v>122</v>
      </c>
      <c r="B106" s="88"/>
      <c r="C106" s="95">
        <f t="shared" si="4"/>
        <v>88.3</v>
      </c>
      <c r="D106" s="274"/>
      <c r="E106" s="262">
        <v>11870</v>
      </c>
      <c r="F106" s="264">
        <f t="shared" si="5"/>
        <v>2276</v>
      </c>
      <c r="G106" s="263">
        <f t="shared" si="3"/>
        <v>1613</v>
      </c>
      <c r="H106" s="262">
        <v>75</v>
      </c>
    </row>
    <row r="107" spans="1:8" ht="12.75">
      <c r="A107" s="267">
        <v>123</v>
      </c>
      <c r="B107" s="88"/>
      <c r="C107" s="95">
        <f t="shared" si="4"/>
        <v>88.46</v>
      </c>
      <c r="D107" s="274"/>
      <c r="E107" s="262">
        <v>11870</v>
      </c>
      <c r="F107" s="264">
        <f t="shared" si="5"/>
        <v>2272</v>
      </c>
      <c r="G107" s="263">
        <f t="shared" si="3"/>
        <v>1610</v>
      </c>
      <c r="H107" s="262">
        <v>75</v>
      </c>
    </row>
    <row r="108" spans="1:8" ht="12.75">
      <c r="A108" s="267">
        <v>124</v>
      </c>
      <c r="B108" s="88"/>
      <c r="C108" s="95">
        <f t="shared" si="4"/>
        <v>88.61</v>
      </c>
      <c r="D108" s="274"/>
      <c r="E108" s="262">
        <v>11870</v>
      </c>
      <c r="F108" s="264">
        <f t="shared" si="5"/>
        <v>2268</v>
      </c>
      <c r="G108" s="263">
        <f t="shared" si="3"/>
        <v>1607</v>
      </c>
      <c r="H108" s="262">
        <v>75</v>
      </c>
    </row>
    <row r="109" spans="1:8" ht="12.75">
      <c r="A109" s="267">
        <v>125</v>
      </c>
      <c r="B109" s="88"/>
      <c r="C109" s="95">
        <f t="shared" si="4"/>
        <v>88.77</v>
      </c>
      <c r="D109" s="274"/>
      <c r="E109" s="262">
        <v>11870</v>
      </c>
      <c r="F109" s="264">
        <f t="shared" si="5"/>
        <v>2264</v>
      </c>
      <c r="G109" s="263">
        <f t="shared" si="3"/>
        <v>1605</v>
      </c>
      <c r="H109" s="262">
        <v>75</v>
      </c>
    </row>
    <row r="110" spans="1:8" ht="12.75">
      <c r="A110" s="267">
        <v>126</v>
      </c>
      <c r="B110" s="88"/>
      <c r="C110" s="95">
        <f t="shared" si="4"/>
        <v>88.92</v>
      </c>
      <c r="D110" s="274"/>
      <c r="E110" s="262">
        <v>11870</v>
      </c>
      <c r="F110" s="264">
        <f t="shared" si="5"/>
        <v>2261</v>
      </c>
      <c r="G110" s="263">
        <f t="shared" si="3"/>
        <v>1602</v>
      </c>
      <c r="H110" s="262">
        <v>75</v>
      </c>
    </row>
    <row r="111" spans="1:8" ht="12.75">
      <c r="A111" s="267">
        <v>127</v>
      </c>
      <c r="B111" s="88"/>
      <c r="C111" s="95">
        <f t="shared" si="4"/>
        <v>89.07</v>
      </c>
      <c r="D111" s="274"/>
      <c r="E111" s="262">
        <v>11870</v>
      </c>
      <c r="F111" s="264">
        <f t="shared" si="5"/>
        <v>2257</v>
      </c>
      <c r="G111" s="263">
        <f t="shared" si="3"/>
        <v>1599</v>
      </c>
      <c r="H111" s="262">
        <v>75</v>
      </c>
    </row>
    <row r="112" spans="1:8" ht="12.75">
      <c r="A112" s="267">
        <v>128</v>
      </c>
      <c r="B112" s="88"/>
      <c r="C112" s="95">
        <f t="shared" si="4"/>
        <v>89.22</v>
      </c>
      <c r="D112" s="274"/>
      <c r="E112" s="262">
        <v>11870</v>
      </c>
      <c r="F112" s="264">
        <f t="shared" si="5"/>
        <v>2253</v>
      </c>
      <c r="G112" s="263">
        <f t="shared" si="3"/>
        <v>1597</v>
      </c>
      <c r="H112" s="262">
        <v>75</v>
      </c>
    </row>
    <row r="113" spans="1:8" ht="12.75">
      <c r="A113" s="267">
        <v>129</v>
      </c>
      <c r="B113" s="88"/>
      <c r="C113" s="95">
        <f t="shared" si="4"/>
        <v>89.37</v>
      </c>
      <c r="D113" s="274"/>
      <c r="E113" s="262">
        <v>11870</v>
      </c>
      <c r="F113" s="264">
        <f t="shared" si="5"/>
        <v>2250</v>
      </c>
      <c r="G113" s="263">
        <f t="shared" si="3"/>
        <v>1594</v>
      </c>
      <c r="H113" s="262">
        <v>75</v>
      </c>
    </row>
    <row r="114" spans="1:8" ht="12.75">
      <c r="A114" s="267">
        <v>130</v>
      </c>
      <c r="B114" s="88"/>
      <c r="C114" s="95">
        <f t="shared" si="4"/>
        <v>89.52</v>
      </c>
      <c r="D114" s="274"/>
      <c r="E114" s="262">
        <v>11870</v>
      </c>
      <c r="F114" s="264">
        <f t="shared" si="5"/>
        <v>2246</v>
      </c>
      <c r="G114" s="263">
        <f t="shared" si="3"/>
        <v>1591</v>
      </c>
      <c r="H114" s="262">
        <v>75</v>
      </c>
    </row>
    <row r="115" spans="1:8" ht="12.75">
      <c r="A115" s="267">
        <v>131</v>
      </c>
      <c r="B115" s="88"/>
      <c r="C115" s="95">
        <f t="shared" si="4"/>
        <v>89.67</v>
      </c>
      <c r="D115" s="274"/>
      <c r="E115" s="262">
        <v>11870</v>
      </c>
      <c r="F115" s="264">
        <f t="shared" si="5"/>
        <v>2242</v>
      </c>
      <c r="G115" s="263">
        <f t="shared" si="3"/>
        <v>1588</v>
      </c>
      <c r="H115" s="262">
        <v>75</v>
      </c>
    </row>
    <row r="116" spans="1:8" ht="12.75">
      <c r="A116" s="267">
        <v>132</v>
      </c>
      <c r="B116" s="88"/>
      <c r="C116" s="95">
        <f t="shared" si="4"/>
        <v>89.81</v>
      </c>
      <c r="D116" s="274"/>
      <c r="E116" s="262">
        <v>11870</v>
      </c>
      <c r="F116" s="264">
        <f t="shared" si="5"/>
        <v>2239</v>
      </c>
      <c r="G116" s="263">
        <f t="shared" si="3"/>
        <v>1586</v>
      </c>
      <c r="H116" s="262">
        <v>75</v>
      </c>
    </row>
    <row r="117" spans="1:8" ht="12.75">
      <c r="A117" s="267">
        <v>133</v>
      </c>
      <c r="B117" s="88"/>
      <c r="C117" s="95">
        <f t="shared" si="4"/>
        <v>89.96</v>
      </c>
      <c r="D117" s="274"/>
      <c r="E117" s="262">
        <v>11870</v>
      </c>
      <c r="F117" s="264">
        <f t="shared" si="5"/>
        <v>2235</v>
      </c>
      <c r="G117" s="263">
        <f t="shared" si="3"/>
        <v>1583</v>
      </c>
      <c r="H117" s="262">
        <v>75</v>
      </c>
    </row>
    <row r="118" spans="1:8" ht="12.75">
      <c r="A118" s="267">
        <v>134</v>
      </c>
      <c r="B118" s="88"/>
      <c r="C118" s="95">
        <f t="shared" si="4"/>
        <v>90.1</v>
      </c>
      <c r="D118" s="274"/>
      <c r="E118" s="262">
        <v>11870</v>
      </c>
      <c r="F118" s="264">
        <f t="shared" si="5"/>
        <v>2232</v>
      </c>
      <c r="G118" s="263">
        <f t="shared" si="3"/>
        <v>1581</v>
      </c>
      <c r="H118" s="262">
        <v>75</v>
      </c>
    </row>
    <row r="119" spans="1:8" ht="12.75">
      <c r="A119" s="267">
        <v>135</v>
      </c>
      <c r="B119" s="88"/>
      <c r="C119" s="95">
        <f t="shared" si="4"/>
        <v>90.25</v>
      </c>
      <c r="D119" s="274"/>
      <c r="E119" s="262">
        <v>11870</v>
      </c>
      <c r="F119" s="264">
        <f t="shared" si="5"/>
        <v>2228</v>
      </c>
      <c r="G119" s="263">
        <f t="shared" si="3"/>
        <v>1578</v>
      </c>
      <c r="H119" s="262">
        <v>75</v>
      </c>
    </row>
    <row r="120" spans="1:8" ht="12.75">
      <c r="A120" s="267">
        <v>136</v>
      </c>
      <c r="B120" s="88"/>
      <c r="C120" s="95">
        <f t="shared" si="4"/>
        <v>90.39</v>
      </c>
      <c r="D120" s="274"/>
      <c r="E120" s="262">
        <v>11870</v>
      </c>
      <c r="F120" s="264">
        <f t="shared" si="5"/>
        <v>2225</v>
      </c>
      <c r="G120" s="263">
        <f t="shared" si="3"/>
        <v>1576</v>
      </c>
      <c r="H120" s="262">
        <v>75</v>
      </c>
    </row>
    <row r="121" spans="1:8" ht="12.75">
      <c r="A121" s="267">
        <v>137</v>
      </c>
      <c r="B121" s="88"/>
      <c r="C121" s="95">
        <f t="shared" si="4"/>
        <v>90.53</v>
      </c>
      <c r="D121" s="274"/>
      <c r="E121" s="262">
        <v>11870</v>
      </c>
      <c r="F121" s="264">
        <f t="shared" si="5"/>
        <v>2222</v>
      </c>
      <c r="G121" s="263">
        <f t="shared" si="3"/>
        <v>1573</v>
      </c>
      <c r="H121" s="262">
        <v>75</v>
      </c>
    </row>
    <row r="122" spans="1:8" ht="12.75">
      <c r="A122" s="267">
        <v>138</v>
      </c>
      <c r="B122" s="88"/>
      <c r="C122" s="95">
        <f t="shared" si="4"/>
        <v>90.67</v>
      </c>
      <c r="D122" s="274"/>
      <c r="E122" s="262">
        <v>11870</v>
      </c>
      <c r="F122" s="264">
        <f t="shared" si="5"/>
        <v>2218</v>
      </c>
      <c r="G122" s="263">
        <f t="shared" si="3"/>
        <v>1571</v>
      </c>
      <c r="H122" s="262">
        <v>75</v>
      </c>
    </row>
    <row r="123" spans="1:8" ht="12.75">
      <c r="A123" s="267">
        <v>139</v>
      </c>
      <c r="B123" s="88"/>
      <c r="C123" s="95">
        <f t="shared" si="4"/>
        <v>90.81</v>
      </c>
      <c r="D123" s="274"/>
      <c r="E123" s="262">
        <v>11870</v>
      </c>
      <c r="F123" s="264">
        <f t="shared" si="5"/>
        <v>2215</v>
      </c>
      <c r="G123" s="263">
        <f t="shared" si="3"/>
        <v>1569</v>
      </c>
      <c r="H123" s="262">
        <v>75</v>
      </c>
    </row>
    <row r="124" spans="1:8" ht="12.75">
      <c r="A124" s="267">
        <v>140</v>
      </c>
      <c r="B124" s="88"/>
      <c r="C124" s="95">
        <f t="shared" si="4"/>
        <v>90.95</v>
      </c>
      <c r="D124" s="274"/>
      <c r="E124" s="262">
        <v>11870</v>
      </c>
      <c r="F124" s="264">
        <f t="shared" si="5"/>
        <v>2212</v>
      </c>
      <c r="G124" s="263">
        <f t="shared" si="3"/>
        <v>1566</v>
      </c>
      <c r="H124" s="262">
        <v>75</v>
      </c>
    </row>
    <row r="125" spans="1:8" ht="12.75">
      <c r="A125" s="267">
        <v>141</v>
      </c>
      <c r="B125" s="88"/>
      <c r="C125" s="95">
        <f t="shared" si="4"/>
        <v>91.09</v>
      </c>
      <c r="D125" s="274"/>
      <c r="E125" s="262">
        <v>11870</v>
      </c>
      <c r="F125" s="264">
        <f t="shared" si="5"/>
        <v>2209</v>
      </c>
      <c r="G125" s="263">
        <f t="shared" si="3"/>
        <v>1564</v>
      </c>
      <c r="H125" s="262">
        <v>75</v>
      </c>
    </row>
    <row r="126" spans="1:8" ht="12.75">
      <c r="A126" s="267">
        <v>142</v>
      </c>
      <c r="B126" s="88"/>
      <c r="C126" s="95">
        <f t="shared" si="4"/>
        <v>91.22</v>
      </c>
      <c r="D126" s="274"/>
      <c r="E126" s="262">
        <v>11870</v>
      </c>
      <c r="F126" s="264">
        <f t="shared" si="5"/>
        <v>2206</v>
      </c>
      <c r="G126" s="263">
        <f t="shared" si="3"/>
        <v>1561</v>
      </c>
      <c r="H126" s="262">
        <v>75</v>
      </c>
    </row>
    <row r="127" spans="1:8" ht="12.75">
      <c r="A127" s="267">
        <v>143</v>
      </c>
      <c r="B127" s="88"/>
      <c r="C127" s="95">
        <f t="shared" si="4"/>
        <v>91.36</v>
      </c>
      <c r="D127" s="274"/>
      <c r="E127" s="262">
        <v>11870</v>
      </c>
      <c r="F127" s="264">
        <f t="shared" si="5"/>
        <v>2202</v>
      </c>
      <c r="G127" s="263">
        <f t="shared" si="3"/>
        <v>1559</v>
      </c>
      <c r="H127" s="262">
        <v>75</v>
      </c>
    </row>
    <row r="128" spans="1:8" ht="12.75">
      <c r="A128" s="267">
        <v>144</v>
      </c>
      <c r="B128" s="88"/>
      <c r="C128" s="95">
        <f t="shared" si="4"/>
        <v>91.49</v>
      </c>
      <c r="D128" s="274"/>
      <c r="E128" s="262">
        <v>11870</v>
      </c>
      <c r="F128" s="264">
        <f t="shared" si="5"/>
        <v>2199</v>
      </c>
      <c r="G128" s="263">
        <f t="shared" si="3"/>
        <v>1557</v>
      </c>
      <c r="H128" s="262">
        <v>75</v>
      </c>
    </row>
    <row r="129" spans="1:8" ht="12.75">
      <c r="A129" s="267">
        <v>145</v>
      </c>
      <c r="B129" s="88"/>
      <c r="C129" s="95">
        <f t="shared" si="4"/>
        <v>91.63</v>
      </c>
      <c r="D129" s="274"/>
      <c r="E129" s="262">
        <v>11870</v>
      </c>
      <c r="F129" s="264">
        <f t="shared" si="5"/>
        <v>2196</v>
      </c>
      <c r="G129" s="263">
        <f t="shared" si="3"/>
        <v>1555</v>
      </c>
      <c r="H129" s="262">
        <v>75</v>
      </c>
    </row>
    <row r="130" spans="1:8" ht="12.75">
      <c r="A130" s="267">
        <v>146</v>
      </c>
      <c r="B130" s="88"/>
      <c r="C130" s="95">
        <f t="shared" si="4"/>
        <v>91.76</v>
      </c>
      <c r="D130" s="274"/>
      <c r="E130" s="262">
        <v>11870</v>
      </c>
      <c r="F130" s="264">
        <f t="shared" si="5"/>
        <v>2193</v>
      </c>
      <c r="G130" s="263">
        <f t="shared" si="3"/>
        <v>1552</v>
      </c>
      <c r="H130" s="262">
        <v>75</v>
      </c>
    </row>
    <row r="131" spans="1:8" ht="12.75">
      <c r="A131" s="267">
        <v>147</v>
      </c>
      <c r="B131" s="88"/>
      <c r="C131" s="95">
        <f t="shared" si="4"/>
        <v>91.89</v>
      </c>
      <c r="D131" s="274"/>
      <c r="E131" s="262">
        <v>11870</v>
      </c>
      <c r="F131" s="264">
        <f t="shared" si="5"/>
        <v>2190</v>
      </c>
      <c r="G131" s="263">
        <f t="shared" si="3"/>
        <v>1550</v>
      </c>
      <c r="H131" s="262">
        <v>75</v>
      </c>
    </row>
    <row r="132" spans="1:8" ht="12.75">
      <c r="A132" s="267">
        <v>148</v>
      </c>
      <c r="B132" s="88"/>
      <c r="C132" s="95">
        <f t="shared" si="4"/>
        <v>92.03</v>
      </c>
      <c r="D132" s="274"/>
      <c r="E132" s="262">
        <v>11870</v>
      </c>
      <c r="F132" s="264">
        <f t="shared" si="5"/>
        <v>2187</v>
      </c>
      <c r="G132" s="263">
        <f t="shared" si="3"/>
        <v>1548</v>
      </c>
      <c r="H132" s="262">
        <v>75</v>
      </c>
    </row>
    <row r="133" spans="1:8" ht="12.75">
      <c r="A133" s="267">
        <v>149</v>
      </c>
      <c r="B133" s="88"/>
      <c r="C133" s="95">
        <f t="shared" si="4"/>
        <v>92.16</v>
      </c>
      <c r="D133" s="274"/>
      <c r="E133" s="262">
        <v>11870</v>
      </c>
      <c r="F133" s="264">
        <f t="shared" si="5"/>
        <v>2184</v>
      </c>
      <c r="G133" s="263">
        <f t="shared" si="3"/>
        <v>1546</v>
      </c>
      <c r="H133" s="262">
        <v>75</v>
      </c>
    </row>
    <row r="134" spans="1:8" ht="12.75">
      <c r="A134" s="267">
        <v>150</v>
      </c>
      <c r="B134" s="88"/>
      <c r="C134" s="95">
        <f t="shared" si="4"/>
        <v>92.29</v>
      </c>
      <c r="D134" s="274"/>
      <c r="E134" s="262">
        <v>11870</v>
      </c>
      <c r="F134" s="264">
        <f t="shared" si="5"/>
        <v>2181</v>
      </c>
      <c r="G134" s="263">
        <f t="shared" si="3"/>
        <v>1543</v>
      </c>
      <c r="H134" s="262">
        <v>75</v>
      </c>
    </row>
    <row r="135" spans="1:8" ht="12.75">
      <c r="A135" s="267">
        <v>151</v>
      </c>
      <c r="B135" s="88"/>
      <c r="C135" s="95">
        <f t="shared" si="4"/>
        <v>92.42</v>
      </c>
      <c r="D135" s="274"/>
      <c r="E135" s="262">
        <v>11870</v>
      </c>
      <c r="F135" s="264">
        <f t="shared" si="5"/>
        <v>2178</v>
      </c>
      <c r="G135" s="263">
        <f t="shared" si="3"/>
        <v>1541</v>
      </c>
      <c r="H135" s="262">
        <v>75</v>
      </c>
    </row>
    <row r="136" spans="1:8" ht="12.75">
      <c r="A136" s="267">
        <v>152</v>
      </c>
      <c r="B136" s="88"/>
      <c r="C136" s="95">
        <f t="shared" si="4"/>
        <v>92.54</v>
      </c>
      <c r="D136" s="274"/>
      <c r="E136" s="262">
        <v>11870</v>
      </c>
      <c r="F136" s="264">
        <f t="shared" si="5"/>
        <v>2175</v>
      </c>
      <c r="G136" s="263">
        <f t="shared" si="3"/>
        <v>1539</v>
      </c>
      <c r="H136" s="262">
        <v>75</v>
      </c>
    </row>
    <row r="137" spans="1:8" ht="12.75">
      <c r="A137" s="267">
        <v>153</v>
      </c>
      <c r="B137" s="88"/>
      <c r="C137" s="95">
        <f t="shared" si="4"/>
        <v>92.67</v>
      </c>
      <c r="D137" s="274"/>
      <c r="E137" s="262">
        <v>11870</v>
      </c>
      <c r="F137" s="264">
        <f t="shared" si="5"/>
        <v>2172</v>
      </c>
      <c r="G137" s="263">
        <f t="shared" si="3"/>
        <v>1537</v>
      </c>
      <c r="H137" s="262">
        <v>75</v>
      </c>
    </row>
    <row r="138" spans="1:8" ht="12.75">
      <c r="A138" s="267">
        <v>154</v>
      </c>
      <c r="B138" s="88"/>
      <c r="C138" s="95">
        <f t="shared" si="4"/>
        <v>92.8</v>
      </c>
      <c r="D138" s="274"/>
      <c r="E138" s="262">
        <v>11870</v>
      </c>
      <c r="F138" s="264">
        <f t="shared" si="5"/>
        <v>2169</v>
      </c>
      <c r="G138" s="263">
        <f t="shared" si="3"/>
        <v>1535</v>
      </c>
      <c r="H138" s="262">
        <v>75</v>
      </c>
    </row>
    <row r="139" spans="1:8" ht="12.75">
      <c r="A139" s="267">
        <v>155</v>
      </c>
      <c r="B139" s="88"/>
      <c r="C139" s="95">
        <f t="shared" si="4"/>
        <v>92.92</v>
      </c>
      <c r="D139" s="274"/>
      <c r="E139" s="262">
        <v>11870</v>
      </c>
      <c r="F139" s="264">
        <f t="shared" si="5"/>
        <v>2167</v>
      </c>
      <c r="G139" s="263">
        <f t="shared" si="3"/>
        <v>1533</v>
      </c>
      <c r="H139" s="262">
        <v>75</v>
      </c>
    </row>
    <row r="140" spans="1:8" ht="12.75">
      <c r="A140" s="267">
        <v>156</v>
      </c>
      <c r="B140" s="88"/>
      <c r="C140" s="95">
        <f t="shared" si="4"/>
        <v>93.05</v>
      </c>
      <c r="D140" s="274"/>
      <c r="E140" s="262">
        <v>11870</v>
      </c>
      <c r="F140" s="264">
        <f t="shared" si="5"/>
        <v>2164</v>
      </c>
      <c r="G140" s="263">
        <f t="shared" si="3"/>
        <v>1531</v>
      </c>
      <c r="H140" s="262">
        <v>75</v>
      </c>
    </row>
    <row r="141" spans="1:8" ht="12.75">
      <c r="A141" s="267">
        <v>157</v>
      </c>
      <c r="B141" s="88"/>
      <c r="C141" s="95">
        <f t="shared" si="4"/>
        <v>93.17</v>
      </c>
      <c r="D141" s="274"/>
      <c r="E141" s="262">
        <v>11870</v>
      </c>
      <c r="F141" s="264">
        <f t="shared" si="5"/>
        <v>2161</v>
      </c>
      <c r="G141" s="263">
        <f aca="true" t="shared" si="6" ref="G141:G204">ROUND(12*(1/C141*E141),0)</f>
        <v>1529</v>
      </c>
      <c r="H141" s="262">
        <v>75</v>
      </c>
    </row>
    <row r="142" spans="1:8" ht="12.75">
      <c r="A142" s="267">
        <v>158</v>
      </c>
      <c r="B142" s="88"/>
      <c r="C142" s="95">
        <f aca="true" t="shared" si="7" ref="C142:C205">ROUND((10.899*LN(A142)+A142/200)*1.667,2)</f>
        <v>93.3</v>
      </c>
      <c r="D142" s="274"/>
      <c r="E142" s="262">
        <v>11870</v>
      </c>
      <c r="F142" s="264">
        <f aca="true" t="shared" si="8" ref="F142:F205">ROUND(12*1.3644*(1/C142*E142)+H142,0)</f>
        <v>2158</v>
      </c>
      <c r="G142" s="263">
        <f t="shared" si="6"/>
        <v>1527</v>
      </c>
      <c r="H142" s="262">
        <v>75</v>
      </c>
    </row>
    <row r="143" spans="1:8" ht="12.75">
      <c r="A143" s="267">
        <v>159</v>
      </c>
      <c r="B143" s="88"/>
      <c r="C143" s="95">
        <f t="shared" si="7"/>
        <v>93.42</v>
      </c>
      <c r="D143" s="274"/>
      <c r="E143" s="262">
        <v>11870</v>
      </c>
      <c r="F143" s="264">
        <f t="shared" si="8"/>
        <v>2155</v>
      </c>
      <c r="G143" s="263">
        <f t="shared" si="6"/>
        <v>1525</v>
      </c>
      <c r="H143" s="262">
        <v>75</v>
      </c>
    </row>
    <row r="144" spans="1:8" ht="12.75">
      <c r="A144" s="267">
        <v>160</v>
      </c>
      <c r="B144" s="88"/>
      <c r="C144" s="95">
        <f t="shared" si="7"/>
        <v>93.54</v>
      </c>
      <c r="D144" s="274"/>
      <c r="E144" s="262">
        <v>11870</v>
      </c>
      <c r="F144" s="264">
        <f t="shared" si="8"/>
        <v>2153</v>
      </c>
      <c r="G144" s="263">
        <f t="shared" si="6"/>
        <v>1523</v>
      </c>
      <c r="H144" s="262">
        <v>75</v>
      </c>
    </row>
    <row r="145" spans="1:8" ht="12.75">
      <c r="A145" s="267">
        <v>161</v>
      </c>
      <c r="B145" s="88"/>
      <c r="C145" s="95">
        <f t="shared" si="7"/>
        <v>93.66</v>
      </c>
      <c r="D145" s="274"/>
      <c r="E145" s="262">
        <v>11870</v>
      </c>
      <c r="F145" s="264">
        <f t="shared" si="8"/>
        <v>2150</v>
      </c>
      <c r="G145" s="263">
        <f t="shared" si="6"/>
        <v>1521</v>
      </c>
      <c r="H145" s="262">
        <v>75</v>
      </c>
    </row>
    <row r="146" spans="1:8" ht="12.75">
      <c r="A146" s="267">
        <v>162</v>
      </c>
      <c r="B146" s="88"/>
      <c r="C146" s="95">
        <f t="shared" si="7"/>
        <v>93.78</v>
      </c>
      <c r="D146" s="274"/>
      <c r="E146" s="262">
        <v>11870</v>
      </c>
      <c r="F146" s="264">
        <f t="shared" si="8"/>
        <v>2147</v>
      </c>
      <c r="G146" s="263">
        <f t="shared" si="6"/>
        <v>1519</v>
      </c>
      <c r="H146" s="262">
        <v>75</v>
      </c>
    </row>
    <row r="147" spans="1:8" ht="12.75">
      <c r="A147" s="267">
        <v>163</v>
      </c>
      <c r="B147" s="88"/>
      <c r="C147" s="95">
        <f t="shared" si="7"/>
        <v>93.91</v>
      </c>
      <c r="D147" s="274"/>
      <c r="E147" s="262">
        <v>11870</v>
      </c>
      <c r="F147" s="264">
        <f t="shared" si="8"/>
        <v>2144</v>
      </c>
      <c r="G147" s="263">
        <f t="shared" si="6"/>
        <v>1517</v>
      </c>
      <c r="H147" s="262">
        <v>75</v>
      </c>
    </row>
    <row r="148" spans="1:8" ht="12.75">
      <c r="A148" s="267">
        <v>164</v>
      </c>
      <c r="B148" s="88"/>
      <c r="C148" s="95">
        <f t="shared" si="7"/>
        <v>94.02</v>
      </c>
      <c r="D148" s="274"/>
      <c r="E148" s="262">
        <v>11870</v>
      </c>
      <c r="F148" s="264">
        <f t="shared" si="8"/>
        <v>2142</v>
      </c>
      <c r="G148" s="263">
        <f t="shared" si="6"/>
        <v>1515</v>
      </c>
      <c r="H148" s="262">
        <v>75</v>
      </c>
    </row>
    <row r="149" spans="1:8" ht="12.75">
      <c r="A149" s="267">
        <v>165</v>
      </c>
      <c r="B149" s="88"/>
      <c r="C149" s="95">
        <f t="shared" si="7"/>
        <v>94.14</v>
      </c>
      <c r="D149" s="274"/>
      <c r="E149" s="262">
        <v>11870</v>
      </c>
      <c r="F149" s="264">
        <f t="shared" si="8"/>
        <v>2139</v>
      </c>
      <c r="G149" s="263">
        <f t="shared" si="6"/>
        <v>1513</v>
      </c>
      <c r="H149" s="262">
        <v>75</v>
      </c>
    </row>
    <row r="150" spans="1:8" ht="12.75">
      <c r="A150" s="267">
        <v>166</v>
      </c>
      <c r="B150" s="88"/>
      <c r="C150" s="95">
        <f t="shared" si="7"/>
        <v>94.26</v>
      </c>
      <c r="D150" s="274"/>
      <c r="E150" s="262">
        <v>11870</v>
      </c>
      <c r="F150" s="264">
        <f t="shared" si="8"/>
        <v>2137</v>
      </c>
      <c r="G150" s="263">
        <f t="shared" si="6"/>
        <v>1511</v>
      </c>
      <c r="H150" s="262">
        <v>75</v>
      </c>
    </row>
    <row r="151" spans="1:8" ht="12.75">
      <c r="A151" s="267">
        <v>167</v>
      </c>
      <c r="B151" s="88"/>
      <c r="C151" s="95">
        <f t="shared" si="7"/>
        <v>94.38</v>
      </c>
      <c r="D151" s="274"/>
      <c r="E151" s="262">
        <v>11870</v>
      </c>
      <c r="F151" s="264">
        <f t="shared" si="8"/>
        <v>2134</v>
      </c>
      <c r="G151" s="263">
        <f t="shared" si="6"/>
        <v>1509</v>
      </c>
      <c r="H151" s="262">
        <v>75</v>
      </c>
    </row>
    <row r="152" spans="1:8" ht="12.75">
      <c r="A152" s="267">
        <v>168</v>
      </c>
      <c r="B152" s="88"/>
      <c r="C152" s="95">
        <f t="shared" si="7"/>
        <v>94.5</v>
      </c>
      <c r="D152" s="274"/>
      <c r="E152" s="262">
        <v>11870</v>
      </c>
      <c r="F152" s="264">
        <f t="shared" si="8"/>
        <v>2132</v>
      </c>
      <c r="G152" s="263">
        <f t="shared" si="6"/>
        <v>1507</v>
      </c>
      <c r="H152" s="262">
        <v>75</v>
      </c>
    </row>
    <row r="153" spans="1:8" ht="12.75">
      <c r="A153" s="267">
        <v>169</v>
      </c>
      <c r="B153" s="88"/>
      <c r="C153" s="95">
        <f t="shared" si="7"/>
        <v>94.61</v>
      </c>
      <c r="D153" s="274"/>
      <c r="E153" s="262">
        <v>11870</v>
      </c>
      <c r="F153" s="264">
        <f t="shared" si="8"/>
        <v>2129</v>
      </c>
      <c r="G153" s="263">
        <f t="shared" si="6"/>
        <v>1506</v>
      </c>
      <c r="H153" s="262">
        <v>75</v>
      </c>
    </row>
    <row r="154" spans="1:8" ht="12.75">
      <c r="A154" s="267">
        <v>170</v>
      </c>
      <c r="B154" s="88"/>
      <c r="C154" s="95">
        <f t="shared" si="7"/>
        <v>94.73</v>
      </c>
      <c r="D154" s="274"/>
      <c r="E154" s="262">
        <v>11870</v>
      </c>
      <c r="F154" s="264">
        <f t="shared" si="8"/>
        <v>2127</v>
      </c>
      <c r="G154" s="263">
        <f t="shared" si="6"/>
        <v>1504</v>
      </c>
      <c r="H154" s="262">
        <v>75</v>
      </c>
    </row>
    <row r="155" spans="1:8" ht="12.75">
      <c r="A155" s="267">
        <v>171</v>
      </c>
      <c r="B155" s="88"/>
      <c r="C155" s="95">
        <f t="shared" si="7"/>
        <v>94.84</v>
      </c>
      <c r="D155" s="274"/>
      <c r="E155" s="262">
        <v>11870</v>
      </c>
      <c r="F155" s="264">
        <f t="shared" si="8"/>
        <v>2124</v>
      </c>
      <c r="G155" s="263">
        <f t="shared" si="6"/>
        <v>1502</v>
      </c>
      <c r="H155" s="262">
        <v>75</v>
      </c>
    </row>
    <row r="156" spans="1:8" ht="12.75">
      <c r="A156" s="267">
        <v>172</v>
      </c>
      <c r="B156" s="88"/>
      <c r="C156" s="95">
        <f t="shared" si="7"/>
        <v>94.96</v>
      </c>
      <c r="D156" s="274"/>
      <c r="E156" s="262">
        <v>11870</v>
      </c>
      <c r="F156" s="264">
        <f t="shared" si="8"/>
        <v>2122</v>
      </c>
      <c r="G156" s="263">
        <f t="shared" si="6"/>
        <v>1500</v>
      </c>
      <c r="H156" s="262">
        <v>75</v>
      </c>
    </row>
    <row r="157" spans="1:8" ht="12.75">
      <c r="A157" s="267">
        <v>173</v>
      </c>
      <c r="B157" s="88"/>
      <c r="C157" s="95">
        <f t="shared" si="7"/>
        <v>95.07</v>
      </c>
      <c r="D157" s="274"/>
      <c r="E157" s="262">
        <v>11870</v>
      </c>
      <c r="F157" s="264">
        <f t="shared" si="8"/>
        <v>2119</v>
      </c>
      <c r="G157" s="263">
        <f t="shared" si="6"/>
        <v>1498</v>
      </c>
      <c r="H157" s="262">
        <v>75</v>
      </c>
    </row>
    <row r="158" spans="1:8" ht="12.75">
      <c r="A158" s="267">
        <v>174</v>
      </c>
      <c r="B158" s="88"/>
      <c r="C158" s="95">
        <f t="shared" si="7"/>
        <v>95.18</v>
      </c>
      <c r="D158" s="274"/>
      <c r="E158" s="262">
        <v>11870</v>
      </c>
      <c r="F158" s="264">
        <f t="shared" si="8"/>
        <v>2117</v>
      </c>
      <c r="G158" s="263">
        <f t="shared" si="6"/>
        <v>1497</v>
      </c>
      <c r="H158" s="262">
        <v>75</v>
      </c>
    </row>
    <row r="159" spans="1:8" ht="12.75">
      <c r="A159" s="267">
        <v>175</v>
      </c>
      <c r="B159" s="88"/>
      <c r="C159" s="95">
        <f t="shared" si="7"/>
        <v>95.3</v>
      </c>
      <c r="D159" s="274"/>
      <c r="E159" s="262">
        <v>11870</v>
      </c>
      <c r="F159" s="264">
        <f t="shared" si="8"/>
        <v>2114</v>
      </c>
      <c r="G159" s="263">
        <f t="shared" si="6"/>
        <v>1495</v>
      </c>
      <c r="H159" s="262">
        <v>75</v>
      </c>
    </row>
    <row r="160" spans="1:8" ht="12.75">
      <c r="A160" s="267">
        <v>176</v>
      </c>
      <c r="B160" s="88"/>
      <c r="C160" s="95">
        <f t="shared" si="7"/>
        <v>95.41</v>
      </c>
      <c r="D160" s="274"/>
      <c r="E160" s="262">
        <v>11870</v>
      </c>
      <c r="F160" s="264">
        <f t="shared" si="8"/>
        <v>2112</v>
      </c>
      <c r="G160" s="263">
        <f t="shared" si="6"/>
        <v>1493</v>
      </c>
      <c r="H160" s="262">
        <v>75</v>
      </c>
    </row>
    <row r="161" spans="1:8" ht="12.75">
      <c r="A161" s="267">
        <v>177</v>
      </c>
      <c r="B161" s="88"/>
      <c r="C161" s="95">
        <f t="shared" si="7"/>
        <v>95.52</v>
      </c>
      <c r="D161" s="274"/>
      <c r="E161" s="262">
        <v>11870</v>
      </c>
      <c r="F161" s="264">
        <f t="shared" si="8"/>
        <v>2110</v>
      </c>
      <c r="G161" s="263">
        <f t="shared" si="6"/>
        <v>1491</v>
      </c>
      <c r="H161" s="262">
        <v>75</v>
      </c>
    </row>
    <row r="162" spans="1:8" ht="12.75">
      <c r="A162" s="267">
        <v>178</v>
      </c>
      <c r="B162" s="88"/>
      <c r="C162" s="95">
        <f t="shared" si="7"/>
        <v>95.63</v>
      </c>
      <c r="D162" s="274"/>
      <c r="E162" s="262">
        <v>11870</v>
      </c>
      <c r="F162" s="264">
        <f t="shared" si="8"/>
        <v>2107</v>
      </c>
      <c r="G162" s="263">
        <f t="shared" si="6"/>
        <v>1489</v>
      </c>
      <c r="H162" s="262">
        <v>75</v>
      </c>
    </row>
    <row r="163" spans="1:8" ht="12.75">
      <c r="A163" s="267">
        <v>179</v>
      </c>
      <c r="B163" s="88"/>
      <c r="C163" s="95">
        <f t="shared" si="7"/>
        <v>95.74</v>
      </c>
      <c r="D163" s="274"/>
      <c r="E163" s="262">
        <v>11870</v>
      </c>
      <c r="F163" s="264">
        <f t="shared" si="8"/>
        <v>2105</v>
      </c>
      <c r="G163" s="263">
        <f t="shared" si="6"/>
        <v>1488</v>
      </c>
      <c r="H163" s="262">
        <v>75</v>
      </c>
    </row>
    <row r="164" spans="1:8" ht="12.75">
      <c r="A164" s="267">
        <v>180</v>
      </c>
      <c r="B164" s="88"/>
      <c r="C164" s="95">
        <f t="shared" si="7"/>
        <v>95.85</v>
      </c>
      <c r="D164" s="274"/>
      <c r="E164" s="262">
        <v>11870</v>
      </c>
      <c r="F164" s="264">
        <f t="shared" si="8"/>
        <v>2103</v>
      </c>
      <c r="G164" s="263">
        <f t="shared" si="6"/>
        <v>1486</v>
      </c>
      <c r="H164" s="262">
        <v>75</v>
      </c>
    </row>
    <row r="165" spans="1:8" ht="12.75">
      <c r="A165" s="267">
        <v>181</v>
      </c>
      <c r="B165" s="88"/>
      <c r="C165" s="95">
        <f t="shared" si="7"/>
        <v>95.96</v>
      </c>
      <c r="D165" s="274"/>
      <c r="E165" s="262">
        <v>11870</v>
      </c>
      <c r="F165" s="264">
        <f t="shared" si="8"/>
        <v>2100</v>
      </c>
      <c r="G165" s="263">
        <f t="shared" si="6"/>
        <v>1484</v>
      </c>
      <c r="H165" s="262">
        <v>75</v>
      </c>
    </row>
    <row r="166" spans="1:8" ht="12.75">
      <c r="A166" s="267">
        <v>182</v>
      </c>
      <c r="B166" s="88"/>
      <c r="C166" s="95">
        <f t="shared" si="7"/>
        <v>96.07</v>
      </c>
      <c r="D166" s="274"/>
      <c r="E166" s="262">
        <v>11870</v>
      </c>
      <c r="F166" s="264">
        <f t="shared" si="8"/>
        <v>2098</v>
      </c>
      <c r="G166" s="263">
        <f t="shared" si="6"/>
        <v>1483</v>
      </c>
      <c r="H166" s="262">
        <v>75</v>
      </c>
    </row>
    <row r="167" spans="1:8" ht="12.75">
      <c r="A167" s="267">
        <v>183</v>
      </c>
      <c r="B167" s="88"/>
      <c r="C167" s="95">
        <f t="shared" si="7"/>
        <v>96.17</v>
      </c>
      <c r="D167" s="274"/>
      <c r="E167" s="262">
        <v>11870</v>
      </c>
      <c r="F167" s="264">
        <f t="shared" si="8"/>
        <v>2096</v>
      </c>
      <c r="G167" s="263">
        <f t="shared" si="6"/>
        <v>1481</v>
      </c>
      <c r="H167" s="262">
        <v>75</v>
      </c>
    </row>
    <row r="168" spans="1:8" ht="12.75">
      <c r="A168" s="267">
        <v>184</v>
      </c>
      <c r="B168" s="88"/>
      <c r="C168" s="95">
        <f t="shared" si="7"/>
        <v>96.28</v>
      </c>
      <c r="D168" s="274"/>
      <c r="E168" s="262">
        <v>11870</v>
      </c>
      <c r="F168" s="264">
        <f t="shared" si="8"/>
        <v>2094</v>
      </c>
      <c r="G168" s="263">
        <f t="shared" si="6"/>
        <v>1479</v>
      </c>
      <c r="H168" s="262">
        <v>75</v>
      </c>
    </row>
    <row r="169" spans="1:8" ht="12.75">
      <c r="A169" s="267">
        <v>185</v>
      </c>
      <c r="B169" s="88"/>
      <c r="C169" s="95">
        <f t="shared" si="7"/>
        <v>96.39</v>
      </c>
      <c r="D169" s="274"/>
      <c r="E169" s="262">
        <v>11870</v>
      </c>
      <c r="F169" s="264">
        <f t="shared" si="8"/>
        <v>2091</v>
      </c>
      <c r="G169" s="263">
        <f t="shared" si="6"/>
        <v>1478</v>
      </c>
      <c r="H169" s="262">
        <v>75</v>
      </c>
    </row>
    <row r="170" spans="1:8" ht="12.75">
      <c r="A170" s="267">
        <v>186</v>
      </c>
      <c r="B170" s="88"/>
      <c r="C170" s="95">
        <f t="shared" si="7"/>
        <v>96.49</v>
      </c>
      <c r="D170" s="274"/>
      <c r="E170" s="262">
        <v>11870</v>
      </c>
      <c r="F170" s="264">
        <f t="shared" si="8"/>
        <v>2089</v>
      </c>
      <c r="G170" s="263">
        <f t="shared" si="6"/>
        <v>1476</v>
      </c>
      <c r="H170" s="262">
        <v>75</v>
      </c>
    </row>
    <row r="171" spans="1:8" ht="12.75">
      <c r="A171" s="267">
        <v>187</v>
      </c>
      <c r="B171" s="88"/>
      <c r="C171" s="95">
        <f t="shared" si="7"/>
        <v>96.6</v>
      </c>
      <c r="D171" s="274"/>
      <c r="E171" s="262">
        <v>11870</v>
      </c>
      <c r="F171" s="264">
        <f t="shared" si="8"/>
        <v>2087</v>
      </c>
      <c r="G171" s="263">
        <f t="shared" si="6"/>
        <v>1475</v>
      </c>
      <c r="H171" s="262">
        <v>75</v>
      </c>
    </row>
    <row r="172" spans="1:8" ht="12.75">
      <c r="A172" s="267">
        <v>188</v>
      </c>
      <c r="B172" s="88"/>
      <c r="C172" s="95">
        <f t="shared" si="7"/>
        <v>96.71</v>
      </c>
      <c r="D172" s="274"/>
      <c r="E172" s="262">
        <v>11870</v>
      </c>
      <c r="F172" s="264">
        <f t="shared" si="8"/>
        <v>2085</v>
      </c>
      <c r="G172" s="263">
        <f t="shared" si="6"/>
        <v>1473</v>
      </c>
      <c r="H172" s="262">
        <v>75</v>
      </c>
    </row>
    <row r="173" spans="1:8" ht="12.75">
      <c r="A173" s="267">
        <v>189</v>
      </c>
      <c r="B173" s="88"/>
      <c r="C173" s="95">
        <f t="shared" si="7"/>
        <v>96.81</v>
      </c>
      <c r="D173" s="274"/>
      <c r="E173" s="262">
        <v>11870</v>
      </c>
      <c r="F173" s="264">
        <f t="shared" si="8"/>
        <v>2082</v>
      </c>
      <c r="G173" s="263">
        <f t="shared" si="6"/>
        <v>1471</v>
      </c>
      <c r="H173" s="262">
        <v>75</v>
      </c>
    </row>
    <row r="174" spans="1:8" ht="12.75">
      <c r="A174" s="267">
        <v>190</v>
      </c>
      <c r="B174" s="88"/>
      <c r="C174" s="95">
        <f t="shared" si="7"/>
        <v>96.91</v>
      </c>
      <c r="D174" s="274"/>
      <c r="E174" s="262">
        <v>11870</v>
      </c>
      <c r="F174" s="264">
        <f t="shared" si="8"/>
        <v>2080</v>
      </c>
      <c r="G174" s="263">
        <f t="shared" si="6"/>
        <v>1470</v>
      </c>
      <c r="H174" s="262">
        <v>75</v>
      </c>
    </row>
    <row r="175" spans="1:8" ht="12.75">
      <c r="A175" s="267">
        <v>191</v>
      </c>
      <c r="B175" s="88"/>
      <c r="C175" s="95">
        <f t="shared" si="7"/>
        <v>97.02</v>
      </c>
      <c r="D175" s="274"/>
      <c r="E175" s="262">
        <v>11870</v>
      </c>
      <c r="F175" s="264">
        <f t="shared" si="8"/>
        <v>2078</v>
      </c>
      <c r="G175" s="263">
        <f t="shared" si="6"/>
        <v>1468</v>
      </c>
      <c r="H175" s="262">
        <v>75</v>
      </c>
    </row>
    <row r="176" spans="1:8" ht="12.75">
      <c r="A176" s="267">
        <v>192</v>
      </c>
      <c r="B176" s="88"/>
      <c r="C176" s="95">
        <f t="shared" si="7"/>
        <v>97.12</v>
      </c>
      <c r="D176" s="274"/>
      <c r="E176" s="262">
        <v>11870</v>
      </c>
      <c r="F176" s="264">
        <f t="shared" si="8"/>
        <v>2076</v>
      </c>
      <c r="G176" s="263">
        <f t="shared" si="6"/>
        <v>1467</v>
      </c>
      <c r="H176" s="262">
        <v>75</v>
      </c>
    </row>
    <row r="177" spans="1:8" ht="12.75">
      <c r="A177" s="267">
        <v>193</v>
      </c>
      <c r="B177" s="88"/>
      <c r="C177" s="95">
        <f t="shared" si="7"/>
        <v>97.22</v>
      </c>
      <c r="D177" s="274"/>
      <c r="E177" s="262">
        <v>11870</v>
      </c>
      <c r="F177" s="264">
        <f t="shared" si="8"/>
        <v>2074</v>
      </c>
      <c r="G177" s="263">
        <f t="shared" si="6"/>
        <v>1465</v>
      </c>
      <c r="H177" s="262">
        <v>75</v>
      </c>
    </row>
    <row r="178" spans="1:8" ht="12.75">
      <c r="A178" s="267">
        <v>194</v>
      </c>
      <c r="B178" s="88"/>
      <c r="C178" s="95">
        <f t="shared" si="7"/>
        <v>97.33</v>
      </c>
      <c r="D178" s="274"/>
      <c r="E178" s="262">
        <v>11870</v>
      </c>
      <c r="F178" s="264">
        <f t="shared" si="8"/>
        <v>2072</v>
      </c>
      <c r="G178" s="263">
        <f t="shared" si="6"/>
        <v>1463</v>
      </c>
      <c r="H178" s="262">
        <v>75</v>
      </c>
    </row>
    <row r="179" spans="1:8" ht="12.75">
      <c r="A179" s="267">
        <v>195</v>
      </c>
      <c r="B179" s="88"/>
      <c r="C179" s="95">
        <f t="shared" si="7"/>
        <v>97.43</v>
      </c>
      <c r="D179" s="274"/>
      <c r="E179" s="262">
        <v>11870</v>
      </c>
      <c r="F179" s="264">
        <f t="shared" si="8"/>
        <v>2070</v>
      </c>
      <c r="G179" s="263">
        <f t="shared" si="6"/>
        <v>1462</v>
      </c>
      <c r="H179" s="262">
        <v>75</v>
      </c>
    </row>
    <row r="180" spans="1:8" ht="12.75">
      <c r="A180" s="267">
        <v>196</v>
      </c>
      <c r="B180" s="88"/>
      <c r="C180" s="95">
        <f t="shared" si="7"/>
        <v>97.53</v>
      </c>
      <c r="D180" s="274"/>
      <c r="E180" s="262">
        <v>11870</v>
      </c>
      <c r="F180" s="264">
        <f t="shared" si="8"/>
        <v>2068</v>
      </c>
      <c r="G180" s="263">
        <f t="shared" si="6"/>
        <v>1460</v>
      </c>
      <c r="H180" s="262">
        <v>75</v>
      </c>
    </row>
    <row r="181" spans="1:8" ht="12.75">
      <c r="A181" s="267">
        <v>197</v>
      </c>
      <c r="B181" s="88"/>
      <c r="C181" s="95">
        <f t="shared" si="7"/>
        <v>97.63</v>
      </c>
      <c r="D181" s="274"/>
      <c r="E181" s="262">
        <v>11870</v>
      </c>
      <c r="F181" s="264">
        <f t="shared" si="8"/>
        <v>2066</v>
      </c>
      <c r="G181" s="263">
        <f t="shared" si="6"/>
        <v>1459</v>
      </c>
      <c r="H181" s="262">
        <v>75</v>
      </c>
    </row>
    <row r="182" spans="1:8" ht="12.75">
      <c r="A182" s="267">
        <v>198</v>
      </c>
      <c r="B182" s="88"/>
      <c r="C182" s="95">
        <f t="shared" si="7"/>
        <v>97.73</v>
      </c>
      <c r="D182" s="274"/>
      <c r="E182" s="262">
        <v>11870</v>
      </c>
      <c r="F182" s="264">
        <f t="shared" si="8"/>
        <v>2064</v>
      </c>
      <c r="G182" s="263">
        <f t="shared" si="6"/>
        <v>1457</v>
      </c>
      <c r="H182" s="262">
        <v>75</v>
      </c>
    </row>
    <row r="183" spans="1:8" ht="12.75">
      <c r="A183" s="267">
        <v>199</v>
      </c>
      <c r="B183" s="88"/>
      <c r="C183" s="95">
        <f t="shared" si="7"/>
        <v>97.83</v>
      </c>
      <c r="D183" s="274"/>
      <c r="E183" s="262">
        <v>11870</v>
      </c>
      <c r="F183" s="264">
        <f t="shared" si="8"/>
        <v>2062</v>
      </c>
      <c r="G183" s="263">
        <f t="shared" si="6"/>
        <v>1456</v>
      </c>
      <c r="H183" s="262">
        <v>75</v>
      </c>
    </row>
    <row r="184" spans="1:8" ht="12.75">
      <c r="A184" s="267">
        <v>200</v>
      </c>
      <c r="B184" s="88"/>
      <c r="C184" s="95">
        <f t="shared" si="7"/>
        <v>97.93</v>
      </c>
      <c r="D184" s="274"/>
      <c r="E184" s="262">
        <v>11870</v>
      </c>
      <c r="F184" s="264">
        <f t="shared" si="8"/>
        <v>2060</v>
      </c>
      <c r="G184" s="263">
        <f t="shared" si="6"/>
        <v>1455</v>
      </c>
      <c r="H184" s="262">
        <v>75</v>
      </c>
    </row>
    <row r="185" spans="1:8" ht="12.75">
      <c r="A185" s="267">
        <v>201</v>
      </c>
      <c r="B185" s="88"/>
      <c r="C185" s="95">
        <f t="shared" si="7"/>
        <v>98.03</v>
      </c>
      <c r="D185" s="274"/>
      <c r="E185" s="262">
        <v>11870</v>
      </c>
      <c r="F185" s="264">
        <f t="shared" si="8"/>
        <v>2058</v>
      </c>
      <c r="G185" s="263">
        <f t="shared" si="6"/>
        <v>1453</v>
      </c>
      <c r="H185" s="262">
        <v>75</v>
      </c>
    </row>
    <row r="186" spans="1:8" ht="12.75">
      <c r="A186" s="267">
        <v>202</v>
      </c>
      <c r="B186" s="88"/>
      <c r="C186" s="95">
        <f t="shared" si="7"/>
        <v>98.13</v>
      </c>
      <c r="D186" s="274"/>
      <c r="E186" s="262">
        <v>11870</v>
      </c>
      <c r="F186" s="264">
        <f t="shared" si="8"/>
        <v>2055</v>
      </c>
      <c r="G186" s="263">
        <f t="shared" si="6"/>
        <v>1452</v>
      </c>
      <c r="H186" s="262">
        <v>75</v>
      </c>
    </row>
    <row r="187" spans="1:8" ht="12.75">
      <c r="A187" s="267">
        <v>203</v>
      </c>
      <c r="B187" s="88"/>
      <c r="C187" s="95">
        <f t="shared" si="7"/>
        <v>98.23</v>
      </c>
      <c r="D187" s="274"/>
      <c r="E187" s="262">
        <v>11870</v>
      </c>
      <c r="F187" s="264">
        <f t="shared" si="8"/>
        <v>2053</v>
      </c>
      <c r="G187" s="263">
        <f t="shared" si="6"/>
        <v>1450</v>
      </c>
      <c r="H187" s="262">
        <v>75</v>
      </c>
    </row>
    <row r="188" spans="1:8" ht="12.75">
      <c r="A188" s="267">
        <v>204</v>
      </c>
      <c r="B188" s="88"/>
      <c r="C188" s="95">
        <f t="shared" si="7"/>
        <v>98.32</v>
      </c>
      <c r="D188" s="274"/>
      <c r="E188" s="262">
        <v>11870</v>
      </c>
      <c r="F188" s="264">
        <f t="shared" si="8"/>
        <v>2052</v>
      </c>
      <c r="G188" s="263">
        <f t="shared" si="6"/>
        <v>1449</v>
      </c>
      <c r="H188" s="262">
        <v>75</v>
      </c>
    </row>
    <row r="189" spans="1:8" ht="12.75">
      <c r="A189" s="267">
        <v>205</v>
      </c>
      <c r="B189" s="88"/>
      <c r="C189" s="95">
        <f t="shared" si="7"/>
        <v>98.42</v>
      </c>
      <c r="D189" s="274"/>
      <c r="E189" s="262">
        <v>11870</v>
      </c>
      <c r="F189" s="264">
        <f t="shared" si="8"/>
        <v>2050</v>
      </c>
      <c r="G189" s="263">
        <f t="shared" si="6"/>
        <v>1447</v>
      </c>
      <c r="H189" s="262">
        <v>75</v>
      </c>
    </row>
    <row r="190" spans="1:8" ht="12.75">
      <c r="A190" s="267">
        <v>206</v>
      </c>
      <c r="B190" s="88"/>
      <c r="C190" s="95">
        <f t="shared" si="7"/>
        <v>98.52</v>
      </c>
      <c r="D190" s="274"/>
      <c r="E190" s="262">
        <v>11870</v>
      </c>
      <c r="F190" s="264">
        <f t="shared" si="8"/>
        <v>2048</v>
      </c>
      <c r="G190" s="263">
        <f t="shared" si="6"/>
        <v>1446</v>
      </c>
      <c r="H190" s="262">
        <v>75</v>
      </c>
    </row>
    <row r="191" spans="1:8" ht="12.75">
      <c r="A191" s="267">
        <v>207</v>
      </c>
      <c r="B191" s="88"/>
      <c r="C191" s="95">
        <f t="shared" si="7"/>
        <v>98.61</v>
      </c>
      <c r="D191" s="274"/>
      <c r="E191" s="262">
        <v>11870</v>
      </c>
      <c r="F191" s="264">
        <f t="shared" si="8"/>
        <v>2046</v>
      </c>
      <c r="G191" s="263">
        <f t="shared" si="6"/>
        <v>1444</v>
      </c>
      <c r="H191" s="262">
        <v>75</v>
      </c>
    </row>
    <row r="192" spans="1:8" ht="12.75">
      <c r="A192" s="267">
        <v>208</v>
      </c>
      <c r="B192" s="88"/>
      <c r="C192" s="95">
        <f t="shared" si="7"/>
        <v>98.71</v>
      </c>
      <c r="D192" s="274"/>
      <c r="E192" s="262">
        <v>11870</v>
      </c>
      <c r="F192" s="264">
        <f t="shared" si="8"/>
        <v>2044</v>
      </c>
      <c r="G192" s="263">
        <f t="shared" si="6"/>
        <v>1443</v>
      </c>
      <c r="H192" s="262">
        <v>75</v>
      </c>
    </row>
    <row r="193" spans="1:8" ht="12.75">
      <c r="A193" s="267">
        <v>209</v>
      </c>
      <c r="B193" s="88"/>
      <c r="C193" s="95">
        <f t="shared" si="7"/>
        <v>98.8</v>
      </c>
      <c r="D193" s="274"/>
      <c r="E193" s="262">
        <v>11870</v>
      </c>
      <c r="F193" s="264">
        <f t="shared" si="8"/>
        <v>2042</v>
      </c>
      <c r="G193" s="263">
        <f t="shared" si="6"/>
        <v>1442</v>
      </c>
      <c r="H193" s="262">
        <v>75</v>
      </c>
    </row>
    <row r="194" spans="1:8" ht="12.75">
      <c r="A194" s="267">
        <v>210</v>
      </c>
      <c r="B194" s="88"/>
      <c r="C194" s="95">
        <f t="shared" si="7"/>
        <v>98.9</v>
      </c>
      <c r="D194" s="274"/>
      <c r="E194" s="262">
        <v>11870</v>
      </c>
      <c r="F194" s="264">
        <f t="shared" si="8"/>
        <v>2040</v>
      </c>
      <c r="G194" s="263">
        <f t="shared" si="6"/>
        <v>1440</v>
      </c>
      <c r="H194" s="262">
        <v>75</v>
      </c>
    </row>
    <row r="195" spans="1:8" ht="12.75">
      <c r="A195" s="267">
        <v>211</v>
      </c>
      <c r="B195" s="88"/>
      <c r="C195" s="95">
        <f t="shared" si="7"/>
        <v>98.99</v>
      </c>
      <c r="D195" s="274"/>
      <c r="E195" s="262">
        <v>11870</v>
      </c>
      <c r="F195" s="264">
        <f t="shared" si="8"/>
        <v>2038</v>
      </c>
      <c r="G195" s="263">
        <f t="shared" si="6"/>
        <v>1439</v>
      </c>
      <c r="H195" s="262">
        <v>75</v>
      </c>
    </row>
    <row r="196" spans="1:8" ht="12.75">
      <c r="A196" s="267">
        <v>212</v>
      </c>
      <c r="B196" s="88"/>
      <c r="C196" s="95">
        <f t="shared" si="7"/>
        <v>99.09</v>
      </c>
      <c r="D196" s="274"/>
      <c r="E196" s="262">
        <v>11870</v>
      </c>
      <c r="F196" s="264">
        <f t="shared" si="8"/>
        <v>2036</v>
      </c>
      <c r="G196" s="263">
        <f t="shared" si="6"/>
        <v>1437</v>
      </c>
      <c r="H196" s="262">
        <v>75</v>
      </c>
    </row>
    <row r="197" spans="1:8" ht="12.75">
      <c r="A197" s="267">
        <v>213</v>
      </c>
      <c r="B197" s="88"/>
      <c r="C197" s="95">
        <f t="shared" si="7"/>
        <v>99.18</v>
      </c>
      <c r="D197" s="274"/>
      <c r="E197" s="262">
        <v>11870</v>
      </c>
      <c r="F197" s="264">
        <f t="shared" si="8"/>
        <v>2035</v>
      </c>
      <c r="G197" s="263">
        <f t="shared" si="6"/>
        <v>1436</v>
      </c>
      <c r="H197" s="262">
        <v>75</v>
      </c>
    </row>
    <row r="198" spans="1:8" ht="12.75">
      <c r="A198" s="267">
        <v>214</v>
      </c>
      <c r="B198" s="88"/>
      <c r="C198" s="95">
        <f t="shared" si="7"/>
        <v>99.28</v>
      </c>
      <c r="D198" s="274"/>
      <c r="E198" s="262">
        <v>11870</v>
      </c>
      <c r="F198" s="264">
        <f t="shared" si="8"/>
        <v>2033</v>
      </c>
      <c r="G198" s="263">
        <f t="shared" si="6"/>
        <v>1435</v>
      </c>
      <c r="H198" s="262">
        <v>75</v>
      </c>
    </row>
    <row r="199" spans="1:8" ht="12.75">
      <c r="A199" s="267">
        <v>215</v>
      </c>
      <c r="B199" s="88"/>
      <c r="C199" s="95">
        <f t="shared" si="7"/>
        <v>99.37</v>
      </c>
      <c r="D199" s="274"/>
      <c r="E199" s="262">
        <v>11870</v>
      </c>
      <c r="F199" s="264">
        <f t="shared" si="8"/>
        <v>2031</v>
      </c>
      <c r="G199" s="263">
        <f t="shared" si="6"/>
        <v>1433</v>
      </c>
      <c r="H199" s="262">
        <v>75</v>
      </c>
    </row>
    <row r="200" spans="1:8" ht="12.75">
      <c r="A200" s="267">
        <v>216</v>
      </c>
      <c r="B200" s="88"/>
      <c r="C200" s="95">
        <f t="shared" si="7"/>
        <v>99.46</v>
      </c>
      <c r="D200" s="274"/>
      <c r="E200" s="262">
        <v>11870</v>
      </c>
      <c r="F200" s="264">
        <f t="shared" si="8"/>
        <v>2029</v>
      </c>
      <c r="G200" s="263">
        <f t="shared" si="6"/>
        <v>1432</v>
      </c>
      <c r="H200" s="262">
        <v>75</v>
      </c>
    </row>
    <row r="201" spans="1:8" ht="12.75">
      <c r="A201" s="267">
        <v>217</v>
      </c>
      <c r="B201" s="88"/>
      <c r="C201" s="95">
        <f t="shared" si="7"/>
        <v>99.55</v>
      </c>
      <c r="D201" s="274"/>
      <c r="E201" s="262">
        <v>11870</v>
      </c>
      <c r="F201" s="264">
        <f t="shared" si="8"/>
        <v>2027</v>
      </c>
      <c r="G201" s="263">
        <f t="shared" si="6"/>
        <v>1431</v>
      </c>
      <c r="H201" s="262">
        <v>75</v>
      </c>
    </row>
    <row r="202" spans="1:8" ht="12.75">
      <c r="A202" s="267">
        <v>218</v>
      </c>
      <c r="B202" s="88"/>
      <c r="C202" s="95">
        <f t="shared" si="7"/>
        <v>99.65</v>
      </c>
      <c r="D202" s="274"/>
      <c r="E202" s="262">
        <v>11870</v>
      </c>
      <c r="F202" s="264">
        <f t="shared" si="8"/>
        <v>2025</v>
      </c>
      <c r="G202" s="263">
        <f t="shared" si="6"/>
        <v>1429</v>
      </c>
      <c r="H202" s="262">
        <v>75</v>
      </c>
    </row>
    <row r="203" spans="1:8" ht="12.75">
      <c r="A203" s="267">
        <v>219</v>
      </c>
      <c r="B203" s="88"/>
      <c r="C203" s="95">
        <f t="shared" si="7"/>
        <v>99.74</v>
      </c>
      <c r="D203" s="274"/>
      <c r="E203" s="262">
        <v>11870</v>
      </c>
      <c r="F203" s="264">
        <f t="shared" si="8"/>
        <v>2024</v>
      </c>
      <c r="G203" s="263">
        <f t="shared" si="6"/>
        <v>1428</v>
      </c>
      <c r="H203" s="262">
        <v>75</v>
      </c>
    </row>
    <row r="204" spans="1:8" ht="12.75">
      <c r="A204" s="267">
        <v>220</v>
      </c>
      <c r="B204" s="88"/>
      <c r="C204" s="95">
        <f t="shared" si="7"/>
        <v>99.83</v>
      </c>
      <c r="D204" s="274"/>
      <c r="E204" s="262">
        <v>11870</v>
      </c>
      <c r="F204" s="264">
        <f t="shared" si="8"/>
        <v>2022</v>
      </c>
      <c r="G204" s="263">
        <f t="shared" si="6"/>
        <v>1427</v>
      </c>
      <c r="H204" s="262">
        <v>75</v>
      </c>
    </row>
    <row r="205" spans="1:8" ht="12.75">
      <c r="A205" s="267">
        <v>221</v>
      </c>
      <c r="B205" s="88"/>
      <c r="C205" s="95">
        <f t="shared" si="7"/>
        <v>99.92</v>
      </c>
      <c r="D205" s="274"/>
      <c r="E205" s="262">
        <v>11870</v>
      </c>
      <c r="F205" s="264">
        <f t="shared" si="8"/>
        <v>2020</v>
      </c>
      <c r="G205" s="263">
        <f aca="true" t="shared" si="9" ref="G205:G234">ROUND(12*(1/C205*E205),0)</f>
        <v>1426</v>
      </c>
      <c r="H205" s="262">
        <v>75</v>
      </c>
    </row>
    <row r="206" spans="1:8" ht="12.75">
      <c r="A206" s="267">
        <v>222</v>
      </c>
      <c r="B206" s="88"/>
      <c r="C206" s="95">
        <f aca="true" t="shared" si="10" ref="C206:C234">ROUND((10.899*LN(A206)+A206/200)*1.667,2)</f>
        <v>100.01</v>
      </c>
      <c r="D206" s="274"/>
      <c r="E206" s="262">
        <v>11870</v>
      </c>
      <c r="F206" s="264">
        <f aca="true" t="shared" si="11" ref="F206:F234">ROUND(12*1.3644*(1/C206*E206)+H206,0)</f>
        <v>2018</v>
      </c>
      <c r="G206" s="263">
        <f t="shared" si="9"/>
        <v>1424</v>
      </c>
      <c r="H206" s="262">
        <v>75</v>
      </c>
    </row>
    <row r="207" spans="1:8" ht="12.75">
      <c r="A207" s="267">
        <v>223</v>
      </c>
      <c r="B207" s="88"/>
      <c r="C207" s="95">
        <f t="shared" si="10"/>
        <v>100.1</v>
      </c>
      <c r="D207" s="274"/>
      <c r="E207" s="262">
        <v>11870</v>
      </c>
      <c r="F207" s="264">
        <f t="shared" si="11"/>
        <v>2017</v>
      </c>
      <c r="G207" s="263">
        <f t="shared" si="9"/>
        <v>1423</v>
      </c>
      <c r="H207" s="262">
        <v>75</v>
      </c>
    </row>
    <row r="208" spans="1:8" ht="12.75">
      <c r="A208" s="267">
        <v>224</v>
      </c>
      <c r="B208" s="88"/>
      <c r="C208" s="95">
        <f t="shared" si="10"/>
        <v>100.19</v>
      </c>
      <c r="D208" s="274"/>
      <c r="E208" s="262">
        <v>11870</v>
      </c>
      <c r="F208" s="264">
        <f t="shared" si="11"/>
        <v>2015</v>
      </c>
      <c r="G208" s="263">
        <f t="shared" si="9"/>
        <v>1422</v>
      </c>
      <c r="H208" s="262">
        <v>75</v>
      </c>
    </row>
    <row r="209" spans="1:8" ht="12.75">
      <c r="A209" s="267">
        <v>225</v>
      </c>
      <c r="B209" s="88"/>
      <c r="C209" s="95">
        <f t="shared" si="10"/>
        <v>100.28</v>
      </c>
      <c r="D209" s="274"/>
      <c r="E209" s="262">
        <v>11870</v>
      </c>
      <c r="F209" s="264">
        <f t="shared" si="11"/>
        <v>2013</v>
      </c>
      <c r="G209" s="263">
        <f t="shared" si="9"/>
        <v>1420</v>
      </c>
      <c r="H209" s="262">
        <v>75</v>
      </c>
    </row>
    <row r="210" spans="1:8" ht="12.75">
      <c r="A210" s="267">
        <v>226</v>
      </c>
      <c r="B210" s="88"/>
      <c r="C210" s="95">
        <f t="shared" si="10"/>
        <v>100.37</v>
      </c>
      <c r="D210" s="274"/>
      <c r="E210" s="262">
        <v>11870</v>
      </c>
      <c r="F210" s="264">
        <f t="shared" si="11"/>
        <v>2011</v>
      </c>
      <c r="G210" s="263">
        <f t="shared" si="9"/>
        <v>1419</v>
      </c>
      <c r="H210" s="262">
        <v>75</v>
      </c>
    </row>
    <row r="211" spans="1:8" ht="12.75">
      <c r="A211" s="267">
        <v>227</v>
      </c>
      <c r="B211" s="88"/>
      <c r="C211" s="95">
        <f t="shared" si="10"/>
        <v>100.46</v>
      </c>
      <c r="D211" s="274"/>
      <c r="E211" s="262">
        <v>11870</v>
      </c>
      <c r="F211" s="264">
        <f t="shared" si="11"/>
        <v>2010</v>
      </c>
      <c r="G211" s="263">
        <f t="shared" si="9"/>
        <v>1418</v>
      </c>
      <c r="H211" s="262">
        <v>75</v>
      </c>
    </row>
    <row r="212" spans="1:8" ht="12.75">
      <c r="A212" s="267">
        <v>228</v>
      </c>
      <c r="B212" s="88"/>
      <c r="C212" s="95">
        <f t="shared" si="10"/>
        <v>100.54</v>
      </c>
      <c r="D212" s="274"/>
      <c r="E212" s="262">
        <v>11870</v>
      </c>
      <c r="F212" s="264">
        <f t="shared" si="11"/>
        <v>2008</v>
      </c>
      <c r="G212" s="263">
        <f t="shared" si="9"/>
        <v>1417</v>
      </c>
      <c r="H212" s="262">
        <v>75</v>
      </c>
    </row>
    <row r="213" spans="1:8" ht="12.75">
      <c r="A213" s="267">
        <v>229</v>
      </c>
      <c r="B213" s="88"/>
      <c r="C213" s="95">
        <f t="shared" si="10"/>
        <v>100.63</v>
      </c>
      <c r="D213" s="274"/>
      <c r="E213" s="262">
        <v>11870</v>
      </c>
      <c r="F213" s="264">
        <f t="shared" si="11"/>
        <v>2006</v>
      </c>
      <c r="G213" s="263">
        <f t="shared" si="9"/>
        <v>1415</v>
      </c>
      <c r="H213" s="262">
        <v>75</v>
      </c>
    </row>
    <row r="214" spans="1:8" ht="12.75">
      <c r="A214" s="267">
        <v>230</v>
      </c>
      <c r="B214" s="88"/>
      <c r="C214" s="95">
        <f t="shared" si="10"/>
        <v>100.72</v>
      </c>
      <c r="D214" s="274"/>
      <c r="E214" s="262">
        <v>11870</v>
      </c>
      <c r="F214" s="264">
        <f t="shared" si="11"/>
        <v>2005</v>
      </c>
      <c r="G214" s="263">
        <f t="shared" si="9"/>
        <v>1414</v>
      </c>
      <c r="H214" s="262">
        <v>75</v>
      </c>
    </row>
    <row r="215" spans="1:8" ht="12.75">
      <c r="A215" s="267">
        <v>231</v>
      </c>
      <c r="B215" s="88"/>
      <c r="C215" s="95">
        <f t="shared" si="10"/>
        <v>100.81</v>
      </c>
      <c r="D215" s="274"/>
      <c r="E215" s="262">
        <v>11870</v>
      </c>
      <c r="F215" s="264">
        <f t="shared" si="11"/>
        <v>2003</v>
      </c>
      <c r="G215" s="263">
        <f t="shared" si="9"/>
        <v>1413</v>
      </c>
      <c r="H215" s="262">
        <v>75</v>
      </c>
    </row>
    <row r="216" spans="1:8" ht="12.75">
      <c r="A216" s="267">
        <v>232</v>
      </c>
      <c r="B216" s="88"/>
      <c r="C216" s="95">
        <f t="shared" si="10"/>
        <v>100.89</v>
      </c>
      <c r="D216" s="274"/>
      <c r="E216" s="262">
        <v>11870</v>
      </c>
      <c r="F216" s="264">
        <f t="shared" si="11"/>
        <v>2001</v>
      </c>
      <c r="G216" s="263">
        <f t="shared" si="9"/>
        <v>1412</v>
      </c>
      <c r="H216" s="262">
        <v>75</v>
      </c>
    </row>
    <row r="217" spans="1:8" ht="12.75">
      <c r="A217" s="267">
        <v>233</v>
      </c>
      <c r="B217" s="88"/>
      <c r="C217" s="95">
        <f t="shared" si="10"/>
        <v>100.98</v>
      </c>
      <c r="D217" s="274"/>
      <c r="E217" s="262">
        <v>11870</v>
      </c>
      <c r="F217" s="264">
        <f t="shared" si="11"/>
        <v>2000</v>
      </c>
      <c r="G217" s="263">
        <f t="shared" si="9"/>
        <v>1411</v>
      </c>
      <c r="H217" s="262">
        <v>75</v>
      </c>
    </row>
    <row r="218" spans="1:8" ht="12.75">
      <c r="A218" s="267">
        <v>234</v>
      </c>
      <c r="B218" s="88"/>
      <c r="C218" s="95">
        <f t="shared" si="10"/>
        <v>101.07</v>
      </c>
      <c r="D218" s="274"/>
      <c r="E218" s="262">
        <v>11870</v>
      </c>
      <c r="F218" s="264">
        <f t="shared" si="11"/>
        <v>1998</v>
      </c>
      <c r="G218" s="263">
        <f t="shared" si="9"/>
        <v>1409</v>
      </c>
      <c r="H218" s="262">
        <v>75</v>
      </c>
    </row>
    <row r="219" spans="1:8" ht="12.75">
      <c r="A219" s="267">
        <v>235</v>
      </c>
      <c r="B219" s="88"/>
      <c r="C219" s="95">
        <f t="shared" si="10"/>
        <v>101.15</v>
      </c>
      <c r="D219" s="274"/>
      <c r="E219" s="262">
        <v>11870</v>
      </c>
      <c r="F219" s="264">
        <f t="shared" si="11"/>
        <v>1996</v>
      </c>
      <c r="G219" s="263">
        <f t="shared" si="9"/>
        <v>1408</v>
      </c>
      <c r="H219" s="262">
        <v>75</v>
      </c>
    </row>
    <row r="220" spans="1:8" ht="12.75">
      <c r="A220" s="267">
        <v>236</v>
      </c>
      <c r="B220" s="88"/>
      <c r="C220" s="95">
        <f t="shared" si="10"/>
        <v>101.24</v>
      </c>
      <c r="D220" s="274"/>
      <c r="E220" s="262">
        <v>11870</v>
      </c>
      <c r="F220" s="264">
        <f t="shared" si="11"/>
        <v>1995</v>
      </c>
      <c r="G220" s="263">
        <f t="shared" si="9"/>
        <v>1407</v>
      </c>
      <c r="H220" s="262">
        <v>75</v>
      </c>
    </row>
    <row r="221" spans="1:8" ht="12.75">
      <c r="A221" s="267">
        <v>237</v>
      </c>
      <c r="B221" s="88"/>
      <c r="C221" s="95">
        <f t="shared" si="10"/>
        <v>101.32</v>
      </c>
      <c r="D221" s="274"/>
      <c r="E221" s="262">
        <v>11870</v>
      </c>
      <c r="F221" s="264">
        <f t="shared" si="11"/>
        <v>1993</v>
      </c>
      <c r="G221" s="263">
        <f t="shared" si="9"/>
        <v>1406</v>
      </c>
      <c r="H221" s="262">
        <v>75</v>
      </c>
    </row>
    <row r="222" spans="1:8" ht="12.75">
      <c r="A222" s="267">
        <v>238</v>
      </c>
      <c r="B222" s="88"/>
      <c r="C222" s="95">
        <f t="shared" si="10"/>
        <v>101.41</v>
      </c>
      <c r="D222" s="274"/>
      <c r="E222" s="262">
        <v>11870</v>
      </c>
      <c r="F222" s="264">
        <f t="shared" si="11"/>
        <v>1991</v>
      </c>
      <c r="G222" s="263">
        <f t="shared" si="9"/>
        <v>1405</v>
      </c>
      <c r="H222" s="262">
        <v>75</v>
      </c>
    </row>
    <row r="223" spans="1:8" ht="12.75">
      <c r="A223" s="267">
        <v>239</v>
      </c>
      <c r="B223" s="88"/>
      <c r="C223" s="95">
        <f t="shared" si="10"/>
        <v>101.49</v>
      </c>
      <c r="D223" s="274"/>
      <c r="E223" s="262">
        <v>11870</v>
      </c>
      <c r="F223" s="264">
        <f t="shared" si="11"/>
        <v>1990</v>
      </c>
      <c r="G223" s="263">
        <f t="shared" si="9"/>
        <v>1403</v>
      </c>
      <c r="H223" s="262">
        <v>75</v>
      </c>
    </row>
    <row r="224" spans="1:8" ht="12.75">
      <c r="A224" s="267">
        <v>240</v>
      </c>
      <c r="B224" s="88"/>
      <c r="C224" s="95">
        <f t="shared" si="10"/>
        <v>101.58</v>
      </c>
      <c r="D224" s="274"/>
      <c r="E224" s="262">
        <v>11870</v>
      </c>
      <c r="F224" s="264">
        <f t="shared" si="11"/>
        <v>1988</v>
      </c>
      <c r="G224" s="263">
        <f t="shared" si="9"/>
        <v>1402</v>
      </c>
      <c r="H224" s="262">
        <v>75</v>
      </c>
    </row>
    <row r="225" spans="1:8" ht="12.75">
      <c r="A225" s="267">
        <v>241</v>
      </c>
      <c r="B225" s="88"/>
      <c r="C225" s="95">
        <f t="shared" si="10"/>
        <v>101.66</v>
      </c>
      <c r="D225" s="274"/>
      <c r="E225" s="262">
        <v>11870</v>
      </c>
      <c r="F225" s="264">
        <f t="shared" si="11"/>
        <v>1987</v>
      </c>
      <c r="G225" s="263">
        <f t="shared" si="9"/>
        <v>1401</v>
      </c>
      <c r="H225" s="262">
        <v>75</v>
      </c>
    </row>
    <row r="226" spans="1:8" ht="12.75">
      <c r="A226" s="267">
        <v>242</v>
      </c>
      <c r="B226" s="88"/>
      <c r="C226" s="95">
        <f t="shared" si="10"/>
        <v>101.74</v>
      </c>
      <c r="D226" s="274"/>
      <c r="E226" s="262">
        <v>11870</v>
      </c>
      <c r="F226" s="264">
        <f t="shared" si="11"/>
        <v>1985</v>
      </c>
      <c r="G226" s="263">
        <f t="shared" si="9"/>
        <v>1400</v>
      </c>
      <c r="H226" s="262">
        <v>75</v>
      </c>
    </row>
    <row r="227" spans="1:8" ht="12.75">
      <c r="A227" s="267">
        <v>243</v>
      </c>
      <c r="B227" s="88"/>
      <c r="C227" s="95">
        <f t="shared" si="10"/>
        <v>101.83</v>
      </c>
      <c r="D227" s="274"/>
      <c r="E227" s="262">
        <v>11870</v>
      </c>
      <c r="F227" s="264">
        <f t="shared" si="11"/>
        <v>1984</v>
      </c>
      <c r="G227" s="263">
        <f t="shared" si="9"/>
        <v>1399</v>
      </c>
      <c r="H227" s="262">
        <v>75</v>
      </c>
    </row>
    <row r="228" spans="1:8" ht="12.75">
      <c r="A228" s="267">
        <v>244</v>
      </c>
      <c r="B228" s="88"/>
      <c r="C228" s="95">
        <f t="shared" si="10"/>
        <v>101.91</v>
      </c>
      <c r="D228" s="274"/>
      <c r="E228" s="262">
        <v>11870</v>
      </c>
      <c r="F228" s="264">
        <f t="shared" si="11"/>
        <v>1982</v>
      </c>
      <c r="G228" s="263">
        <f t="shared" si="9"/>
        <v>1398</v>
      </c>
      <c r="H228" s="262">
        <v>75</v>
      </c>
    </row>
    <row r="229" spans="1:8" ht="12.75">
      <c r="A229" s="267">
        <v>245</v>
      </c>
      <c r="B229" s="88"/>
      <c r="C229" s="95">
        <f t="shared" si="10"/>
        <v>101.99</v>
      </c>
      <c r="D229" s="274"/>
      <c r="E229" s="262">
        <v>11870</v>
      </c>
      <c r="F229" s="264">
        <f t="shared" si="11"/>
        <v>1981</v>
      </c>
      <c r="G229" s="263">
        <f t="shared" si="9"/>
        <v>1397</v>
      </c>
      <c r="H229" s="262">
        <v>75</v>
      </c>
    </row>
    <row r="230" spans="1:8" ht="12.75">
      <c r="A230" s="267">
        <v>246</v>
      </c>
      <c r="B230" s="88"/>
      <c r="C230" s="95">
        <f t="shared" si="10"/>
        <v>102.07</v>
      </c>
      <c r="D230" s="274"/>
      <c r="E230" s="262">
        <v>11870</v>
      </c>
      <c r="F230" s="264">
        <f t="shared" si="11"/>
        <v>1979</v>
      </c>
      <c r="G230" s="263">
        <f t="shared" si="9"/>
        <v>1396</v>
      </c>
      <c r="H230" s="262">
        <v>75</v>
      </c>
    </row>
    <row r="231" spans="1:8" ht="12.75">
      <c r="A231" s="267">
        <v>247</v>
      </c>
      <c r="B231" s="88"/>
      <c r="C231" s="95">
        <f t="shared" si="10"/>
        <v>102.16</v>
      </c>
      <c r="D231" s="274"/>
      <c r="E231" s="262">
        <v>11870</v>
      </c>
      <c r="F231" s="264">
        <f t="shared" si="11"/>
        <v>1977</v>
      </c>
      <c r="G231" s="263">
        <f t="shared" si="9"/>
        <v>1394</v>
      </c>
      <c r="H231" s="262">
        <v>75</v>
      </c>
    </row>
    <row r="232" spans="1:8" ht="12.75">
      <c r="A232" s="267">
        <v>248</v>
      </c>
      <c r="B232" s="88"/>
      <c r="C232" s="95">
        <f t="shared" si="10"/>
        <v>102.24</v>
      </c>
      <c r="D232" s="274"/>
      <c r="E232" s="262">
        <v>11870</v>
      </c>
      <c r="F232" s="264">
        <f t="shared" si="11"/>
        <v>1976</v>
      </c>
      <c r="G232" s="263">
        <f t="shared" si="9"/>
        <v>1393</v>
      </c>
      <c r="H232" s="262">
        <v>75</v>
      </c>
    </row>
    <row r="233" spans="1:8" ht="12.75">
      <c r="A233" s="267">
        <v>249</v>
      </c>
      <c r="B233" s="88"/>
      <c r="C233" s="95">
        <f t="shared" si="10"/>
        <v>102.32</v>
      </c>
      <c r="D233" s="274"/>
      <c r="E233" s="262">
        <v>11870</v>
      </c>
      <c r="F233" s="264">
        <f t="shared" si="11"/>
        <v>1974</v>
      </c>
      <c r="G233" s="263">
        <f t="shared" si="9"/>
        <v>1392</v>
      </c>
      <c r="H233" s="262">
        <v>75</v>
      </c>
    </row>
    <row r="234" spans="1:8" ht="13.5" thickBot="1">
      <c r="A234" s="270">
        <v>250</v>
      </c>
      <c r="B234" s="96"/>
      <c r="C234" s="269">
        <f t="shared" si="10"/>
        <v>102.4</v>
      </c>
      <c r="D234" s="302"/>
      <c r="E234" s="262">
        <v>11870</v>
      </c>
      <c r="F234" s="264">
        <f t="shared" si="11"/>
        <v>1973</v>
      </c>
      <c r="G234" s="266">
        <f t="shared" si="9"/>
        <v>1391</v>
      </c>
      <c r="H234" s="262">
        <v>75</v>
      </c>
    </row>
  </sheetData>
  <mergeCells count="1">
    <mergeCell ref="A10:B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kraje&amp;R1.2.2009</oddHeader>
    <oddFooter>&amp;CStránka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2"/>
  <sheetViews>
    <sheetView workbookViewId="0" topLeftCell="A1">
      <selection activeCell="H11" sqref="H11:H182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57</v>
      </c>
    </row>
    <row r="2" ht="4.5" customHeight="1"/>
    <row r="3" spans="1:9" ht="20.25">
      <c r="A3" s="56" t="s">
        <v>607</v>
      </c>
      <c r="C3" s="52"/>
      <c r="D3" s="52"/>
      <c r="E3" s="52"/>
      <c r="F3" s="53"/>
      <c r="G3" s="53"/>
      <c r="H3" s="54"/>
      <c r="I3" s="54"/>
    </row>
    <row r="4" spans="1:9" ht="12.75">
      <c r="A4" s="101" t="s">
        <v>225</v>
      </c>
      <c r="B4" s="58"/>
      <c r="C4" s="58"/>
      <c r="D4" s="58"/>
      <c r="E4" s="58"/>
      <c r="F4" s="58"/>
      <c r="G4" s="58"/>
      <c r="I4" s="54"/>
    </row>
    <row r="5" spans="1:9" ht="6.75" customHeight="1">
      <c r="A5" s="89"/>
      <c r="B5" s="58"/>
      <c r="C5" s="58"/>
      <c r="D5" s="58"/>
      <c r="E5" s="58"/>
      <c r="F5" s="58"/>
      <c r="G5" s="58"/>
      <c r="I5" s="54"/>
    </row>
    <row r="6" spans="1:9" ht="15.75">
      <c r="A6" s="59"/>
      <c r="B6" s="60"/>
      <c r="C6" s="61" t="s">
        <v>197</v>
      </c>
      <c r="F6" s="62" t="s">
        <v>198</v>
      </c>
      <c r="G6" s="62"/>
      <c r="I6" s="54"/>
    </row>
    <row r="7" spans="1:9" ht="15.75">
      <c r="A7" s="63"/>
      <c r="B7" s="60"/>
      <c r="C7" s="90" t="s">
        <v>226</v>
      </c>
      <c r="D7" s="91"/>
      <c r="E7" s="92"/>
      <c r="F7" s="93">
        <v>31.28</v>
      </c>
      <c r="G7" s="93"/>
      <c r="I7" s="54"/>
    </row>
    <row r="8" spans="1:9" ht="6" customHeight="1" thickBot="1">
      <c r="A8" s="432"/>
      <c r="B8" s="432"/>
      <c r="C8" s="72"/>
      <c r="D8" s="73"/>
      <c r="E8" s="74"/>
      <c r="F8" s="74"/>
      <c r="G8" s="74"/>
      <c r="I8" s="54"/>
    </row>
    <row r="9" spans="1:8" ht="15.75">
      <c r="A9" s="55"/>
      <c r="B9" s="75" t="s">
        <v>241</v>
      </c>
      <c r="C9" s="76"/>
      <c r="D9" s="75" t="s">
        <v>242</v>
      </c>
      <c r="E9" s="76"/>
      <c r="F9" s="77" t="s">
        <v>243</v>
      </c>
      <c r="G9" s="78" t="s">
        <v>244</v>
      </c>
      <c r="H9" s="76"/>
    </row>
    <row r="10" spans="1:8" ht="45.75" thickBot="1">
      <c r="A10" s="79" t="s">
        <v>32</v>
      </c>
      <c r="B10" s="80" t="s">
        <v>197</v>
      </c>
      <c r="C10" s="81" t="s">
        <v>198</v>
      </c>
      <c r="D10" s="82" t="s">
        <v>245</v>
      </c>
      <c r="E10" s="83" t="s">
        <v>246</v>
      </c>
      <c r="F10" s="82" t="s">
        <v>243</v>
      </c>
      <c r="G10" s="84" t="s">
        <v>248</v>
      </c>
      <c r="H10" s="83" t="s">
        <v>249</v>
      </c>
    </row>
    <row r="11" spans="1:8" ht="12.75">
      <c r="A11" s="267">
        <v>1</v>
      </c>
      <c r="B11" s="99">
        <f aca="true" t="shared" si="0" ref="B11:B42">ROUND(1.1233*LN(A11)+17,2)</f>
        <v>17</v>
      </c>
      <c r="C11" s="95">
        <v>31.28</v>
      </c>
      <c r="D11" s="261">
        <v>19580</v>
      </c>
      <c r="E11" s="262">
        <v>12020</v>
      </c>
      <c r="F11" s="261">
        <f>ROUND(12*1.3644*(1/B11*D11+1/C11*E11)+H11,0)</f>
        <v>25314</v>
      </c>
      <c r="G11" s="263">
        <f aca="true" t="shared" si="1" ref="G11:G42">ROUND(12*(1/B11*D11+1/C11*E11),0)</f>
        <v>18432</v>
      </c>
      <c r="H11" s="262">
        <v>165</v>
      </c>
    </row>
    <row r="12" spans="1:8" ht="12.75">
      <c r="A12" s="163">
        <v>2</v>
      </c>
      <c r="B12" s="99">
        <f t="shared" si="0"/>
        <v>17.78</v>
      </c>
      <c r="C12" s="95">
        <v>31.28</v>
      </c>
      <c r="D12" s="261">
        <v>19580</v>
      </c>
      <c r="E12" s="262">
        <v>12020</v>
      </c>
      <c r="F12" s="261">
        <f aca="true" t="shared" si="2" ref="F12:F75">ROUND(12*1.3644*(1/B12*D12+1/C12*E12)+H12,0)</f>
        <v>24487</v>
      </c>
      <c r="G12" s="263">
        <f t="shared" si="1"/>
        <v>17826</v>
      </c>
      <c r="H12" s="262">
        <v>165</v>
      </c>
    </row>
    <row r="13" spans="1:8" ht="12.75">
      <c r="A13" s="163">
        <v>3</v>
      </c>
      <c r="B13" s="99">
        <f t="shared" si="0"/>
        <v>18.23</v>
      </c>
      <c r="C13" s="95">
        <v>31.28</v>
      </c>
      <c r="D13" s="261">
        <v>19580</v>
      </c>
      <c r="E13" s="262">
        <v>12020</v>
      </c>
      <c r="F13" s="261">
        <f t="shared" si="2"/>
        <v>24042</v>
      </c>
      <c r="G13" s="263">
        <f t="shared" si="1"/>
        <v>17500</v>
      </c>
      <c r="H13" s="262">
        <v>165</v>
      </c>
    </row>
    <row r="14" spans="1:8" ht="12.75">
      <c r="A14" s="267">
        <v>4</v>
      </c>
      <c r="B14" s="99">
        <f t="shared" si="0"/>
        <v>18.56</v>
      </c>
      <c r="C14" s="95">
        <v>31.28</v>
      </c>
      <c r="D14" s="261">
        <v>19580</v>
      </c>
      <c r="E14" s="262">
        <v>12020</v>
      </c>
      <c r="F14" s="261">
        <f t="shared" si="2"/>
        <v>23729</v>
      </c>
      <c r="G14" s="263">
        <f t="shared" si="1"/>
        <v>17271</v>
      </c>
      <c r="H14" s="262">
        <v>165</v>
      </c>
    </row>
    <row r="15" spans="1:8" ht="12.75">
      <c r="A15" s="163">
        <v>5</v>
      </c>
      <c r="B15" s="99">
        <f t="shared" si="0"/>
        <v>18.81</v>
      </c>
      <c r="C15" s="95">
        <v>31.28</v>
      </c>
      <c r="D15" s="261">
        <v>19580</v>
      </c>
      <c r="E15" s="262">
        <v>12020</v>
      </c>
      <c r="F15" s="261">
        <f t="shared" si="2"/>
        <v>23500</v>
      </c>
      <c r="G15" s="263">
        <f t="shared" si="1"/>
        <v>17102</v>
      </c>
      <c r="H15" s="262">
        <v>165</v>
      </c>
    </row>
    <row r="16" spans="1:8" ht="12.75">
      <c r="A16" s="163">
        <v>6</v>
      </c>
      <c r="B16" s="99">
        <f t="shared" si="0"/>
        <v>19.01</v>
      </c>
      <c r="C16" s="95">
        <v>31.28</v>
      </c>
      <c r="D16" s="261">
        <v>19580</v>
      </c>
      <c r="E16" s="262">
        <v>12020</v>
      </c>
      <c r="F16" s="261">
        <f t="shared" si="2"/>
        <v>23320</v>
      </c>
      <c r="G16" s="263">
        <f t="shared" si="1"/>
        <v>16971</v>
      </c>
      <c r="H16" s="262">
        <v>165</v>
      </c>
    </row>
    <row r="17" spans="1:8" ht="12.75">
      <c r="A17" s="267">
        <v>7</v>
      </c>
      <c r="B17" s="99">
        <f t="shared" si="0"/>
        <v>19.19</v>
      </c>
      <c r="C17" s="95">
        <v>31.28</v>
      </c>
      <c r="D17" s="261">
        <v>19580</v>
      </c>
      <c r="E17" s="262">
        <v>12020</v>
      </c>
      <c r="F17" s="261">
        <f t="shared" si="2"/>
        <v>23162</v>
      </c>
      <c r="G17" s="263">
        <f t="shared" si="1"/>
        <v>16855</v>
      </c>
      <c r="H17" s="262">
        <v>165</v>
      </c>
    </row>
    <row r="18" spans="1:8" ht="12.75">
      <c r="A18" s="163">
        <v>8</v>
      </c>
      <c r="B18" s="99">
        <f t="shared" si="0"/>
        <v>19.34</v>
      </c>
      <c r="C18" s="95">
        <v>31.28</v>
      </c>
      <c r="D18" s="261">
        <v>19580</v>
      </c>
      <c r="E18" s="262">
        <v>12020</v>
      </c>
      <c r="F18" s="261">
        <f t="shared" si="2"/>
        <v>23033</v>
      </c>
      <c r="G18" s="263">
        <f t="shared" si="1"/>
        <v>16760</v>
      </c>
      <c r="H18" s="262">
        <v>165</v>
      </c>
    </row>
    <row r="19" spans="1:8" ht="12.75">
      <c r="A19" s="163">
        <v>9</v>
      </c>
      <c r="B19" s="99">
        <f t="shared" si="0"/>
        <v>19.47</v>
      </c>
      <c r="C19" s="95">
        <v>31.28</v>
      </c>
      <c r="D19" s="261">
        <v>19580</v>
      </c>
      <c r="E19" s="262">
        <v>12020</v>
      </c>
      <c r="F19" s="261">
        <f t="shared" si="2"/>
        <v>22922</v>
      </c>
      <c r="G19" s="263">
        <f t="shared" si="1"/>
        <v>16679</v>
      </c>
      <c r="H19" s="262">
        <v>165</v>
      </c>
    </row>
    <row r="20" spans="1:8" ht="12.75">
      <c r="A20" s="267">
        <v>10</v>
      </c>
      <c r="B20" s="99">
        <f t="shared" si="0"/>
        <v>19.59</v>
      </c>
      <c r="C20" s="95">
        <v>31.28</v>
      </c>
      <c r="D20" s="261">
        <v>19580</v>
      </c>
      <c r="E20" s="262">
        <v>12020</v>
      </c>
      <c r="F20" s="261">
        <f t="shared" si="2"/>
        <v>22821</v>
      </c>
      <c r="G20" s="263">
        <f t="shared" si="1"/>
        <v>16605</v>
      </c>
      <c r="H20" s="262">
        <v>165</v>
      </c>
    </row>
    <row r="21" spans="1:8" ht="12.75">
      <c r="A21" s="163">
        <v>11</v>
      </c>
      <c r="B21" s="99">
        <f t="shared" si="0"/>
        <v>19.69</v>
      </c>
      <c r="C21" s="95">
        <v>31.28</v>
      </c>
      <c r="D21" s="261">
        <v>19580</v>
      </c>
      <c r="E21" s="262">
        <v>12020</v>
      </c>
      <c r="F21" s="261">
        <f t="shared" si="2"/>
        <v>22738</v>
      </c>
      <c r="G21" s="263">
        <f t="shared" si="1"/>
        <v>16544</v>
      </c>
      <c r="H21" s="262">
        <v>165</v>
      </c>
    </row>
    <row r="22" spans="1:8" ht="12.75">
      <c r="A22" s="163">
        <v>12</v>
      </c>
      <c r="B22" s="99">
        <f t="shared" si="0"/>
        <v>19.79</v>
      </c>
      <c r="C22" s="95">
        <v>31.28</v>
      </c>
      <c r="D22" s="261">
        <v>19580</v>
      </c>
      <c r="E22" s="262">
        <v>12020</v>
      </c>
      <c r="F22" s="261">
        <f t="shared" si="2"/>
        <v>22656</v>
      </c>
      <c r="G22" s="263">
        <f t="shared" si="1"/>
        <v>16484</v>
      </c>
      <c r="H22" s="262">
        <v>165</v>
      </c>
    </row>
    <row r="23" spans="1:8" ht="12.75">
      <c r="A23" s="267">
        <v>13</v>
      </c>
      <c r="B23" s="99">
        <f t="shared" si="0"/>
        <v>19.88</v>
      </c>
      <c r="C23" s="95">
        <v>31.28</v>
      </c>
      <c r="D23" s="261">
        <v>19580</v>
      </c>
      <c r="E23" s="262">
        <v>12020</v>
      </c>
      <c r="F23" s="261">
        <f t="shared" si="2"/>
        <v>22582</v>
      </c>
      <c r="G23" s="263">
        <f t="shared" si="1"/>
        <v>16430</v>
      </c>
      <c r="H23" s="262">
        <v>165</v>
      </c>
    </row>
    <row r="24" spans="1:8" ht="12.75">
      <c r="A24" s="163">
        <v>14</v>
      </c>
      <c r="B24" s="99">
        <f t="shared" si="0"/>
        <v>19.96</v>
      </c>
      <c r="C24" s="95">
        <v>31.28</v>
      </c>
      <c r="D24" s="261">
        <v>19580</v>
      </c>
      <c r="E24" s="262">
        <v>12020</v>
      </c>
      <c r="F24" s="261">
        <f t="shared" si="2"/>
        <v>22518</v>
      </c>
      <c r="G24" s="263">
        <f t="shared" si="1"/>
        <v>16383</v>
      </c>
      <c r="H24" s="262">
        <v>165</v>
      </c>
    </row>
    <row r="25" spans="1:8" ht="12.75">
      <c r="A25" s="163">
        <v>15</v>
      </c>
      <c r="B25" s="99">
        <f t="shared" si="0"/>
        <v>20.04</v>
      </c>
      <c r="C25" s="95">
        <v>31.28</v>
      </c>
      <c r="D25" s="261">
        <v>19580</v>
      </c>
      <c r="E25" s="262">
        <v>12020</v>
      </c>
      <c r="F25" s="261">
        <f t="shared" si="2"/>
        <v>22454</v>
      </c>
      <c r="G25" s="263">
        <f t="shared" si="1"/>
        <v>16336</v>
      </c>
      <c r="H25" s="262">
        <v>165</v>
      </c>
    </row>
    <row r="26" spans="1:8" ht="12.75">
      <c r="A26" s="267">
        <v>16</v>
      </c>
      <c r="B26" s="99">
        <f t="shared" si="0"/>
        <v>20.11</v>
      </c>
      <c r="C26" s="95">
        <v>31.28</v>
      </c>
      <c r="D26" s="261">
        <v>19580</v>
      </c>
      <c r="E26" s="262">
        <v>12020</v>
      </c>
      <c r="F26" s="261">
        <f t="shared" si="2"/>
        <v>22398</v>
      </c>
      <c r="G26" s="263">
        <f t="shared" si="1"/>
        <v>16295</v>
      </c>
      <c r="H26" s="262">
        <v>165</v>
      </c>
    </row>
    <row r="27" spans="1:8" ht="12.75">
      <c r="A27" s="163">
        <v>17</v>
      </c>
      <c r="B27" s="99">
        <f t="shared" si="0"/>
        <v>20.18</v>
      </c>
      <c r="C27" s="95">
        <v>31.28</v>
      </c>
      <c r="D27" s="261">
        <v>19580</v>
      </c>
      <c r="E27" s="262">
        <v>12020</v>
      </c>
      <c r="F27" s="261">
        <f t="shared" si="2"/>
        <v>22343</v>
      </c>
      <c r="G27" s="263">
        <f t="shared" si="1"/>
        <v>16254</v>
      </c>
      <c r="H27" s="262">
        <v>165</v>
      </c>
    </row>
    <row r="28" spans="1:8" ht="12.75">
      <c r="A28" s="163">
        <v>18</v>
      </c>
      <c r="B28" s="99">
        <f t="shared" si="0"/>
        <v>20.25</v>
      </c>
      <c r="C28" s="95">
        <v>31.28</v>
      </c>
      <c r="D28" s="261">
        <v>19580</v>
      </c>
      <c r="E28" s="262">
        <v>12020</v>
      </c>
      <c r="F28" s="261">
        <f t="shared" si="2"/>
        <v>22288</v>
      </c>
      <c r="G28" s="263">
        <f t="shared" si="1"/>
        <v>16214</v>
      </c>
      <c r="H28" s="262">
        <v>165</v>
      </c>
    </row>
    <row r="29" spans="1:8" ht="12.75">
      <c r="A29" s="267">
        <v>19</v>
      </c>
      <c r="B29" s="99">
        <f t="shared" si="0"/>
        <v>20.31</v>
      </c>
      <c r="C29" s="95">
        <v>31.28</v>
      </c>
      <c r="D29" s="261">
        <v>19580</v>
      </c>
      <c r="E29" s="262">
        <v>12020</v>
      </c>
      <c r="F29" s="261">
        <f t="shared" si="2"/>
        <v>22241</v>
      </c>
      <c r="G29" s="263">
        <f t="shared" si="1"/>
        <v>16180</v>
      </c>
      <c r="H29" s="262">
        <v>165</v>
      </c>
    </row>
    <row r="30" spans="1:8" ht="12.75">
      <c r="A30" s="163">
        <v>20</v>
      </c>
      <c r="B30" s="99">
        <f t="shared" si="0"/>
        <v>20.37</v>
      </c>
      <c r="C30" s="95">
        <v>31.28</v>
      </c>
      <c r="D30" s="261">
        <v>19580</v>
      </c>
      <c r="E30" s="262">
        <v>12020</v>
      </c>
      <c r="F30" s="261">
        <f t="shared" si="2"/>
        <v>22194</v>
      </c>
      <c r="G30" s="263">
        <f t="shared" si="1"/>
        <v>16146</v>
      </c>
      <c r="H30" s="262">
        <v>165</v>
      </c>
    </row>
    <row r="31" spans="1:8" ht="12.75">
      <c r="A31" s="163">
        <v>21</v>
      </c>
      <c r="B31" s="99">
        <f t="shared" si="0"/>
        <v>20.42</v>
      </c>
      <c r="C31" s="95">
        <v>31.28</v>
      </c>
      <c r="D31" s="261">
        <v>19580</v>
      </c>
      <c r="E31" s="262">
        <v>12020</v>
      </c>
      <c r="F31" s="261">
        <f t="shared" si="2"/>
        <v>22156</v>
      </c>
      <c r="G31" s="263">
        <f t="shared" si="1"/>
        <v>16118</v>
      </c>
      <c r="H31" s="262">
        <v>165</v>
      </c>
    </row>
    <row r="32" spans="1:8" ht="12.75">
      <c r="A32" s="267">
        <v>22</v>
      </c>
      <c r="B32" s="99">
        <f t="shared" si="0"/>
        <v>20.47</v>
      </c>
      <c r="C32" s="95">
        <v>31.28</v>
      </c>
      <c r="D32" s="261">
        <v>19580</v>
      </c>
      <c r="E32" s="262">
        <v>12020</v>
      </c>
      <c r="F32" s="261">
        <f t="shared" si="2"/>
        <v>22118</v>
      </c>
      <c r="G32" s="263">
        <f t="shared" si="1"/>
        <v>16090</v>
      </c>
      <c r="H32" s="262">
        <v>165</v>
      </c>
    </row>
    <row r="33" spans="1:8" ht="12.75">
      <c r="A33" s="163">
        <v>23</v>
      </c>
      <c r="B33" s="99">
        <f t="shared" si="0"/>
        <v>20.52</v>
      </c>
      <c r="C33" s="95">
        <v>31.28</v>
      </c>
      <c r="D33" s="261">
        <v>19580</v>
      </c>
      <c r="E33" s="262">
        <v>12020</v>
      </c>
      <c r="F33" s="261">
        <f t="shared" si="2"/>
        <v>22079</v>
      </c>
      <c r="G33" s="263">
        <f t="shared" si="1"/>
        <v>16062</v>
      </c>
      <c r="H33" s="262">
        <v>165</v>
      </c>
    </row>
    <row r="34" spans="1:8" ht="12.75">
      <c r="A34" s="163">
        <v>24</v>
      </c>
      <c r="B34" s="99">
        <f t="shared" si="0"/>
        <v>20.57</v>
      </c>
      <c r="C34" s="95">
        <v>31.28</v>
      </c>
      <c r="D34" s="261">
        <v>19580</v>
      </c>
      <c r="E34" s="262">
        <v>12020</v>
      </c>
      <c r="F34" s="261">
        <f t="shared" si="2"/>
        <v>22041</v>
      </c>
      <c r="G34" s="263">
        <f t="shared" si="1"/>
        <v>16034</v>
      </c>
      <c r="H34" s="262">
        <v>165</v>
      </c>
    </row>
    <row r="35" spans="1:8" ht="12.75">
      <c r="A35" s="267">
        <v>25</v>
      </c>
      <c r="B35" s="99">
        <f t="shared" si="0"/>
        <v>20.62</v>
      </c>
      <c r="C35" s="95">
        <v>31.28</v>
      </c>
      <c r="D35" s="261">
        <v>19580</v>
      </c>
      <c r="E35" s="262">
        <v>12020</v>
      </c>
      <c r="F35" s="261">
        <f t="shared" si="2"/>
        <v>22004</v>
      </c>
      <c r="G35" s="263">
        <f t="shared" si="1"/>
        <v>16006</v>
      </c>
      <c r="H35" s="262">
        <v>165</v>
      </c>
    </row>
    <row r="36" spans="1:8" ht="12.75">
      <c r="A36" s="163">
        <v>26</v>
      </c>
      <c r="B36" s="99">
        <f t="shared" si="0"/>
        <v>20.66</v>
      </c>
      <c r="C36" s="95">
        <v>31.28</v>
      </c>
      <c r="D36" s="261">
        <v>19580</v>
      </c>
      <c r="E36" s="262">
        <v>12020</v>
      </c>
      <c r="F36" s="261">
        <f t="shared" si="2"/>
        <v>21974</v>
      </c>
      <c r="G36" s="263">
        <f t="shared" si="1"/>
        <v>15984</v>
      </c>
      <c r="H36" s="262">
        <v>165</v>
      </c>
    </row>
    <row r="37" spans="1:8" ht="12.75">
      <c r="A37" s="163">
        <v>27</v>
      </c>
      <c r="B37" s="99">
        <f t="shared" si="0"/>
        <v>20.7</v>
      </c>
      <c r="C37" s="95">
        <v>31.28</v>
      </c>
      <c r="D37" s="261">
        <v>19580</v>
      </c>
      <c r="E37" s="262">
        <v>12020</v>
      </c>
      <c r="F37" s="261">
        <f t="shared" si="2"/>
        <v>21944</v>
      </c>
      <c r="G37" s="263">
        <f t="shared" si="1"/>
        <v>15962</v>
      </c>
      <c r="H37" s="262">
        <v>165</v>
      </c>
    </row>
    <row r="38" spans="1:8" ht="12.75">
      <c r="A38" s="267">
        <v>28</v>
      </c>
      <c r="B38" s="99">
        <f t="shared" si="0"/>
        <v>20.74</v>
      </c>
      <c r="C38" s="95">
        <v>31.28</v>
      </c>
      <c r="D38" s="261">
        <v>19580</v>
      </c>
      <c r="E38" s="262">
        <v>12020</v>
      </c>
      <c r="F38" s="261">
        <f t="shared" si="2"/>
        <v>21914</v>
      </c>
      <c r="G38" s="263">
        <f t="shared" si="1"/>
        <v>15940</v>
      </c>
      <c r="H38" s="262">
        <v>165</v>
      </c>
    </row>
    <row r="39" spans="1:8" ht="12.75">
      <c r="A39" s="163">
        <v>29</v>
      </c>
      <c r="B39" s="99">
        <f t="shared" si="0"/>
        <v>20.78</v>
      </c>
      <c r="C39" s="95">
        <v>31.28</v>
      </c>
      <c r="D39" s="261">
        <v>19580</v>
      </c>
      <c r="E39" s="262">
        <v>12020</v>
      </c>
      <c r="F39" s="261">
        <f t="shared" si="2"/>
        <v>21884</v>
      </c>
      <c r="G39" s="263">
        <f t="shared" si="1"/>
        <v>15918</v>
      </c>
      <c r="H39" s="262">
        <v>165</v>
      </c>
    </row>
    <row r="40" spans="1:8" ht="12.75">
      <c r="A40" s="163">
        <v>30</v>
      </c>
      <c r="B40" s="99">
        <f t="shared" si="0"/>
        <v>20.82</v>
      </c>
      <c r="C40" s="95">
        <v>31.28</v>
      </c>
      <c r="D40" s="261">
        <v>19580</v>
      </c>
      <c r="E40" s="262">
        <v>12020</v>
      </c>
      <c r="F40" s="261">
        <f t="shared" si="2"/>
        <v>21854</v>
      </c>
      <c r="G40" s="263">
        <f t="shared" si="1"/>
        <v>15897</v>
      </c>
      <c r="H40" s="262">
        <v>165</v>
      </c>
    </row>
    <row r="41" spans="1:8" ht="12.75">
      <c r="A41" s="267">
        <v>31</v>
      </c>
      <c r="B41" s="99">
        <f t="shared" si="0"/>
        <v>20.86</v>
      </c>
      <c r="C41" s="95">
        <v>31.28</v>
      </c>
      <c r="D41" s="261">
        <v>19580</v>
      </c>
      <c r="E41" s="262">
        <v>12020</v>
      </c>
      <c r="F41" s="261">
        <f t="shared" si="2"/>
        <v>21825</v>
      </c>
      <c r="G41" s="263">
        <f t="shared" si="1"/>
        <v>15875</v>
      </c>
      <c r="H41" s="262">
        <v>165</v>
      </c>
    </row>
    <row r="42" spans="1:8" ht="12.75">
      <c r="A42" s="163">
        <v>32</v>
      </c>
      <c r="B42" s="99">
        <f t="shared" si="0"/>
        <v>20.89</v>
      </c>
      <c r="C42" s="95">
        <v>31.28</v>
      </c>
      <c r="D42" s="261">
        <v>19580</v>
      </c>
      <c r="E42" s="262">
        <v>12020</v>
      </c>
      <c r="F42" s="261">
        <f t="shared" si="2"/>
        <v>21803</v>
      </c>
      <c r="G42" s="263">
        <f t="shared" si="1"/>
        <v>15859</v>
      </c>
      <c r="H42" s="262">
        <v>165</v>
      </c>
    </row>
    <row r="43" spans="1:8" ht="12.75">
      <c r="A43" s="163">
        <v>33</v>
      </c>
      <c r="B43" s="99">
        <f aca="true" t="shared" si="3" ref="B43:B74">ROUND(1.1233*LN(A43)+17,2)</f>
        <v>20.93</v>
      </c>
      <c r="C43" s="95">
        <v>31.28</v>
      </c>
      <c r="D43" s="261">
        <v>19580</v>
      </c>
      <c r="E43" s="262">
        <v>12020</v>
      </c>
      <c r="F43" s="261">
        <f t="shared" si="2"/>
        <v>21773</v>
      </c>
      <c r="G43" s="263">
        <f aca="true" t="shared" si="4" ref="G43:G74">ROUND(12*(1/B43*D43+1/C43*E43),0)</f>
        <v>15837</v>
      </c>
      <c r="H43" s="262">
        <v>165</v>
      </c>
    </row>
    <row r="44" spans="1:8" ht="12.75">
      <c r="A44" s="267">
        <v>34</v>
      </c>
      <c r="B44" s="99">
        <f t="shared" si="3"/>
        <v>20.96</v>
      </c>
      <c r="C44" s="95">
        <v>31.28</v>
      </c>
      <c r="D44" s="261">
        <v>19580</v>
      </c>
      <c r="E44" s="262">
        <v>12020</v>
      </c>
      <c r="F44" s="261">
        <f t="shared" si="2"/>
        <v>21751</v>
      </c>
      <c r="G44" s="263">
        <f t="shared" si="4"/>
        <v>15821</v>
      </c>
      <c r="H44" s="262">
        <v>165</v>
      </c>
    </row>
    <row r="45" spans="1:8" ht="12.75">
      <c r="A45" s="163">
        <v>35</v>
      </c>
      <c r="B45" s="99">
        <f t="shared" si="3"/>
        <v>20.99</v>
      </c>
      <c r="C45" s="95">
        <v>31.28</v>
      </c>
      <c r="D45" s="261">
        <v>19580</v>
      </c>
      <c r="E45" s="262">
        <v>12020</v>
      </c>
      <c r="F45" s="261">
        <f t="shared" si="2"/>
        <v>21730</v>
      </c>
      <c r="G45" s="263">
        <f t="shared" si="4"/>
        <v>15805</v>
      </c>
      <c r="H45" s="262">
        <v>165</v>
      </c>
    </row>
    <row r="46" spans="1:8" ht="12.75">
      <c r="A46" s="163">
        <v>36</v>
      </c>
      <c r="B46" s="99">
        <f t="shared" si="3"/>
        <v>21.03</v>
      </c>
      <c r="C46" s="95">
        <v>31.28</v>
      </c>
      <c r="D46" s="261">
        <v>19580</v>
      </c>
      <c r="E46" s="262">
        <v>12020</v>
      </c>
      <c r="F46" s="261">
        <f t="shared" si="2"/>
        <v>21701</v>
      </c>
      <c r="G46" s="263">
        <f t="shared" si="4"/>
        <v>15784</v>
      </c>
      <c r="H46" s="262">
        <v>165</v>
      </c>
    </row>
    <row r="47" spans="1:8" ht="12.75">
      <c r="A47" s="267">
        <v>37</v>
      </c>
      <c r="B47" s="99">
        <f t="shared" si="3"/>
        <v>21.06</v>
      </c>
      <c r="C47" s="95">
        <v>31.28</v>
      </c>
      <c r="D47" s="261">
        <v>19580</v>
      </c>
      <c r="E47" s="262">
        <v>12020</v>
      </c>
      <c r="F47" s="261">
        <f t="shared" si="2"/>
        <v>21679</v>
      </c>
      <c r="G47" s="263">
        <f t="shared" si="4"/>
        <v>15768</v>
      </c>
      <c r="H47" s="262">
        <v>165</v>
      </c>
    </row>
    <row r="48" spans="1:8" ht="12.75">
      <c r="A48" s="163">
        <v>38</v>
      </c>
      <c r="B48" s="99">
        <f t="shared" si="3"/>
        <v>21.09</v>
      </c>
      <c r="C48" s="95">
        <v>31.28</v>
      </c>
      <c r="D48" s="261">
        <v>19580</v>
      </c>
      <c r="E48" s="262">
        <v>12020</v>
      </c>
      <c r="F48" s="261">
        <f t="shared" si="2"/>
        <v>21657</v>
      </c>
      <c r="G48" s="263">
        <f t="shared" si="4"/>
        <v>15752</v>
      </c>
      <c r="H48" s="262">
        <v>165</v>
      </c>
    </row>
    <row r="49" spans="1:8" ht="12.75">
      <c r="A49" s="163">
        <v>39</v>
      </c>
      <c r="B49" s="99">
        <f t="shared" si="3"/>
        <v>21.12</v>
      </c>
      <c r="C49" s="95">
        <v>31.28</v>
      </c>
      <c r="D49" s="261">
        <v>19580</v>
      </c>
      <c r="E49" s="262">
        <v>12020</v>
      </c>
      <c r="F49" s="261">
        <f t="shared" si="2"/>
        <v>21636</v>
      </c>
      <c r="G49" s="263">
        <f t="shared" si="4"/>
        <v>15736</v>
      </c>
      <c r="H49" s="262">
        <v>165</v>
      </c>
    </row>
    <row r="50" spans="1:8" ht="12.75">
      <c r="A50" s="267">
        <v>40</v>
      </c>
      <c r="B50" s="99">
        <f t="shared" si="3"/>
        <v>21.14</v>
      </c>
      <c r="C50" s="95">
        <v>31.28</v>
      </c>
      <c r="D50" s="261">
        <v>19580</v>
      </c>
      <c r="E50" s="262">
        <v>12020</v>
      </c>
      <c r="F50" s="261">
        <f t="shared" si="2"/>
        <v>21621</v>
      </c>
      <c r="G50" s="263">
        <f t="shared" si="4"/>
        <v>15726</v>
      </c>
      <c r="H50" s="262">
        <v>165</v>
      </c>
    </row>
    <row r="51" spans="1:8" ht="12.75">
      <c r="A51" s="163">
        <v>41</v>
      </c>
      <c r="B51" s="99">
        <f t="shared" si="3"/>
        <v>21.17</v>
      </c>
      <c r="C51" s="95">
        <v>31.28</v>
      </c>
      <c r="D51" s="261">
        <v>19580</v>
      </c>
      <c r="E51" s="262">
        <v>12020</v>
      </c>
      <c r="F51" s="261">
        <f t="shared" si="2"/>
        <v>21600</v>
      </c>
      <c r="G51" s="263">
        <f t="shared" si="4"/>
        <v>15710</v>
      </c>
      <c r="H51" s="262">
        <v>165</v>
      </c>
    </row>
    <row r="52" spans="1:8" ht="12.75">
      <c r="A52" s="163">
        <v>42</v>
      </c>
      <c r="B52" s="99">
        <f t="shared" si="3"/>
        <v>21.2</v>
      </c>
      <c r="C52" s="95">
        <v>31.28</v>
      </c>
      <c r="D52" s="261">
        <v>19580</v>
      </c>
      <c r="E52" s="262">
        <v>12020</v>
      </c>
      <c r="F52" s="261">
        <f t="shared" si="2"/>
        <v>21578</v>
      </c>
      <c r="G52" s="263">
        <f t="shared" si="4"/>
        <v>15694</v>
      </c>
      <c r="H52" s="262">
        <v>165</v>
      </c>
    </row>
    <row r="53" spans="1:8" ht="12.75">
      <c r="A53" s="267">
        <v>43</v>
      </c>
      <c r="B53" s="99">
        <f t="shared" si="3"/>
        <v>21.22</v>
      </c>
      <c r="C53" s="95">
        <v>31.28</v>
      </c>
      <c r="D53" s="261">
        <v>19580</v>
      </c>
      <c r="E53" s="262">
        <v>12020</v>
      </c>
      <c r="F53" s="261">
        <f t="shared" si="2"/>
        <v>21564</v>
      </c>
      <c r="G53" s="263">
        <f t="shared" si="4"/>
        <v>15684</v>
      </c>
      <c r="H53" s="262">
        <v>165</v>
      </c>
    </row>
    <row r="54" spans="1:8" ht="12.75">
      <c r="A54" s="163">
        <v>44</v>
      </c>
      <c r="B54" s="99">
        <f t="shared" si="3"/>
        <v>21.25</v>
      </c>
      <c r="C54" s="95">
        <v>31.28</v>
      </c>
      <c r="D54" s="261">
        <v>19580</v>
      </c>
      <c r="E54" s="262">
        <v>12020</v>
      </c>
      <c r="F54" s="261">
        <f t="shared" si="2"/>
        <v>21543</v>
      </c>
      <c r="G54" s="263">
        <f t="shared" si="4"/>
        <v>15668</v>
      </c>
      <c r="H54" s="262">
        <v>165</v>
      </c>
    </row>
    <row r="55" spans="1:8" ht="12.75">
      <c r="A55" s="163">
        <v>45</v>
      </c>
      <c r="B55" s="99">
        <f t="shared" si="3"/>
        <v>21.28</v>
      </c>
      <c r="C55" s="95">
        <v>31.28</v>
      </c>
      <c r="D55" s="261">
        <v>19580</v>
      </c>
      <c r="E55" s="262">
        <v>12020</v>
      </c>
      <c r="F55" s="261">
        <f t="shared" si="2"/>
        <v>21521</v>
      </c>
      <c r="G55" s="263">
        <f t="shared" si="4"/>
        <v>15653</v>
      </c>
      <c r="H55" s="262">
        <v>165</v>
      </c>
    </row>
    <row r="56" spans="1:8" ht="12.75">
      <c r="A56" s="267">
        <v>46</v>
      </c>
      <c r="B56" s="99">
        <f t="shared" si="3"/>
        <v>21.3</v>
      </c>
      <c r="C56" s="95">
        <v>31.28</v>
      </c>
      <c r="D56" s="261">
        <v>19580</v>
      </c>
      <c r="E56" s="262">
        <v>12020</v>
      </c>
      <c r="F56" s="261">
        <f t="shared" si="2"/>
        <v>21507</v>
      </c>
      <c r="G56" s="263">
        <f t="shared" si="4"/>
        <v>15642</v>
      </c>
      <c r="H56" s="262">
        <v>165</v>
      </c>
    </row>
    <row r="57" spans="1:8" ht="12.75">
      <c r="A57" s="163">
        <v>47</v>
      </c>
      <c r="B57" s="99">
        <f t="shared" si="3"/>
        <v>21.32</v>
      </c>
      <c r="C57" s="95">
        <v>31.28</v>
      </c>
      <c r="D57" s="261">
        <v>19580</v>
      </c>
      <c r="E57" s="262">
        <v>12020</v>
      </c>
      <c r="F57" s="261">
        <f t="shared" si="2"/>
        <v>21493</v>
      </c>
      <c r="G57" s="263">
        <f t="shared" si="4"/>
        <v>15632</v>
      </c>
      <c r="H57" s="262">
        <v>165</v>
      </c>
    </row>
    <row r="58" spans="1:8" ht="12.75">
      <c r="A58" s="163">
        <v>48</v>
      </c>
      <c r="B58" s="99">
        <f t="shared" si="3"/>
        <v>21.35</v>
      </c>
      <c r="C58" s="95">
        <v>31.28</v>
      </c>
      <c r="D58" s="261">
        <v>19580</v>
      </c>
      <c r="E58" s="262">
        <v>12020</v>
      </c>
      <c r="F58" s="261">
        <f t="shared" si="2"/>
        <v>21472</v>
      </c>
      <c r="G58" s="263">
        <f t="shared" si="4"/>
        <v>15616</v>
      </c>
      <c r="H58" s="262">
        <v>165</v>
      </c>
    </row>
    <row r="59" spans="1:8" ht="12.75">
      <c r="A59" s="267">
        <v>49</v>
      </c>
      <c r="B59" s="99">
        <f t="shared" si="3"/>
        <v>21.37</v>
      </c>
      <c r="C59" s="95">
        <v>31.28</v>
      </c>
      <c r="D59" s="261">
        <v>19580</v>
      </c>
      <c r="E59" s="262">
        <v>12020</v>
      </c>
      <c r="F59" s="261">
        <f t="shared" si="2"/>
        <v>21458</v>
      </c>
      <c r="G59" s="263">
        <f t="shared" si="4"/>
        <v>15606</v>
      </c>
      <c r="H59" s="262">
        <v>165</v>
      </c>
    </row>
    <row r="60" spans="1:8" ht="12.75">
      <c r="A60" s="163">
        <v>50</v>
      </c>
      <c r="B60" s="99">
        <f t="shared" si="3"/>
        <v>21.39</v>
      </c>
      <c r="C60" s="95">
        <v>31.28</v>
      </c>
      <c r="D60" s="261">
        <v>19580</v>
      </c>
      <c r="E60" s="262">
        <v>12020</v>
      </c>
      <c r="F60" s="261">
        <f t="shared" si="2"/>
        <v>21444</v>
      </c>
      <c r="G60" s="263">
        <f t="shared" si="4"/>
        <v>15596</v>
      </c>
      <c r="H60" s="262">
        <v>165</v>
      </c>
    </row>
    <row r="61" spans="1:8" ht="12.75">
      <c r="A61" s="163">
        <v>51</v>
      </c>
      <c r="B61" s="99">
        <f t="shared" si="3"/>
        <v>21.42</v>
      </c>
      <c r="C61" s="95">
        <v>31.28</v>
      </c>
      <c r="D61" s="261">
        <v>19580</v>
      </c>
      <c r="E61" s="262">
        <v>12020</v>
      </c>
      <c r="F61" s="261">
        <f t="shared" si="2"/>
        <v>21423</v>
      </c>
      <c r="G61" s="263">
        <f t="shared" si="4"/>
        <v>15580</v>
      </c>
      <c r="H61" s="262">
        <v>165</v>
      </c>
    </row>
    <row r="62" spans="1:8" ht="12.75">
      <c r="A62" s="267">
        <v>52</v>
      </c>
      <c r="B62" s="99">
        <f t="shared" si="3"/>
        <v>21.44</v>
      </c>
      <c r="C62" s="95">
        <v>31.28</v>
      </c>
      <c r="D62" s="261">
        <v>19580</v>
      </c>
      <c r="E62" s="262">
        <v>12020</v>
      </c>
      <c r="F62" s="261">
        <f t="shared" si="2"/>
        <v>21409</v>
      </c>
      <c r="G62" s="263">
        <f t="shared" si="4"/>
        <v>15570</v>
      </c>
      <c r="H62" s="262">
        <v>165</v>
      </c>
    </row>
    <row r="63" spans="1:8" ht="12.75">
      <c r="A63" s="163">
        <v>53</v>
      </c>
      <c r="B63" s="99">
        <f t="shared" si="3"/>
        <v>21.46</v>
      </c>
      <c r="C63" s="95">
        <v>31.28</v>
      </c>
      <c r="D63" s="261">
        <v>19580</v>
      </c>
      <c r="E63" s="262">
        <v>12020</v>
      </c>
      <c r="F63" s="261">
        <f t="shared" si="2"/>
        <v>21395</v>
      </c>
      <c r="G63" s="263">
        <f t="shared" si="4"/>
        <v>15560</v>
      </c>
      <c r="H63" s="262">
        <v>165</v>
      </c>
    </row>
    <row r="64" spans="1:8" ht="12.75">
      <c r="A64" s="163">
        <v>54</v>
      </c>
      <c r="B64" s="99">
        <f t="shared" si="3"/>
        <v>21.48</v>
      </c>
      <c r="C64" s="95">
        <v>31.28</v>
      </c>
      <c r="D64" s="261">
        <v>19580</v>
      </c>
      <c r="E64" s="262">
        <v>12020</v>
      </c>
      <c r="F64" s="261">
        <f t="shared" si="2"/>
        <v>21381</v>
      </c>
      <c r="G64" s="263">
        <f t="shared" si="4"/>
        <v>15550</v>
      </c>
      <c r="H64" s="262">
        <v>165</v>
      </c>
    </row>
    <row r="65" spans="1:8" ht="12.75">
      <c r="A65" s="267">
        <v>55</v>
      </c>
      <c r="B65" s="99">
        <f t="shared" si="3"/>
        <v>21.5</v>
      </c>
      <c r="C65" s="95">
        <v>31.28</v>
      </c>
      <c r="D65" s="261">
        <v>19580</v>
      </c>
      <c r="E65" s="262">
        <v>12020</v>
      </c>
      <c r="F65" s="261">
        <f t="shared" si="2"/>
        <v>21367</v>
      </c>
      <c r="G65" s="263">
        <f t="shared" si="4"/>
        <v>15540</v>
      </c>
      <c r="H65" s="262">
        <v>165</v>
      </c>
    </row>
    <row r="66" spans="1:8" ht="12.75">
      <c r="A66" s="163">
        <v>56</v>
      </c>
      <c r="B66" s="99">
        <f t="shared" si="3"/>
        <v>21.52</v>
      </c>
      <c r="C66" s="95">
        <v>31.28</v>
      </c>
      <c r="D66" s="261">
        <v>19580</v>
      </c>
      <c r="E66" s="262">
        <v>12020</v>
      </c>
      <c r="F66" s="261">
        <f t="shared" si="2"/>
        <v>21353</v>
      </c>
      <c r="G66" s="263">
        <f t="shared" si="4"/>
        <v>15529</v>
      </c>
      <c r="H66" s="262">
        <v>165</v>
      </c>
    </row>
    <row r="67" spans="1:8" ht="12.75">
      <c r="A67" s="163">
        <v>57</v>
      </c>
      <c r="B67" s="99">
        <f t="shared" si="3"/>
        <v>21.54</v>
      </c>
      <c r="C67" s="95">
        <v>31.28</v>
      </c>
      <c r="D67" s="261">
        <v>19580</v>
      </c>
      <c r="E67" s="262">
        <v>12020</v>
      </c>
      <c r="F67" s="261">
        <f t="shared" si="2"/>
        <v>21340</v>
      </c>
      <c r="G67" s="263">
        <f t="shared" si="4"/>
        <v>15519</v>
      </c>
      <c r="H67" s="262">
        <v>165</v>
      </c>
    </row>
    <row r="68" spans="1:8" ht="12.75">
      <c r="A68" s="267">
        <v>58</v>
      </c>
      <c r="B68" s="99">
        <f t="shared" si="3"/>
        <v>21.56</v>
      </c>
      <c r="C68" s="95">
        <v>31.28</v>
      </c>
      <c r="D68" s="261">
        <v>19580</v>
      </c>
      <c r="E68" s="262">
        <v>12020</v>
      </c>
      <c r="F68" s="261">
        <f t="shared" si="2"/>
        <v>21326</v>
      </c>
      <c r="G68" s="263">
        <f t="shared" si="4"/>
        <v>15509</v>
      </c>
      <c r="H68" s="262">
        <v>165</v>
      </c>
    </row>
    <row r="69" spans="1:8" ht="12.75">
      <c r="A69" s="163">
        <v>59</v>
      </c>
      <c r="B69" s="99">
        <f t="shared" si="3"/>
        <v>21.58</v>
      </c>
      <c r="C69" s="95">
        <v>31.28</v>
      </c>
      <c r="D69" s="261">
        <v>19580</v>
      </c>
      <c r="E69" s="262">
        <v>12020</v>
      </c>
      <c r="F69" s="261">
        <f t="shared" si="2"/>
        <v>21312</v>
      </c>
      <c r="G69" s="263">
        <f t="shared" si="4"/>
        <v>15499</v>
      </c>
      <c r="H69" s="262">
        <v>165</v>
      </c>
    </row>
    <row r="70" spans="1:8" ht="12.75">
      <c r="A70" s="163">
        <v>60</v>
      </c>
      <c r="B70" s="99">
        <f t="shared" si="3"/>
        <v>21.6</v>
      </c>
      <c r="C70" s="95">
        <v>31.28</v>
      </c>
      <c r="D70" s="261">
        <v>19580</v>
      </c>
      <c r="E70" s="262">
        <v>12020</v>
      </c>
      <c r="F70" s="261">
        <f t="shared" si="2"/>
        <v>21298</v>
      </c>
      <c r="G70" s="263">
        <f t="shared" si="4"/>
        <v>15489</v>
      </c>
      <c r="H70" s="262">
        <v>165</v>
      </c>
    </row>
    <row r="71" spans="1:8" ht="12.75">
      <c r="A71" s="267">
        <v>61</v>
      </c>
      <c r="B71" s="99">
        <f t="shared" si="3"/>
        <v>21.62</v>
      </c>
      <c r="C71" s="95">
        <v>31.28</v>
      </c>
      <c r="D71" s="261">
        <v>19580</v>
      </c>
      <c r="E71" s="262">
        <v>12020</v>
      </c>
      <c r="F71" s="261">
        <f t="shared" si="2"/>
        <v>21285</v>
      </c>
      <c r="G71" s="263">
        <f t="shared" si="4"/>
        <v>15479</v>
      </c>
      <c r="H71" s="262">
        <v>165</v>
      </c>
    </row>
    <row r="72" spans="1:8" ht="12.75">
      <c r="A72" s="163">
        <v>62</v>
      </c>
      <c r="B72" s="99">
        <f t="shared" si="3"/>
        <v>21.64</v>
      </c>
      <c r="C72" s="95">
        <v>31.28</v>
      </c>
      <c r="D72" s="261">
        <v>19580</v>
      </c>
      <c r="E72" s="262">
        <v>12020</v>
      </c>
      <c r="F72" s="261">
        <f t="shared" si="2"/>
        <v>21271</v>
      </c>
      <c r="G72" s="263">
        <f t="shared" si="4"/>
        <v>15469</v>
      </c>
      <c r="H72" s="262">
        <v>165</v>
      </c>
    </row>
    <row r="73" spans="1:8" ht="12.75">
      <c r="A73" s="163">
        <v>63</v>
      </c>
      <c r="B73" s="99">
        <f t="shared" si="3"/>
        <v>21.65</v>
      </c>
      <c r="C73" s="95">
        <v>31.28</v>
      </c>
      <c r="D73" s="261">
        <v>19580</v>
      </c>
      <c r="E73" s="262">
        <v>12020</v>
      </c>
      <c r="F73" s="261">
        <f t="shared" si="2"/>
        <v>21264</v>
      </c>
      <c r="G73" s="263">
        <f t="shared" si="4"/>
        <v>15464</v>
      </c>
      <c r="H73" s="262">
        <v>165</v>
      </c>
    </row>
    <row r="74" spans="1:8" ht="12.75">
      <c r="A74" s="267">
        <v>64</v>
      </c>
      <c r="B74" s="99">
        <f t="shared" si="3"/>
        <v>21.67</v>
      </c>
      <c r="C74" s="95">
        <v>31.28</v>
      </c>
      <c r="D74" s="261">
        <v>19580</v>
      </c>
      <c r="E74" s="262">
        <v>12020</v>
      </c>
      <c r="F74" s="261">
        <f t="shared" si="2"/>
        <v>21250</v>
      </c>
      <c r="G74" s="263">
        <f t="shared" si="4"/>
        <v>15454</v>
      </c>
      <c r="H74" s="262">
        <v>165</v>
      </c>
    </row>
    <row r="75" spans="1:8" ht="12.75">
      <c r="A75" s="163">
        <v>65</v>
      </c>
      <c r="B75" s="99">
        <f aca="true" t="shared" si="5" ref="B75:B106">ROUND(1.1233*LN(A75)+17,2)</f>
        <v>21.69</v>
      </c>
      <c r="C75" s="95">
        <v>31.28</v>
      </c>
      <c r="D75" s="261">
        <v>19580</v>
      </c>
      <c r="E75" s="262">
        <v>12020</v>
      </c>
      <c r="F75" s="261">
        <f t="shared" si="2"/>
        <v>21237</v>
      </c>
      <c r="G75" s="263">
        <f aca="true" t="shared" si="6" ref="G75:G106">ROUND(12*(1/B75*D75+1/C75*E75),0)</f>
        <v>15444</v>
      </c>
      <c r="H75" s="262">
        <v>165</v>
      </c>
    </row>
    <row r="76" spans="1:8" ht="12.75">
      <c r="A76" s="163">
        <v>66</v>
      </c>
      <c r="B76" s="99">
        <f t="shared" si="5"/>
        <v>21.71</v>
      </c>
      <c r="C76" s="95">
        <v>31.28</v>
      </c>
      <c r="D76" s="261">
        <v>19580</v>
      </c>
      <c r="E76" s="262">
        <v>12020</v>
      </c>
      <c r="F76" s="261">
        <f aca="true" t="shared" si="7" ref="F76:F139">ROUND(12*1.3644*(1/B76*D76+1/C76*E76)+H76,0)</f>
        <v>21223</v>
      </c>
      <c r="G76" s="263">
        <f t="shared" si="6"/>
        <v>15434</v>
      </c>
      <c r="H76" s="262">
        <v>165</v>
      </c>
    </row>
    <row r="77" spans="1:8" ht="12.75">
      <c r="A77" s="267">
        <v>67</v>
      </c>
      <c r="B77" s="99">
        <f t="shared" si="5"/>
        <v>21.72</v>
      </c>
      <c r="C77" s="95">
        <v>31.28</v>
      </c>
      <c r="D77" s="261">
        <v>19580</v>
      </c>
      <c r="E77" s="262">
        <v>12020</v>
      </c>
      <c r="F77" s="261">
        <f t="shared" si="7"/>
        <v>21216</v>
      </c>
      <c r="G77" s="263">
        <f t="shared" si="6"/>
        <v>15429</v>
      </c>
      <c r="H77" s="262">
        <v>165</v>
      </c>
    </row>
    <row r="78" spans="1:8" ht="12.75">
      <c r="A78" s="163">
        <v>68</v>
      </c>
      <c r="B78" s="99">
        <f t="shared" si="5"/>
        <v>21.74</v>
      </c>
      <c r="C78" s="95">
        <v>31.28</v>
      </c>
      <c r="D78" s="261">
        <v>19580</v>
      </c>
      <c r="E78" s="262">
        <v>12020</v>
      </c>
      <c r="F78" s="261">
        <f t="shared" si="7"/>
        <v>21203</v>
      </c>
      <c r="G78" s="263">
        <f t="shared" si="6"/>
        <v>15419</v>
      </c>
      <c r="H78" s="262">
        <v>165</v>
      </c>
    </row>
    <row r="79" spans="1:8" ht="12.75">
      <c r="A79" s="163">
        <v>69</v>
      </c>
      <c r="B79" s="99">
        <f t="shared" si="5"/>
        <v>21.76</v>
      </c>
      <c r="C79" s="95">
        <v>31.28</v>
      </c>
      <c r="D79" s="261">
        <v>19580</v>
      </c>
      <c r="E79" s="262">
        <v>12020</v>
      </c>
      <c r="F79" s="261">
        <f t="shared" si="7"/>
        <v>21189</v>
      </c>
      <c r="G79" s="263">
        <f t="shared" si="6"/>
        <v>15409</v>
      </c>
      <c r="H79" s="262">
        <v>165</v>
      </c>
    </row>
    <row r="80" spans="1:8" ht="12.75">
      <c r="A80" s="267">
        <v>70</v>
      </c>
      <c r="B80" s="99">
        <f t="shared" si="5"/>
        <v>21.77</v>
      </c>
      <c r="C80" s="95">
        <v>31.28</v>
      </c>
      <c r="D80" s="261">
        <v>19580</v>
      </c>
      <c r="E80" s="262">
        <v>12020</v>
      </c>
      <c r="F80" s="261">
        <f t="shared" si="7"/>
        <v>21182</v>
      </c>
      <c r="G80" s="263">
        <f t="shared" si="6"/>
        <v>15404</v>
      </c>
      <c r="H80" s="262">
        <v>165</v>
      </c>
    </row>
    <row r="81" spans="1:8" ht="12.75">
      <c r="A81" s="163">
        <v>71</v>
      </c>
      <c r="B81" s="99">
        <f t="shared" si="5"/>
        <v>21.79</v>
      </c>
      <c r="C81" s="95">
        <v>31.28</v>
      </c>
      <c r="D81" s="261">
        <v>19580</v>
      </c>
      <c r="E81" s="262">
        <v>12020</v>
      </c>
      <c r="F81" s="261">
        <f t="shared" si="7"/>
        <v>21169</v>
      </c>
      <c r="G81" s="263">
        <f t="shared" si="6"/>
        <v>15394</v>
      </c>
      <c r="H81" s="262">
        <v>165</v>
      </c>
    </row>
    <row r="82" spans="1:8" ht="12.75">
      <c r="A82" s="163">
        <v>72</v>
      </c>
      <c r="B82" s="99">
        <f t="shared" si="5"/>
        <v>21.8</v>
      </c>
      <c r="C82" s="95">
        <v>31.28</v>
      </c>
      <c r="D82" s="261">
        <v>19580</v>
      </c>
      <c r="E82" s="262">
        <v>12020</v>
      </c>
      <c r="F82" s="261">
        <f t="shared" si="7"/>
        <v>21162</v>
      </c>
      <c r="G82" s="263">
        <f t="shared" si="6"/>
        <v>15389</v>
      </c>
      <c r="H82" s="262">
        <v>165</v>
      </c>
    </row>
    <row r="83" spans="1:8" ht="12.75">
      <c r="A83" s="267">
        <v>73</v>
      </c>
      <c r="B83" s="99">
        <f t="shared" si="5"/>
        <v>21.82</v>
      </c>
      <c r="C83" s="95">
        <v>31.28</v>
      </c>
      <c r="D83" s="261">
        <v>19580</v>
      </c>
      <c r="E83" s="262">
        <v>12020</v>
      </c>
      <c r="F83" s="261">
        <f t="shared" si="7"/>
        <v>21149</v>
      </c>
      <c r="G83" s="263">
        <f t="shared" si="6"/>
        <v>15379</v>
      </c>
      <c r="H83" s="262">
        <v>165</v>
      </c>
    </row>
    <row r="84" spans="1:8" ht="12.75">
      <c r="A84" s="163">
        <v>74</v>
      </c>
      <c r="B84" s="99">
        <f t="shared" si="5"/>
        <v>21.83</v>
      </c>
      <c r="C84" s="95">
        <v>31.28</v>
      </c>
      <c r="D84" s="261">
        <v>19580</v>
      </c>
      <c r="E84" s="262">
        <v>12020</v>
      </c>
      <c r="F84" s="261">
        <f t="shared" si="7"/>
        <v>21142</v>
      </c>
      <c r="G84" s="263">
        <f t="shared" si="6"/>
        <v>15374</v>
      </c>
      <c r="H84" s="262">
        <v>165</v>
      </c>
    </row>
    <row r="85" spans="1:8" ht="12.75">
      <c r="A85" s="163">
        <v>75</v>
      </c>
      <c r="B85" s="99">
        <f t="shared" si="5"/>
        <v>21.85</v>
      </c>
      <c r="C85" s="95">
        <v>31.28</v>
      </c>
      <c r="D85" s="261">
        <v>19580</v>
      </c>
      <c r="E85" s="262">
        <v>12020</v>
      </c>
      <c r="F85" s="261">
        <f t="shared" si="7"/>
        <v>21128</v>
      </c>
      <c r="G85" s="263">
        <f t="shared" si="6"/>
        <v>15365</v>
      </c>
      <c r="H85" s="262">
        <v>165</v>
      </c>
    </row>
    <row r="86" spans="1:8" ht="12.75">
      <c r="A86" s="267">
        <v>76</v>
      </c>
      <c r="B86" s="99">
        <f t="shared" si="5"/>
        <v>21.86</v>
      </c>
      <c r="C86" s="95">
        <v>31.28</v>
      </c>
      <c r="D86" s="261">
        <v>19580</v>
      </c>
      <c r="E86" s="262">
        <v>12020</v>
      </c>
      <c r="F86" s="261">
        <f t="shared" si="7"/>
        <v>21122</v>
      </c>
      <c r="G86" s="263">
        <f t="shared" si="6"/>
        <v>15360</v>
      </c>
      <c r="H86" s="262">
        <v>165</v>
      </c>
    </row>
    <row r="87" spans="1:8" ht="12.75">
      <c r="A87" s="163">
        <v>77</v>
      </c>
      <c r="B87" s="99">
        <f t="shared" si="5"/>
        <v>21.88</v>
      </c>
      <c r="C87" s="95">
        <v>31.28</v>
      </c>
      <c r="D87" s="261">
        <v>19580</v>
      </c>
      <c r="E87" s="262">
        <v>12020</v>
      </c>
      <c r="F87" s="261">
        <f t="shared" si="7"/>
        <v>21108</v>
      </c>
      <c r="G87" s="263">
        <f t="shared" si="6"/>
        <v>15350</v>
      </c>
      <c r="H87" s="262">
        <v>165</v>
      </c>
    </row>
    <row r="88" spans="1:8" ht="12.75">
      <c r="A88" s="163">
        <v>78</v>
      </c>
      <c r="B88" s="99">
        <f t="shared" si="5"/>
        <v>21.89</v>
      </c>
      <c r="C88" s="95">
        <v>31.28</v>
      </c>
      <c r="D88" s="261">
        <v>19580</v>
      </c>
      <c r="E88" s="262">
        <v>12020</v>
      </c>
      <c r="F88" s="261">
        <f t="shared" si="7"/>
        <v>21102</v>
      </c>
      <c r="G88" s="263">
        <f t="shared" si="6"/>
        <v>15345</v>
      </c>
      <c r="H88" s="262">
        <v>165</v>
      </c>
    </row>
    <row r="89" spans="1:8" ht="12.75">
      <c r="A89" s="267">
        <v>79</v>
      </c>
      <c r="B89" s="99">
        <f t="shared" si="5"/>
        <v>21.91</v>
      </c>
      <c r="C89" s="95">
        <v>31.28</v>
      </c>
      <c r="D89" s="261">
        <v>19580</v>
      </c>
      <c r="E89" s="262">
        <v>12020</v>
      </c>
      <c r="F89" s="261">
        <f t="shared" si="7"/>
        <v>21088</v>
      </c>
      <c r="G89" s="263">
        <f t="shared" si="6"/>
        <v>15335</v>
      </c>
      <c r="H89" s="262">
        <v>165</v>
      </c>
    </row>
    <row r="90" spans="1:8" ht="12.75">
      <c r="A90" s="163">
        <v>80</v>
      </c>
      <c r="B90" s="99">
        <f t="shared" si="5"/>
        <v>21.92</v>
      </c>
      <c r="C90" s="95">
        <v>31.28</v>
      </c>
      <c r="D90" s="261">
        <v>19580</v>
      </c>
      <c r="E90" s="262">
        <v>12020</v>
      </c>
      <c r="F90" s="261">
        <f t="shared" si="7"/>
        <v>21082</v>
      </c>
      <c r="G90" s="263">
        <f t="shared" si="6"/>
        <v>15330</v>
      </c>
      <c r="H90" s="262">
        <v>165</v>
      </c>
    </row>
    <row r="91" spans="1:8" ht="12.75">
      <c r="A91" s="163">
        <v>81</v>
      </c>
      <c r="B91" s="99">
        <f t="shared" si="5"/>
        <v>21.94</v>
      </c>
      <c r="C91" s="95">
        <v>31.28</v>
      </c>
      <c r="D91" s="261">
        <v>19580</v>
      </c>
      <c r="E91" s="262">
        <v>12020</v>
      </c>
      <c r="F91" s="261">
        <f t="shared" si="7"/>
        <v>21068</v>
      </c>
      <c r="G91" s="263">
        <f t="shared" si="6"/>
        <v>15320</v>
      </c>
      <c r="H91" s="262">
        <v>165</v>
      </c>
    </row>
    <row r="92" spans="1:8" ht="12.75">
      <c r="A92" s="267">
        <v>82</v>
      </c>
      <c r="B92" s="99">
        <f t="shared" si="5"/>
        <v>21.95</v>
      </c>
      <c r="C92" s="95">
        <v>31.28</v>
      </c>
      <c r="D92" s="261">
        <v>19580</v>
      </c>
      <c r="E92" s="262">
        <v>12020</v>
      </c>
      <c r="F92" s="261">
        <f t="shared" si="7"/>
        <v>21062</v>
      </c>
      <c r="G92" s="263">
        <f t="shared" si="6"/>
        <v>15316</v>
      </c>
      <c r="H92" s="262">
        <v>165</v>
      </c>
    </row>
    <row r="93" spans="1:8" ht="12.75">
      <c r="A93" s="163">
        <v>83</v>
      </c>
      <c r="B93" s="99">
        <f t="shared" si="5"/>
        <v>21.96</v>
      </c>
      <c r="C93" s="95">
        <v>31.28</v>
      </c>
      <c r="D93" s="261">
        <v>19580</v>
      </c>
      <c r="E93" s="262">
        <v>12020</v>
      </c>
      <c r="F93" s="261">
        <f t="shared" si="7"/>
        <v>21055</v>
      </c>
      <c r="G93" s="263">
        <f t="shared" si="6"/>
        <v>15311</v>
      </c>
      <c r="H93" s="262">
        <v>165</v>
      </c>
    </row>
    <row r="94" spans="1:8" ht="12.75">
      <c r="A94" s="163">
        <v>84</v>
      </c>
      <c r="B94" s="99">
        <f t="shared" si="5"/>
        <v>21.98</v>
      </c>
      <c r="C94" s="95">
        <v>31.28</v>
      </c>
      <c r="D94" s="261">
        <v>19580</v>
      </c>
      <c r="E94" s="262">
        <v>12020</v>
      </c>
      <c r="F94" s="261">
        <f t="shared" si="7"/>
        <v>21042</v>
      </c>
      <c r="G94" s="263">
        <f t="shared" si="6"/>
        <v>15301</v>
      </c>
      <c r="H94" s="262">
        <v>165</v>
      </c>
    </row>
    <row r="95" spans="1:8" ht="12.75">
      <c r="A95" s="267">
        <v>85</v>
      </c>
      <c r="B95" s="99">
        <f t="shared" si="5"/>
        <v>21.99</v>
      </c>
      <c r="C95" s="95">
        <v>31.28</v>
      </c>
      <c r="D95" s="261">
        <v>19580</v>
      </c>
      <c r="E95" s="262">
        <v>12020</v>
      </c>
      <c r="F95" s="261">
        <f t="shared" si="7"/>
        <v>21035</v>
      </c>
      <c r="G95" s="263">
        <f t="shared" si="6"/>
        <v>15296</v>
      </c>
      <c r="H95" s="262">
        <v>165</v>
      </c>
    </row>
    <row r="96" spans="1:8" ht="12.75">
      <c r="A96" s="163">
        <v>86</v>
      </c>
      <c r="B96" s="99">
        <f t="shared" si="5"/>
        <v>22</v>
      </c>
      <c r="C96" s="95">
        <v>31.28</v>
      </c>
      <c r="D96" s="261">
        <v>19580</v>
      </c>
      <c r="E96" s="262">
        <v>12020</v>
      </c>
      <c r="F96" s="261">
        <f t="shared" si="7"/>
        <v>21028</v>
      </c>
      <c r="G96" s="263">
        <f t="shared" si="6"/>
        <v>15291</v>
      </c>
      <c r="H96" s="262">
        <v>165</v>
      </c>
    </row>
    <row r="97" spans="1:8" ht="12.75">
      <c r="A97" s="163">
        <v>87</v>
      </c>
      <c r="B97" s="99">
        <f t="shared" si="5"/>
        <v>22.02</v>
      </c>
      <c r="C97" s="95">
        <v>31.28</v>
      </c>
      <c r="D97" s="261">
        <v>19580</v>
      </c>
      <c r="E97" s="262">
        <v>12020</v>
      </c>
      <c r="F97" s="261">
        <f t="shared" si="7"/>
        <v>21015</v>
      </c>
      <c r="G97" s="263">
        <f t="shared" si="6"/>
        <v>15282</v>
      </c>
      <c r="H97" s="262">
        <v>165</v>
      </c>
    </row>
    <row r="98" spans="1:8" ht="12.75">
      <c r="A98" s="267">
        <v>88</v>
      </c>
      <c r="B98" s="99">
        <f t="shared" si="5"/>
        <v>22.03</v>
      </c>
      <c r="C98" s="95">
        <v>31.28</v>
      </c>
      <c r="D98" s="261">
        <v>19580</v>
      </c>
      <c r="E98" s="262">
        <v>12020</v>
      </c>
      <c r="F98" s="261">
        <f t="shared" si="7"/>
        <v>21009</v>
      </c>
      <c r="G98" s="263">
        <f t="shared" si="6"/>
        <v>15277</v>
      </c>
      <c r="H98" s="262">
        <v>165</v>
      </c>
    </row>
    <row r="99" spans="1:8" ht="12.75">
      <c r="A99" s="163">
        <v>89</v>
      </c>
      <c r="B99" s="99">
        <f t="shared" si="5"/>
        <v>22.04</v>
      </c>
      <c r="C99" s="95">
        <v>31.28</v>
      </c>
      <c r="D99" s="261">
        <v>19580</v>
      </c>
      <c r="E99" s="262">
        <v>12020</v>
      </c>
      <c r="F99" s="261">
        <f t="shared" si="7"/>
        <v>21002</v>
      </c>
      <c r="G99" s="263">
        <f t="shared" si="6"/>
        <v>15272</v>
      </c>
      <c r="H99" s="262">
        <v>165</v>
      </c>
    </row>
    <row r="100" spans="1:8" ht="12.75">
      <c r="A100" s="163">
        <v>90</v>
      </c>
      <c r="B100" s="99">
        <f t="shared" si="5"/>
        <v>22.05</v>
      </c>
      <c r="C100" s="95">
        <v>31.28</v>
      </c>
      <c r="D100" s="261">
        <v>19580</v>
      </c>
      <c r="E100" s="262">
        <v>12020</v>
      </c>
      <c r="F100" s="261">
        <f t="shared" si="7"/>
        <v>20995</v>
      </c>
      <c r="G100" s="263">
        <f t="shared" si="6"/>
        <v>15267</v>
      </c>
      <c r="H100" s="262">
        <v>165</v>
      </c>
    </row>
    <row r="101" spans="1:8" ht="12.75">
      <c r="A101" s="267">
        <v>91</v>
      </c>
      <c r="B101" s="99">
        <f t="shared" si="5"/>
        <v>22.07</v>
      </c>
      <c r="C101" s="95">
        <v>31.28</v>
      </c>
      <c r="D101" s="261">
        <v>19580</v>
      </c>
      <c r="E101" s="262">
        <v>12020</v>
      </c>
      <c r="F101" s="261">
        <f t="shared" si="7"/>
        <v>20982</v>
      </c>
      <c r="G101" s="263">
        <f t="shared" si="6"/>
        <v>15257</v>
      </c>
      <c r="H101" s="262">
        <v>165</v>
      </c>
    </row>
    <row r="102" spans="1:8" ht="12.75">
      <c r="A102" s="163">
        <v>92</v>
      </c>
      <c r="B102" s="99">
        <f t="shared" si="5"/>
        <v>22.08</v>
      </c>
      <c r="C102" s="95">
        <v>31.28</v>
      </c>
      <c r="D102" s="261">
        <v>19580</v>
      </c>
      <c r="E102" s="262">
        <v>12020</v>
      </c>
      <c r="F102" s="261">
        <f t="shared" si="7"/>
        <v>20976</v>
      </c>
      <c r="G102" s="263">
        <f t="shared" si="6"/>
        <v>15253</v>
      </c>
      <c r="H102" s="262">
        <v>165</v>
      </c>
    </row>
    <row r="103" spans="1:8" ht="12.75">
      <c r="A103" s="163">
        <v>93</v>
      </c>
      <c r="B103" s="99">
        <f t="shared" si="5"/>
        <v>22.09</v>
      </c>
      <c r="C103" s="95">
        <v>31.28</v>
      </c>
      <c r="D103" s="261">
        <v>19580</v>
      </c>
      <c r="E103" s="262">
        <v>12020</v>
      </c>
      <c r="F103" s="261">
        <f t="shared" si="7"/>
        <v>20969</v>
      </c>
      <c r="G103" s="263">
        <f t="shared" si="6"/>
        <v>15248</v>
      </c>
      <c r="H103" s="262">
        <v>165</v>
      </c>
    </row>
    <row r="104" spans="1:8" ht="12.75">
      <c r="A104" s="267">
        <v>94</v>
      </c>
      <c r="B104" s="99">
        <f t="shared" si="5"/>
        <v>22.1</v>
      </c>
      <c r="C104" s="95">
        <v>31.28</v>
      </c>
      <c r="D104" s="261">
        <v>19580</v>
      </c>
      <c r="E104" s="262">
        <v>12020</v>
      </c>
      <c r="F104" s="261">
        <f t="shared" si="7"/>
        <v>20962</v>
      </c>
      <c r="G104" s="263">
        <f t="shared" si="6"/>
        <v>15243</v>
      </c>
      <c r="H104" s="262">
        <v>165</v>
      </c>
    </row>
    <row r="105" spans="1:8" ht="12.75">
      <c r="A105" s="163">
        <v>95</v>
      </c>
      <c r="B105" s="99">
        <f t="shared" si="5"/>
        <v>22.12</v>
      </c>
      <c r="C105" s="95">
        <v>31.28</v>
      </c>
      <c r="D105" s="261">
        <v>19580</v>
      </c>
      <c r="E105" s="262">
        <v>12020</v>
      </c>
      <c r="F105" s="261">
        <f t="shared" si="7"/>
        <v>20949</v>
      </c>
      <c r="G105" s="263">
        <f t="shared" si="6"/>
        <v>15233</v>
      </c>
      <c r="H105" s="262">
        <v>165</v>
      </c>
    </row>
    <row r="106" spans="1:8" ht="12.75">
      <c r="A106" s="163">
        <v>96</v>
      </c>
      <c r="B106" s="99">
        <f t="shared" si="5"/>
        <v>22.13</v>
      </c>
      <c r="C106" s="95">
        <v>31.28</v>
      </c>
      <c r="D106" s="261">
        <v>19580</v>
      </c>
      <c r="E106" s="262">
        <v>12020</v>
      </c>
      <c r="F106" s="261">
        <f t="shared" si="7"/>
        <v>20943</v>
      </c>
      <c r="G106" s="263">
        <f t="shared" si="6"/>
        <v>15229</v>
      </c>
      <c r="H106" s="262">
        <v>165</v>
      </c>
    </row>
    <row r="107" spans="1:8" ht="12.75">
      <c r="A107" s="267">
        <v>97</v>
      </c>
      <c r="B107" s="99">
        <f aca="true" t="shared" si="8" ref="B107:B138">ROUND(1.1233*LN(A107)+17,2)</f>
        <v>22.14</v>
      </c>
      <c r="C107" s="95">
        <v>31.28</v>
      </c>
      <c r="D107" s="261">
        <v>19580</v>
      </c>
      <c r="E107" s="262">
        <v>12020</v>
      </c>
      <c r="F107" s="261">
        <f t="shared" si="7"/>
        <v>20936</v>
      </c>
      <c r="G107" s="263">
        <f aca="true" t="shared" si="9" ref="G107:G138">ROUND(12*(1/B107*D107+1/C107*E107),0)</f>
        <v>15224</v>
      </c>
      <c r="H107" s="262">
        <v>165</v>
      </c>
    </row>
    <row r="108" spans="1:8" ht="12.75">
      <c r="A108" s="163">
        <v>98</v>
      </c>
      <c r="B108" s="99">
        <f t="shared" si="8"/>
        <v>22.15</v>
      </c>
      <c r="C108" s="95">
        <v>31.28</v>
      </c>
      <c r="D108" s="261">
        <v>19580</v>
      </c>
      <c r="E108" s="262">
        <v>12020</v>
      </c>
      <c r="F108" s="261">
        <f t="shared" si="7"/>
        <v>20930</v>
      </c>
      <c r="G108" s="263">
        <f t="shared" si="9"/>
        <v>15219</v>
      </c>
      <c r="H108" s="262">
        <v>165</v>
      </c>
    </row>
    <row r="109" spans="1:8" ht="12.75">
      <c r="A109" s="163">
        <v>99</v>
      </c>
      <c r="B109" s="99">
        <f t="shared" si="8"/>
        <v>22.16</v>
      </c>
      <c r="C109" s="95">
        <v>31.28</v>
      </c>
      <c r="D109" s="261">
        <v>19580</v>
      </c>
      <c r="E109" s="262">
        <v>12020</v>
      </c>
      <c r="F109" s="261">
        <f t="shared" si="7"/>
        <v>20923</v>
      </c>
      <c r="G109" s="263">
        <f t="shared" si="9"/>
        <v>15214</v>
      </c>
      <c r="H109" s="262">
        <v>165</v>
      </c>
    </row>
    <row r="110" spans="1:8" ht="12.75">
      <c r="A110" s="267">
        <v>100</v>
      </c>
      <c r="B110" s="99">
        <f t="shared" si="8"/>
        <v>22.17</v>
      </c>
      <c r="C110" s="95">
        <v>31.28</v>
      </c>
      <c r="D110" s="261">
        <v>19580</v>
      </c>
      <c r="E110" s="262">
        <v>12020</v>
      </c>
      <c r="F110" s="261">
        <f t="shared" si="7"/>
        <v>20917</v>
      </c>
      <c r="G110" s="263">
        <f t="shared" si="9"/>
        <v>15209</v>
      </c>
      <c r="H110" s="262">
        <v>165</v>
      </c>
    </row>
    <row r="111" spans="1:8" ht="12.75">
      <c r="A111" s="163">
        <v>101</v>
      </c>
      <c r="B111" s="99">
        <f t="shared" si="8"/>
        <v>22.18</v>
      </c>
      <c r="C111" s="95">
        <v>31.28</v>
      </c>
      <c r="D111" s="261">
        <v>19580</v>
      </c>
      <c r="E111" s="262">
        <v>12020</v>
      </c>
      <c r="F111" s="261">
        <f t="shared" si="7"/>
        <v>20910</v>
      </c>
      <c r="G111" s="263">
        <f t="shared" si="9"/>
        <v>15205</v>
      </c>
      <c r="H111" s="262">
        <v>165</v>
      </c>
    </row>
    <row r="112" spans="1:8" ht="12.75">
      <c r="A112" s="163">
        <v>102</v>
      </c>
      <c r="B112" s="99">
        <f t="shared" si="8"/>
        <v>22.2</v>
      </c>
      <c r="C112" s="95">
        <v>31.28</v>
      </c>
      <c r="D112" s="261">
        <v>19580</v>
      </c>
      <c r="E112" s="262">
        <v>12020</v>
      </c>
      <c r="F112" s="261">
        <f t="shared" si="7"/>
        <v>20897</v>
      </c>
      <c r="G112" s="263">
        <f t="shared" si="9"/>
        <v>15195</v>
      </c>
      <c r="H112" s="262">
        <v>165</v>
      </c>
    </row>
    <row r="113" spans="1:8" ht="12.75">
      <c r="A113" s="267">
        <v>103</v>
      </c>
      <c r="B113" s="99">
        <f t="shared" si="8"/>
        <v>22.21</v>
      </c>
      <c r="C113" s="95">
        <v>31.28</v>
      </c>
      <c r="D113" s="261">
        <v>19580</v>
      </c>
      <c r="E113" s="262">
        <v>12020</v>
      </c>
      <c r="F113" s="261">
        <f t="shared" si="7"/>
        <v>20891</v>
      </c>
      <c r="G113" s="263">
        <f t="shared" si="9"/>
        <v>15190</v>
      </c>
      <c r="H113" s="262">
        <v>165</v>
      </c>
    </row>
    <row r="114" spans="1:8" ht="12.75">
      <c r="A114" s="163">
        <v>104</v>
      </c>
      <c r="B114" s="99">
        <f t="shared" si="8"/>
        <v>22.22</v>
      </c>
      <c r="C114" s="95">
        <v>31.28</v>
      </c>
      <c r="D114" s="261">
        <v>19580</v>
      </c>
      <c r="E114" s="262">
        <v>12020</v>
      </c>
      <c r="F114" s="261">
        <f t="shared" si="7"/>
        <v>20884</v>
      </c>
      <c r="G114" s="263">
        <f t="shared" si="9"/>
        <v>15186</v>
      </c>
      <c r="H114" s="262">
        <v>165</v>
      </c>
    </row>
    <row r="115" spans="1:8" ht="12.75">
      <c r="A115" s="163">
        <v>105</v>
      </c>
      <c r="B115" s="99">
        <f t="shared" si="8"/>
        <v>22.23</v>
      </c>
      <c r="C115" s="95">
        <v>31.28</v>
      </c>
      <c r="D115" s="261">
        <v>19580</v>
      </c>
      <c r="E115" s="262">
        <v>12020</v>
      </c>
      <c r="F115" s="261">
        <f t="shared" si="7"/>
        <v>20878</v>
      </c>
      <c r="G115" s="263">
        <f t="shared" si="9"/>
        <v>15181</v>
      </c>
      <c r="H115" s="262">
        <v>165</v>
      </c>
    </row>
    <row r="116" spans="1:8" ht="12.75">
      <c r="A116" s="267">
        <v>106</v>
      </c>
      <c r="B116" s="99">
        <f t="shared" si="8"/>
        <v>22.24</v>
      </c>
      <c r="C116" s="95">
        <v>31.28</v>
      </c>
      <c r="D116" s="261">
        <v>19580</v>
      </c>
      <c r="E116" s="262">
        <v>12020</v>
      </c>
      <c r="F116" s="261">
        <f t="shared" si="7"/>
        <v>20871</v>
      </c>
      <c r="G116" s="263">
        <f t="shared" si="9"/>
        <v>15176</v>
      </c>
      <c r="H116" s="262">
        <v>165</v>
      </c>
    </row>
    <row r="117" spans="1:8" ht="12.75">
      <c r="A117" s="163">
        <v>107</v>
      </c>
      <c r="B117" s="99">
        <f t="shared" si="8"/>
        <v>22.25</v>
      </c>
      <c r="C117" s="95">
        <v>31.28</v>
      </c>
      <c r="D117" s="261">
        <v>19580</v>
      </c>
      <c r="E117" s="262">
        <v>12020</v>
      </c>
      <c r="F117" s="261">
        <f t="shared" si="7"/>
        <v>20865</v>
      </c>
      <c r="G117" s="263">
        <f t="shared" si="9"/>
        <v>15171</v>
      </c>
      <c r="H117" s="262">
        <v>165</v>
      </c>
    </row>
    <row r="118" spans="1:8" ht="12.75">
      <c r="A118" s="163">
        <v>108</v>
      </c>
      <c r="B118" s="99">
        <f t="shared" si="8"/>
        <v>22.26</v>
      </c>
      <c r="C118" s="95">
        <v>31.28</v>
      </c>
      <c r="D118" s="261">
        <v>19580</v>
      </c>
      <c r="E118" s="262">
        <v>12020</v>
      </c>
      <c r="F118" s="261">
        <f t="shared" si="7"/>
        <v>20858</v>
      </c>
      <c r="G118" s="263">
        <f t="shared" si="9"/>
        <v>15167</v>
      </c>
      <c r="H118" s="262">
        <v>165</v>
      </c>
    </row>
    <row r="119" spans="1:8" ht="12.75">
      <c r="A119" s="267">
        <v>109</v>
      </c>
      <c r="B119" s="99">
        <f t="shared" si="8"/>
        <v>22.27</v>
      </c>
      <c r="C119" s="95">
        <v>31.28</v>
      </c>
      <c r="D119" s="261">
        <v>19580</v>
      </c>
      <c r="E119" s="262">
        <v>12020</v>
      </c>
      <c r="F119" s="261">
        <f t="shared" si="7"/>
        <v>20852</v>
      </c>
      <c r="G119" s="263">
        <f t="shared" si="9"/>
        <v>15162</v>
      </c>
      <c r="H119" s="262">
        <v>165</v>
      </c>
    </row>
    <row r="120" spans="1:8" ht="12.75">
      <c r="A120" s="163">
        <v>110</v>
      </c>
      <c r="B120" s="99">
        <f t="shared" si="8"/>
        <v>22.28</v>
      </c>
      <c r="C120" s="95">
        <v>31.28</v>
      </c>
      <c r="D120" s="261">
        <v>19580</v>
      </c>
      <c r="E120" s="262">
        <v>12020</v>
      </c>
      <c r="F120" s="261">
        <f t="shared" si="7"/>
        <v>20845</v>
      </c>
      <c r="G120" s="263">
        <f t="shared" si="9"/>
        <v>15157</v>
      </c>
      <c r="H120" s="262">
        <v>165</v>
      </c>
    </row>
    <row r="121" spans="1:8" ht="12.75">
      <c r="A121" s="163">
        <v>111</v>
      </c>
      <c r="B121" s="99">
        <f t="shared" si="8"/>
        <v>22.29</v>
      </c>
      <c r="C121" s="95">
        <v>31.28</v>
      </c>
      <c r="D121" s="261">
        <v>19580</v>
      </c>
      <c r="E121" s="262">
        <v>12020</v>
      </c>
      <c r="F121" s="261">
        <f t="shared" si="7"/>
        <v>20839</v>
      </c>
      <c r="G121" s="263">
        <f t="shared" si="9"/>
        <v>15152</v>
      </c>
      <c r="H121" s="262">
        <v>165</v>
      </c>
    </row>
    <row r="122" spans="1:8" ht="12.75">
      <c r="A122" s="267">
        <v>112</v>
      </c>
      <c r="B122" s="99">
        <f t="shared" si="8"/>
        <v>22.3</v>
      </c>
      <c r="C122" s="95">
        <v>31.28</v>
      </c>
      <c r="D122" s="261">
        <v>19580</v>
      </c>
      <c r="E122" s="262">
        <v>12020</v>
      </c>
      <c r="F122" s="261">
        <f t="shared" si="7"/>
        <v>20832</v>
      </c>
      <c r="G122" s="263">
        <f t="shared" si="9"/>
        <v>15148</v>
      </c>
      <c r="H122" s="262">
        <v>165</v>
      </c>
    </row>
    <row r="123" spans="1:8" ht="12.75">
      <c r="A123" s="163">
        <v>113</v>
      </c>
      <c r="B123" s="99">
        <f t="shared" si="8"/>
        <v>22.31</v>
      </c>
      <c r="C123" s="95">
        <v>31.28</v>
      </c>
      <c r="D123" s="261">
        <v>19580</v>
      </c>
      <c r="E123" s="262">
        <v>12020</v>
      </c>
      <c r="F123" s="261">
        <f t="shared" si="7"/>
        <v>20826</v>
      </c>
      <c r="G123" s="263">
        <f t="shared" si="9"/>
        <v>15143</v>
      </c>
      <c r="H123" s="262">
        <v>165</v>
      </c>
    </row>
    <row r="124" spans="1:8" ht="12.75">
      <c r="A124" s="163">
        <v>114</v>
      </c>
      <c r="B124" s="99">
        <f t="shared" si="8"/>
        <v>22.32</v>
      </c>
      <c r="C124" s="95">
        <v>31.28</v>
      </c>
      <c r="D124" s="261">
        <v>19580</v>
      </c>
      <c r="E124" s="262">
        <v>12020</v>
      </c>
      <c r="F124" s="261">
        <f t="shared" si="7"/>
        <v>20819</v>
      </c>
      <c r="G124" s="263">
        <f t="shared" si="9"/>
        <v>15138</v>
      </c>
      <c r="H124" s="262">
        <v>165</v>
      </c>
    </row>
    <row r="125" spans="1:8" ht="12.75">
      <c r="A125" s="267">
        <v>115</v>
      </c>
      <c r="B125" s="99">
        <f t="shared" si="8"/>
        <v>22.33</v>
      </c>
      <c r="C125" s="95">
        <v>31.28</v>
      </c>
      <c r="D125" s="261">
        <v>19580</v>
      </c>
      <c r="E125" s="262">
        <v>12020</v>
      </c>
      <c r="F125" s="261">
        <f t="shared" si="7"/>
        <v>20813</v>
      </c>
      <c r="G125" s="263">
        <f t="shared" si="9"/>
        <v>15133</v>
      </c>
      <c r="H125" s="262">
        <v>165</v>
      </c>
    </row>
    <row r="126" spans="1:8" ht="12.75">
      <c r="A126" s="163">
        <v>116</v>
      </c>
      <c r="B126" s="99">
        <f t="shared" si="8"/>
        <v>22.34</v>
      </c>
      <c r="C126" s="95">
        <v>31.28</v>
      </c>
      <c r="D126" s="261">
        <v>19580</v>
      </c>
      <c r="E126" s="262">
        <v>12020</v>
      </c>
      <c r="F126" s="261">
        <f t="shared" si="7"/>
        <v>20807</v>
      </c>
      <c r="G126" s="263">
        <f t="shared" si="9"/>
        <v>15129</v>
      </c>
      <c r="H126" s="262">
        <v>165</v>
      </c>
    </row>
    <row r="127" spans="1:8" ht="12.75">
      <c r="A127" s="163">
        <v>117</v>
      </c>
      <c r="B127" s="99">
        <f t="shared" si="8"/>
        <v>22.35</v>
      </c>
      <c r="C127" s="95">
        <v>31.28</v>
      </c>
      <c r="D127" s="261">
        <v>19580</v>
      </c>
      <c r="E127" s="262">
        <v>12020</v>
      </c>
      <c r="F127" s="261">
        <f t="shared" si="7"/>
        <v>20800</v>
      </c>
      <c r="G127" s="263">
        <f t="shared" si="9"/>
        <v>15124</v>
      </c>
      <c r="H127" s="262">
        <v>165</v>
      </c>
    </row>
    <row r="128" spans="1:8" ht="12.75">
      <c r="A128" s="267">
        <v>118</v>
      </c>
      <c r="B128" s="99">
        <f t="shared" si="8"/>
        <v>22.36</v>
      </c>
      <c r="C128" s="95">
        <v>31.28</v>
      </c>
      <c r="D128" s="261">
        <v>19580</v>
      </c>
      <c r="E128" s="262">
        <v>12020</v>
      </c>
      <c r="F128" s="261">
        <f t="shared" si="7"/>
        <v>20794</v>
      </c>
      <c r="G128" s="263">
        <f t="shared" si="9"/>
        <v>15119</v>
      </c>
      <c r="H128" s="262">
        <v>165</v>
      </c>
    </row>
    <row r="129" spans="1:8" ht="12.75">
      <c r="A129" s="163">
        <v>119</v>
      </c>
      <c r="B129" s="99">
        <f t="shared" si="8"/>
        <v>22.37</v>
      </c>
      <c r="C129" s="95">
        <v>31.28</v>
      </c>
      <c r="D129" s="261">
        <v>19580</v>
      </c>
      <c r="E129" s="262">
        <v>12020</v>
      </c>
      <c r="F129" s="261">
        <f t="shared" si="7"/>
        <v>20787</v>
      </c>
      <c r="G129" s="263">
        <f t="shared" si="9"/>
        <v>15115</v>
      </c>
      <c r="H129" s="262">
        <v>165</v>
      </c>
    </row>
    <row r="130" spans="1:8" ht="12.75">
      <c r="A130" s="163">
        <v>120</v>
      </c>
      <c r="B130" s="99">
        <f t="shared" si="8"/>
        <v>22.38</v>
      </c>
      <c r="C130" s="95">
        <v>31.28</v>
      </c>
      <c r="D130" s="261">
        <v>19580</v>
      </c>
      <c r="E130" s="262">
        <v>12020</v>
      </c>
      <c r="F130" s="261">
        <f t="shared" si="7"/>
        <v>20781</v>
      </c>
      <c r="G130" s="263">
        <f t="shared" si="9"/>
        <v>15110</v>
      </c>
      <c r="H130" s="262">
        <v>165</v>
      </c>
    </row>
    <row r="131" spans="1:8" ht="12.75">
      <c r="A131" s="267">
        <v>121</v>
      </c>
      <c r="B131" s="99">
        <f t="shared" si="8"/>
        <v>22.39</v>
      </c>
      <c r="C131" s="95">
        <v>31.28</v>
      </c>
      <c r="D131" s="261">
        <v>19580</v>
      </c>
      <c r="E131" s="262">
        <v>12020</v>
      </c>
      <c r="F131" s="261">
        <f t="shared" si="7"/>
        <v>20775</v>
      </c>
      <c r="G131" s="263">
        <f t="shared" si="9"/>
        <v>15105</v>
      </c>
      <c r="H131" s="262">
        <v>165</v>
      </c>
    </row>
    <row r="132" spans="1:8" ht="12.75">
      <c r="A132" s="163">
        <v>122</v>
      </c>
      <c r="B132" s="99">
        <f t="shared" si="8"/>
        <v>22.4</v>
      </c>
      <c r="C132" s="95">
        <v>31.28</v>
      </c>
      <c r="D132" s="261">
        <v>19580</v>
      </c>
      <c r="E132" s="262">
        <v>12020</v>
      </c>
      <c r="F132" s="261">
        <f t="shared" si="7"/>
        <v>20768</v>
      </c>
      <c r="G132" s="263">
        <f t="shared" si="9"/>
        <v>15101</v>
      </c>
      <c r="H132" s="262">
        <v>165</v>
      </c>
    </row>
    <row r="133" spans="1:8" ht="12.75">
      <c r="A133" s="163">
        <v>123</v>
      </c>
      <c r="B133" s="99">
        <f t="shared" si="8"/>
        <v>22.41</v>
      </c>
      <c r="C133" s="95">
        <v>31.28</v>
      </c>
      <c r="D133" s="261">
        <v>19580</v>
      </c>
      <c r="E133" s="262">
        <v>12020</v>
      </c>
      <c r="F133" s="261">
        <f t="shared" si="7"/>
        <v>20762</v>
      </c>
      <c r="G133" s="263">
        <f t="shared" si="9"/>
        <v>15096</v>
      </c>
      <c r="H133" s="262">
        <v>165</v>
      </c>
    </row>
    <row r="134" spans="1:8" ht="12.75">
      <c r="A134" s="267">
        <v>124</v>
      </c>
      <c r="B134" s="99">
        <f t="shared" si="8"/>
        <v>22.41</v>
      </c>
      <c r="C134" s="95">
        <v>31.28</v>
      </c>
      <c r="D134" s="261">
        <v>19580</v>
      </c>
      <c r="E134" s="262">
        <v>12020</v>
      </c>
      <c r="F134" s="261">
        <f t="shared" si="7"/>
        <v>20762</v>
      </c>
      <c r="G134" s="263">
        <f t="shared" si="9"/>
        <v>15096</v>
      </c>
      <c r="H134" s="262">
        <v>165</v>
      </c>
    </row>
    <row r="135" spans="1:8" ht="12.75">
      <c r="A135" s="163">
        <v>125</v>
      </c>
      <c r="B135" s="99">
        <f t="shared" si="8"/>
        <v>22.42</v>
      </c>
      <c r="C135" s="95">
        <v>31.28</v>
      </c>
      <c r="D135" s="261">
        <v>19580</v>
      </c>
      <c r="E135" s="262">
        <v>12020</v>
      </c>
      <c r="F135" s="261">
        <f t="shared" si="7"/>
        <v>20755</v>
      </c>
      <c r="G135" s="263">
        <f t="shared" si="9"/>
        <v>15091</v>
      </c>
      <c r="H135" s="262">
        <v>165</v>
      </c>
    </row>
    <row r="136" spans="1:8" ht="12.75">
      <c r="A136" s="163">
        <v>126</v>
      </c>
      <c r="B136" s="99">
        <f t="shared" si="8"/>
        <v>22.43</v>
      </c>
      <c r="C136" s="95">
        <v>31.28</v>
      </c>
      <c r="D136" s="261">
        <v>19580</v>
      </c>
      <c r="E136" s="262">
        <v>12020</v>
      </c>
      <c r="F136" s="261">
        <f t="shared" si="7"/>
        <v>20749</v>
      </c>
      <c r="G136" s="263">
        <f t="shared" si="9"/>
        <v>15087</v>
      </c>
      <c r="H136" s="262">
        <v>165</v>
      </c>
    </row>
    <row r="137" spans="1:8" ht="12.75">
      <c r="A137" s="267">
        <v>127</v>
      </c>
      <c r="B137" s="99">
        <f t="shared" si="8"/>
        <v>22.44</v>
      </c>
      <c r="C137" s="95">
        <v>31.28</v>
      </c>
      <c r="D137" s="261">
        <v>19580</v>
      </c>
      <c r="E137" s="262">
        <v>12020</v>
      </c>
      <c r="F137" s="261">
        <f t="shared" si="7"/>
        <v>20743</v>
      </c>
      <c r="G137" s="263">
        <f t="shared" si="9"/>
        <v>15082</v>
      </c>
      <c r="H137" s="262">
        <v>165</v>
      </c>
    </row>
    <row r="138" spans="1:8" ht="12.75">
      <c r="A138" s="163">
        <v>128</v>
      </c>
      <c r="B138" s="99">
        <f t="shared" si="8"/>
        <v>22.45</v>
      </c>
      <c r="C138" s="95">
        <v>31.28</v>
      </c>
      <c r="D138" s="261">
        <v>19580</v>
      </c>
      <c r="E138" s="262">
        <v>12020</v>
      </c>
      <c r="F138" s="261">
        <f t="shared" si="7"/>
        <v>20736</v>
      </c>
      <c r="G138" s="263">
        <f t="shared" si="9"/>
        <v>15077</v>
      </c>
      <c r="H138" s="262">
        <v>165</v>
      </c>
    </row>
    <row r="139" spans="1:8" ht="12.75">
      <c r="A139" s="163">
        <v>129</v>
      </c>
      <c r="B139" s="99">
        <f aca="true" t="shared" si="10" ref="B139:B170">ROUND(1.1233*LN(A139)+17,2)</f>
        <v>22.46</v>
      </c>
      <c r="C139" s="95">
        <v>31.28</v>
      </c>
      <c r="D139" s="261">
        <v>19580</v>
      </c>
      <c r="E139" s="262">
        <v>12020</v>
      </c>
      <c r="F139" s="261">
        <f t="shared" si="7"/>
        <v>20730</v>
      </c>
      <c r="G139" s="263">
        <f aca="true" t="shared" si="11" ref="G139:G170">ROUND(12*(1/B139*D139+1/C139*E139),0)</f>
        <v>15073</v>
      </c>
      <c r="H139" s="262">
        <v>165</v>
      </c>
    </row>
    <row r="140" spans="1:8" ht="12.75">
      <c r="A140" s="267">
        <v>130</v>
      </c>
      <c r="B140" s="99">
        <f t="shared" si="10"/>
        <v>22.47</v>
      </c>
      <c r="C140" s="95">
        <v>31.28</v>
      </c>
      <c r="D140" s="261">
        <v>19580</v>
      </c>
      <c r="E140" s="262">
        <v>12020</v>
      </c>
      <c r="F140" s="261">
        <f aca="true" t="shared" si="12" ref="F140:F182">ROUND(12*1.3644*(1/B140*D140+1/C140*E140)+H140,0)</f>
        <v>20724</v>
      </c>
      <c r="G140" s="263">
        <f t="shared" si="11"/>
        <v>15068</v>
      </c>
      <c r="H140" s="262">
        <v>165</v>
      </c>
    </row>
    <row r="141" spans="1:8" ht="12.75">
      <c r="A141" s="163">
        <v>131</v>
      </c>
      <c r="B141" s="99">
        <f t="shared" si="10"/>
        <v>22.48</v>
      </c>
      <c r="C141" s="95">
        <v>31.28</v>
      </c>
      <c r="D141" s="261">
        <v>19580</v>
      </c>
      <c r="E141" s="262">
        <v>12020</v>
      </c>
      <c r="F141" s="261">
        <f t="shared" si="12"/>
        <v>20717</v>
      </c>
      <c r="G141" s="263">
        <f t="shared" si="11"/>
        <v>15063</v>
      </c>
      <c r="H141" s="262">
        <v>165</v>
      </c>
    </row>
    <row r="142" spans="1:8" ht="12.75">
      <c r="A142" s="163">
        <v>132</v>
      </c>
      <c r="B142" s="99">
        <f t="shared" si="10"/>
        <v>22.48</v>
      </c>
      <c r="C142" s="95">
        <v>31.28</v>
      </c>
      <c r="D142" s="261">
        <v>19580</v>
      </c>
      <c r="E142" s="262">
        <v>12020</v>
      </c>
      <c r="F142" s="261">
        <f t="shared" si="12"/>
        <v>20717</v>
      </c>
      <c r="G142" s="263">
        <f t="shared" si="11"/>
        <v>15063</v>
      </c>
      <c r="H142" s="262">
        <v>165</v>
      </c>
    </row>
    <row r="143" spans="1:8" ht="12.75">
      <c r="A143" s="267">
        <v>133</v>
      </c>
      <c r="B143" s="99">
        <f t="shared" si="10"/>
        <v>22.49</v>
      </c>
      <c r="C143" s="95">
        <v>31.28</v>
      </c>
      <c r="D143" s="261">
        <v>19580</v>
      </c>
      <c r="E143" s="262">
        <v>12020</v>
      </c>
      <c r="F143" s="261">
        <f t="shared" si="12"/>
        <v>20711</v>
      </c>
      <c r="G143" s="263">
        <f t="shared" si="11"/>
        <v>15059</v>
      </c>
      <c r="H143" s="262">
        <v>165</v>
      </c>
    </row>
    <row r="144" spans="1:8" ht="12.75">
      <c r="A144" s="163">
        <v>134</v>
      </c>
      <c r="B144" s="99">
        <f t="shared" si="10"/>
        <v>22.5</v>
      </c>
      <c r="C144" s="95">
        <v>31.28</v>
      </c>
      <c r="D144" s="261">
        <v>19580</v>
      </c>
      <c r="E144" s="262">
        <v>12020</v>
      </c>
      <c r="F144" s="261">
        <f t="shared" si="12"/>
        <v>20705</v>
      </c>
      <c r="G144" s="263">
        <f t="shared" si="11"/>
        <v>15054</v>
      </c>
      <c r="H144" s="262">
        <v>165</v>
      </c>
    </row>
    <row r="145" spans="1:8" ht="12.75">
      <c r="A145" s="163">
        <v>135</v>
      </c>
      <c r="B145" s="99">
        <f t="shared" si="10"/>
        <v>22.51</v>
      </c>
      <c r="C145" s="95">
        <v>31.28</v>
      </c>
      <c r="D145" s="261">
        <v>19580</v>
      </c>
      <c r="E145" s="262">
        <v>12020</v>
      </c>
      <c r="F145" s="261">
        <f t="shared" si="12"/>
        <v>20698</v>
      </c>
      <c r="G145" s="263">
        <f t="shared" si="11"/>
        <v>15049</v>
      </c>
      <c r="H145" s="262">
        <v>165</v>
      </c>
    </row>
    <row r="146" spans="1:8" ht="12.75">
      <c r="A146" s="267">
        <v>136</v>
      </c>
      <c r="B146" s="99">
        <f t="shared" si="10"/>
        <v>22.52</v>
      </c>
      <c r="C146" s="95">
        <v>31.28</v>
      </c>
      <c r="D146" s="261">
        <v>19580</v>
      </c>
      <c r="E146" s="262">
        <v>12020</v>
      </c>
      <c r="F146" s="261">
        <f t="shared" si="12"/>
        <v>20692</v>
      </c>
      <c r="G146" s="263">
        <f t="shared" si="11"/>
        <v>15045</v>
      </c>
      <c r="H146" s="262">
        <v>165</v>
      </c>
    </row>
    <row r="147" spans="1:8" ht="12.75">
      <c r="A147" s="163">
        <v>137</v>
      </c>
      <c r="B147" s="99">
        <f t="shared" si="10"/>
        <v>22.53</v>
      </c>
      <c r="C147" s="95">
        <v>31.28</v>
      </c>
      <c r="D147" s="261">
        <v>19580</v>
      </c>
      <c r="E147" s="262">
        <v>12020</v>
      </c>
      <c r="F147" s="261">
        <f t="shared" si="12"/>
        <v>20686</v>
      </c>
      <c r="G147" s="263">
        <f t="shared" si="11"/>
        <v>15040</v>
      </c>
      <c r="H147" s="262">
        <v>165</v>
      </c>
    </row>
    <row r="148" spans="1:8" ht="12.75">
      <c r="A148" s="163">
        <v>138</v>
      </c>
      <c r="B148" s="99">
        <f t="shared" si="10"/>
        <v>22.53</v>
      </c>
      <c r="C148" s="95">
        <v>31.28</v>
      </c>
      <c r="D148" s="261">
        <v>19580</v>
      </c>
      <c r="E148" s="262">
        <v>12020</v>
      </c>
      <c r="F148" s="261">
        <f t="shared" si="12"/>
        <v>20686</v>
      </c>
      <c r="G148" s="263">
        <f t="shared" si="11"/>
        <v>15040</v>
      </c>
      <c r="H148" s="262">
        <v>165</v>
      </c>
    </row>
    <row r="149" spans="1:8" ht="12.75">
      <c r="A149" s="267">
        <v>139</v>
      </c>
      <c r="B149" s="99">
        <f t="shared" si="10"/>
        <v>22.54</v>
      </c>
      <c r="C149" s="95">
        <v>31.28</v>
      </c>
      <c r="D149" s="261">
        <v>19580</v>
      </c>
      <c r="E149" s="262">
        <v>12020</v>
      </c>
      <c r="F149" s="261">
        <f t="shared" si="12"/>
        <v>20679</v>
      </c>
      <c r="G149" s="263">
        <f t="shared" si="11"/>
        <v>15035</v>
      </c>
      <c r="H149" s="262">
        <v>165</v>
      </c>
    </row>
    <row r="150" spans="1:8" ht="12.75">
      <c r="A150" s="163">
        <v>140</v>
      </c>
      <c r="B150" s="99">
        <f t="shared" si="10"/>
        <v>22.55</v>
      </c>
      <c r="C150" s="95">
        <v>31.28</v>
      </c>
      <c r="D150" s="261">
        <v>19580</v>
      </c>
      <c r="E150" s="262">
        <v>12020</v>
      </c>
      <c r="F150" s="261">
        <f t="shared" si="12"/>
        <v>20673</v>
      </c>
      <c r="G150" s="263">
        <f t="shared" si="11"/>
        <v>15031</v>
      </c>
      <c r="H150" s="262">
        <v>165</v>
      </c>
    </row>
    <row r="151" spans="1:8" ht="12.75">
      <c r="A151" s="163">
        <v>141</v>
      </c>
      <c r="B151" s="99">
        <f t="shared" si="10"/>
        <v>22.56</v>
      </c>
      <c r="C151" s="95">
        <v>31.28</v>
      </c>
      <c r="D151" s="261">
        <v>19580</v>
      </c>
      <c r="E151" s="262">
        <v>12020</v>
      </c>
      <c r="F151" s="261">
        <f t="shared" si="12"/>
        <v>20667</v>
      </c>
      <c r="G151" s="263">
        <f t="shared" si="11"/>
        <v>15026</v>
      </c>
      <c r="H151" s="262">
        <v>165</v>
      </c>
    </row>
    <row r="152" spans="1:8" ht="12.75">
      <c r="A152" s="267">
        <v>142</v>
      </c>
      <c r="B152" s="99">
        <f t="shared" si="10"/>
        <v>22.57</v>
      </c>
      <c r="C152" s="95">
        <v>31.28</v>
      </c>
      <c r="D152" s="261">
        <v>19580</v>
      </c>
      <c r="E152" s="262">
        <v>12020</v>
      </c>
      <c r="F152" s="261">
        <f t="shared" si="12"/>
        <v>20660</v>
      </c>
      <c r="G152" s="263">
        <f t="shared" si="11"/>
        <v>15022</v>
      </c>
      <c r="H152" s="262">
        <v>165</v>
      </c>
    </row>
    <row r="153" spans="1:8" ht="12.75">
      <c r="A153" s="163">
        <v>143</v>
      </c>
      <c r="B153" s="99">
        <f t="shared" si="10"/>
        <v>22.57</v>
      </c>
      <c r="C153" s="95">
        <v>31.28</v>
      </c>
      <c r="D153" s="261">
        <v>19580</v>
      </c>
      <c r="E153" s="262">
        <v>12020</v>
      </c>
      <c r="F153" s="261">
        <f t="shared" si="12"/>
        <v>20660</v>
      </c>
      <c r="G153" s="263">
        <f t="shared" si="11"/>
        <v>15022</v>
      </c>
      <c r="H153" s="262">
        <v>165</v>
      </c>
    </row>
    <row r="154" spans="1:8" ht="12.75">
      <c r="A154" s="163">
        <v>144</v>
      </c>
      <c r="B154" s="99">
        <f t="shared" si="10"/>
        <v>22.58</v>
      </c>
      <c r="C154" s="95">
        <v>31.28</v>
      </c>
      <c r="D154" s="261">
        <v>19580</v>
      </c>
      <c r="E154" s="262">
        <v>12020</v>
      </c>
      <c r="F154" s="261">
        <f t="shared" si="12"/>
        <v>20654</v>
      </c>
      <c r="G154" s="263">
        <f t="shared" si="11"/>
        <v>15017</v>
      </c>
      <c r="H154" s="262">
        <v>165</v>
      </c>
    </row>
    <row r="155" spans="1:8" ht="12.75">
      <c r="A155" s="267">
        <v>145</v>
      </c>
      <c r="B155" s="99">
        <f t="shared" si="10"/>
        <v>22.59</v>
      </c>
      <c r="C155" s="95">
        <v>31.28</v>
      </c>
      <c r="D155" s="261">
        <v>19580</v>
      </c>
      <c r="E155" s="262">
        <v>12020</v>
      </c>
      <c r="F155" s="261">
        <f t="shared" si="12"/>
        <v>20648</v>
      </c>
      <c r="G155" s="263">
        <f t="shared" si="11"/>
        <v>15012</v>
      </c>
      <c r="H155" s="262">
        <v>165</v>
      </c>
    </row>
    <row r="156" spans="1:8" ht="12.75">
      <c r="A156" s="163">
        <v>146</v>
      </c>
      <c r="B156" s="99">
        <f t="shared" si="10"/>
        <v>22.6</v>
      </c>
      <c r="C156" s="95">
        <v>31.28</v>
      </c>
      <c r="D156" s="261">
        <v>19580</v>
      </c>
      <c r="E156" s="262">
        <v>12020</v>
      </c>
      <c r="F156" s="261">
        <f t="shared" si="12"/>
        <v>20642</v>
      </c>
      <c r="G156" s="263">
        <f t="shared" si="11"/>
        <v>15008</v>
      </c>
      <c r="H156" s="262">
        <v>165</v>
      </c>
    </row>
    <row r="157" spans="1:8" ht="12.75">
      <c r="A157" s="163">
        <v>147</v>
      </c>
      <c r="B157" s="99">
        <f t="shared" si="10"/>
        <v>22.61</v>
      </c>
      <c r="C157" s="95">
        <v>31.28</v>
      </c>
      <c r="D157" s="261">
        <v>19580</v>
      </c>
      <c r="E157" s="262">
        <v>12020</v>
      </c>
      <c r="F157" s="261">
        <f t="shared" si="12"/>
        <v>20635</v>
      </c>
      <c r="G157" s="263">
        <f t="shared" si="11"/>
        <v>15003</v>
      </c>
      <c r="H157" s="262">
        <v>165</v>
      </c>
    </row>
    <row r="158" spans="1:8" ht="12.75">
      <c r="A158" s="267">
        <v>148</v>
      </c>
      <c r="B158" s="99">
        <f t="shared" si="10"/>
        <v>22.61</v>
      </c>
      <c r="C158" s="95">
        <v>31.28</v>
      </c>
      <c r="D158" s="261">
        <v>19580</v>
      </c>
      <c r="E158" s="262">
        <v>12020</v>
      </c>
      <c r="F158" s="261">
        <f t="shared" si="12"/>
        <v>20635</v>
      </c>
      <c r="G158" s="263">
        <f t="shared" si="11"/>
        <v>15003</v>
      </c>
      <c r="H158" s="262">
        <v>165</v>
      </c>
    </row>
    <row r="159" spans="1:8" ht="12.75">
      <c r="A159" s="163">
        <v>149</v>
      </c>
      <c r="B159" s="99">
        <f t="shared" si="10"/>
        <v>22.62</v>
      </c>
      <c r="C159" s="95">
        <v>31.28</v>
      </c>
      <c r="D159" s="261">
        <v>19580</v>
      </c>
      <c r="E159" s="262">
        <v>12020</v>
      </c>
      <c r="F159" s="261">
        <f t="shared" si="12"/>
        <v>20629</v>
      </c>
      <c r="G159" s="263">
        <f t="shared" si="11"/>
        <v>14999</v>
      </c>
      <c r="H159" s="262">
        <v>165</v>
      </c>
    </row>
    <row r="160" spans="1:8" ht="12.75">
      <c r="A160" s="163">
        <v>150</v>
      </c>
      <c r="B160" s="99">
        <f t="shared" si="10"/>
        <v>22.63</v>
      </c>
      <c r="C160" s="95">
        <v>31.28</v>
      </c>
      <c r="D160" s="261">
        <v>19580</v>
      </c>
      <c r="E160" s="262">
        <v>12020</v>
      </c>
      <c r="F160" s="261">
        <f t="shared" si="12"/>
        <v>20623</v>
      </c>
      <c r="G160" s="263">
        <f t="shared" si="11"/>
        <v>14994</v>
      </c>
      <c r="H160" s="262">
        <v>165</v>
      </c>
    </row>
    <row r="161" spans="1:8" ht="12.75">
      <c r="A161" s="267">
        <v>151</v>
      </c>
      <c r="B161" s="99">
        <f t="shared" si="10"/>
        <v>22.64</v>
      </c>
      <c r="C161" s="95">
        <v>31.28</v>
      </c>
      <c r="D161" s="261">
        <v>19580</v>
      </c>
      <c r="E161" s="262">
        <v>12020</v>
      </c>
      <c r="F161" s="261">
        <f t="shared" si="12"/>
        <v>20616</v>
      </c>
      <c r="G161" s="263">
        <f t="shared" si="11"/>
        <v>14989</v>
      </c>
      <c r="H161" s="262">
        <v>165</v>
      </c>
    </row>
    <row r="162" spans="1:8" ht="12.75">
      <c r="A162" s="163">
        <v>152</v>
      </c>
      <c r="B162" s="99">
        <f t="shared" si="10"/>
        <v>22.64</v>
      </c>
      <c r="C162" s="95">
        <v>31.28</v>
      </c>
      <c r="D162" s="261">
        <v>19580</v>
      </c>
      <c r="E162" s="262">
        <v>12020</v>
      </c>
      <c r="F162" s="261">
        <f t="shared" si="12"/>
        <v>20616</v>
      </c>
      <c r="G162" s="263">
        <f t="shared" si="11"/>
        <v>14989</v>
      </c>
      <c r="H162" s="262">
        <v>165</v>
      </c>
    </row>
    <row r="163" spans="1:8" ht="12.75">
      <c r="A163" s="163">
        <v>153</v>
      </c>
      <c r="B163" s="99">
        <f t="shared" si="10"/>
        <v>22.65</v>
      </c>
      <c r="C163" s="95">
        <v>31.28</v>
      </c>
      <c r="D163" s="261">
        <v>19580</v>
      </c>
      <c r="E163" s="262">
        <v>12020</v>
      </c>
      <c r="F163" s="261">
        <f t="shared" si="12"/>
        <v>20610</v>
      </c>
      <c r="G163" s="263">
        <f t="shared" si="11"/>
        <v>14985</v>
      </c>
      <c r="H163" s="262">
        <v>165</v>
      </c>
    </row>
    <row r="164" spans="1:8" ht="12.75">
      <c r="A164" s="267">
        <v>154</v>
      </c>
      <c r="B164" s="99">
        <f t="shared" si="10"/>
        <v>22.66</v>
      </c>
      <c r="C164" s="95">
        <v>31.28</v>
      </c>
      <c r="D164" s="261">
        <v>19580</v>
      </c>
      <c r="E164" s="262">
        <v>12020</v>
      </c>
      <c r="F164" s="261">
        <f t="shared" si="12"/>
        <v>20604</v>
      </c>
      <c r="G164" s="263">
        <f t="shared" si="11"/>
        <v>14980</v>
      </c>
      <c r="H164" s="262">
        <v>165</v>
      </c>
    </row>
    <row r="165" spans="1:8" ht="12.75">
      <c r="A165" s="163">
        <v>155</v>
      </c>
      <c r="B165" s="99">
        <f t="shared" si="10"/>
        <v>22.67</v>
      </c>
      <c r="C165" s="95">
        <v>31.28</v>
      </c>
      <c r="D165" s="261">
        <v>19580</v>
      </c>
      <c r="E165" s="262">
        <v>12020</v>
      </c>
      <c r="F165" s="261">
        <f t="shared" si="12"/>
        <v>20598</v>
      </c>
      <c r="G165" s="263">
        <f t="shared" si="11"/>
        <v>14976</v>
      </c>
      <c r="H165" s="262">
        <v>165</v>
      </c>
    </row>
    <row r="166" spans="1:8" ht="12.75">
      <c r="A166" s="163">
        <v>156</v>
      </c>
      <c r="B166" s="99">
        <f t="shared" si="10"/>
        <v>22.67</v>
      </c>
      <c r="C166" s="95">
        <v>31.28</v>
      </c>
      <c r="D166" s="261">
        <v>19580</v>
      </c>
      <c r="E166" s="262">
        <v>12020</v>
      </c>
      <c r="F166" s="261">
        <f t="shared" si="12"/>
        <v>20598</v>
      </c>
      <c r="G166" s="263">
        <f t="shared" si="11"/>
        <v>14976</v>
      </c>
      <c r="H166" s="262">
        <v>165</v>
      </c>
    </row>
    <row r="167" spans="1:8" ht="12.75">
      <c r="A167" s="267">
        <v>157</v>
      </c>
      <c r="B167" s="99">
        <f t="shared" si="10"/>
        <v>22.68</v>
      </c>
      <c r="C167" s="95">
        <v>31.28</v>
      </c>
      <c r="D167" s="261">
        <v>19580</v>
      </c>
      <c r="E167" s="262">
        <v>12020</v>
      </c>
      <c r="F167" s="261">
        <f t="shared" si="12"/>
        <v>20591</v>
      </c>
      <c r="G167" s="263">
        <f t="shared" si="11"/>
        <v>14971</v>
      </c>
      <c r="H167" s="262">
        <v>165</v>
      </c>
    </row>
    <row r="168" spans="1:8" ht="12.75">
      <c r="A168" s="163">
        <v>158</v>
      </c>
      <c r="B168" s="99">
        <f t="shared" si="10"/>
        <v>22.69</v>
      </c>
      <c r="C168" s="95">
        <v>31.28</v>
      </c>
      <c r="D168" s="261">
        <v>19580</v>
      </c>
      <c r="E168" s="262">
        <v>12020</v>
      </c>
      <c r="F168" s="261">
        <f t="shared" si="12"/>
        <v>20585</v>
      </c>
      <c r="G168" s="263">
        <f t="shared" si="11"/>
        <v>14966</v>
      </c>
      <c r="H168" s="262">
        <v>165</v>
      </c>
    </row>
    <row r="169" spans="1:8" ht="12.75">
      <c r="A169" s="163">
        <v>159</v>
      </c>
      <c r="B169" s="99">
        <f t="shared" si="10"/>
        <v>22.69</v>
      </c>
      <c r="C169" s="95">
        <v>31.28</v>
      </c>
      <c r="D169" s="261">
        <v>19580</v>
      </c>
      <c r="E169" s="262">
        <v>12020</v>
      </c>
      <c r="F169" s="261">
        <f t="shared" si="12"/>
        <v>20585</v>
      </c>
      <c r="G169" s="263">
        <f t="shared" si="11"/>
        <v>14966</v>
      </c>
      <c r="H169" s="262">
        <v>165</v>
      </c>
    </row>
    <row r="170" spans="1:8" ht="12.75">
      <c r="A170" s="267">
        <v>160</v>
      </c>
      <c r="B170" s="99">
        <f t="shared" si="10"/>
        <v>22.7</v>
      </c>
      <c r="C170" s="95">
        <v>31.28</v>
      </c>
      <c r="D170" s="261">
        <v>19580</v>
      </c>
      <c r="E170" s="262">
        <v>12020</v>
      </c>
      <c r="F170" s="261">
        <f t="shared" si="12"/>
        <v>20579</v>
      </c>
      <c r="G170" s="263">
        <f t="shared" si="11"/>
        <v>14962</v>
      </c>
      <c r="H170" s="262">
        <v>165</v>
      </c>
    </row>
    <row r="171" spans="1:8" ht="12.75">
      <c r="A171" s="163">
        <v>161</v>
      </c>
      <c r="B171" s="99">
        <f aca="true" t="shared" si="13" ref="B171:B182">ROUND(1.1233*LN(A171)+17,2)</f>
        <v>22.71</v>
      </c>
      <c r="C171" s="95">
        <v>31.28</v>
      </c>
      <c r="D171" s="261">
        <v>19580</v>
      </c>
      <c r="E171" s="262">
        <v>12020</v>
      </c>
      <c r="F171" s="261">
        <f t="shared" si="12"/>
        <v>20573</v>
      </c>
      <c r="G171" s="263">
        <f aca="true" t="shared" si="14" ref="G171:G182">ROUND(12*(1/B171*D171+1/C171*E171),0)</f>
        <v>14957</v>
      </c>
      <c r="H171" s="262">
        <v>165</v>
      </c>
    </row>
    <row r="172" spans="1:8" ht="12.75">
      <c r="A172" s="163">
        <v>162</v>
      </c>
      <c r="B172" s="99">
        <f t="shared" si="13"/>
        <v>22.71</v>
      </c>
      <c r="C172" s="95">
        <v>31.28</v>
      </c>
      <c r="D172" s="261">
        <v>19580</v>
      </c>
      <c r="E172" s="262">
        <v>12020</v>
      </c>
      <c r="F172" s="261">
        <f t="shared" si="12"/>
        <v>20573</v>
      </c>
      <c r="G172" s="263">
        <f t="shared" si="14"/>
        <v>14957</v>
      </c>
      <c r="H172" s="262">
        <v>165</v>
      </c>
    </row>
    <row r="173" spans="1:8" ht="12.75">
      <c r="A173" s="267">
        <v>163</v>
      </c>
      <c r="B173" s="99">
        <f t="shared" si="13"/>
        <v>22.72</v>
      </c>
      <c r="C173" s="95">
        <v>31.28</v>
      </c>
      <c r="D173" s="261">
        <v>19580</v>
      </c>
      <c r="E173" s="262">
        <v>12020</v>
      </c>
      <c r="F173" s="261">
        <f t="shared" si="12"/>
        <v>20567</v>
      </c>
      <c r="G173" s="263">
        <f t="shared" si="14"/>
        <v>14953</v>
      </c>
      <c r="H173" s="262">
        <v>165</v>
      </c>
    </row>
    <row r="174" spans="1:8" ht="12.75">
      <c r="A174" s="163">
        <v>164</v>
      </c>
      <c r="B174" s="99">
        <f t="shared" si="13"/>
        <v>22.73</v>
      </c>
      <c r="C174" s="95">
        <v>31.28</v>
      </c>
      <c r="D174" s="261">
        <v>19580</v>
      </c>
      <c r="E174" s="262">
        <v>12020</v>
      </c>
      <c r="F174" s="261">
        <f t="shared" si="12"/>
        <v>20560</v>
      </c>
      <c r="G174" s="263">
        <f t="shared" si="14"/>
        <v>14948</v>
      </c>
      <c r="H174" s="262">
        <v>165</v>
      </c>
    </row>
    <row r="175" spans="1:8" ht="12.75">
      <c r="A175" s="163">
        <v>165</v>
      </c>
      <c r="B175" s="99">
        <f t="shared" si="13"/>
        <v>22.74</v>
      </c>
      <c r="C175" s="95">
        <v>31.28</v>
      </c>
      <c r="D175" s="261">
        <v>19580</v>
      </c>
      <c r="E175" s="262">
        <v>12020</v>
      </c>
      <c r="F175" s="261">
        <f t="shared" si="12"/>
        <v>20554</v>
      </c>
      <c r="G175" s="263">
        <f t="shared" si="14"/>
        <v>14944</v>
      </c>
      <c r="H175" s="262">
        <v>165</v>
      </c>
    </row>
    <row r="176" spans="1:8" ht="12.75">
      <c r="A176" s="267">
        <v>166</v>
      </c>
      <c r="B176" s="99">
        <f t="shared" si="13"/>
        <v>22.74</v>
      </c>
      <c r="C176" s="95">
        <v>31.28</v>
      </c>
      <c r="D176" s="261">
        <v>19580</v>
      </c>
      <c r="E176" s="262">
        <v>12020</v>
      </c>
      <c r="F176" s="261">
        <f t="shared" si="12"/>
        <v>20554</v>
      </c>
      <c r="G176" s="263">
        <f t="shared" si="14"/>
        <v>14944</v>
      </c>
      <c r="H176" s="262">
        <v>165</v>
      </c>
    </row>
    <row r="177" spans="1:8" ht="12.75">
      <c r="A177" s="163">
        <v>167</v>
      </c>
      <c r="B177" s="99">
        <f t="shared" si="13"/>
        <v>22.75</v>
      </c>
      <c r="C177" s="95">
        <v>31.28</v>
      </c>
      <c r="D177" s="261">
        <v>19580</v>
      </c>
      <c r="E177" s="262">
        <v>12020</v>
      </c>
      <c r="F177" s="261">
        <f t="shared" si="12"/>
        <v>20548</v>
      </c>
      <c r="G177" s="263">
        <f t="shared" si="14"/>
        <v>14939</v>
      </c>
      <c r="H177" s="262">
        <v>165</v>
      </c>
    </row>
    <row r="178" spans="1:8" ht="12.75">
      <c r="A178" s="163">
        <v>168</v>
      </c>
      <c r="B178" s="99">
        <f t="shared" si="13"/>
        <v>22.76</v>
      </c>
      <c r="C178" s="95">
        <v>31.28</v>
      </c>
      <c r="D178" s="261">
        <v>19580</v>
      </c>
      <c r="E178" s="262">
        <v>12020</v>
      </c>
      <c r="F178" s="261">
        <f t="shared" si="12"/>
        <v>20542</v>
      </c>
      <c r="G178" s="263">
        <f t="shared" si="14"/>
        <v>14935</v>
      </c>
      <c r="H178" s="262">
        <v>165</v>
      </c>
    </row>
    <row r="179" spans="1:8" ht="12.75">
      <c r="A179" s="267">
        <v>169</v>
      </c>
      <c r="B179" s="99">
        <f t="shared" si="13"/>
        <v>22.76</v>
      </c>
      <c r="C179" s="95">
        <v>31.28</v>
      </c>
      <c r="D179" s="261">
        <v>19580</v>
      </c>
      <c r="E179" s="262">
        <v>12020</v>
      </c>
      <c r="F179" s="261">
        <f t="shared" si="12"/>
        <v>20542</v>
      </c>
      <c r="G179" s="263">
        <f t="shared" si="14"/>
        <v>14935</v>
      </c>
      <c r="H179" s="262">
        <v>165</v>
      </c>
    </row>
    <row r="180" spans="1:8" ht="12.75">
      <c r="A180" s="163">
        <v>170</v>
      </c>
      <c r="B180" s="99">
        <f t="shared" si="13"/>
        <v>22.77</v>
      </c>
      <c r="C180" s="95">
        <v>31.28</v>
      </c>
      <c r="D180" s="261">
        <v>19580</v>
      </c>
      <c r="E180" s="262">
        <v>12020</v>
      </c>
      <c r="F180" s="261">
        <f t="shared" si="12"/>
        <v>20536</v>
      </c>
      <c r="G180" s="263">
        <f t="shared" si="14"/>
        <v>14930</v>
      </c>
      <c r="H180" s="262">
        <v>165</v>
      </c>
    </row>
    <row r="181" spans="1:8" ht="12.75">
      <c r="A181" s="163">
        <v>171</v>
      </c>
      <c r="B181" s="99">
        <f t="shared" si="13"/>
        <v>22.78</v>
      </c>
      <c r="C181" s="95">
        <v>31.28</v>
      </c>
      <c r="D181" s="261">
        <v>19580</v>
      </c>
      <c r="E181" s="262">
        <v>12020</v>
      </c>
      <c r="F181" s="261">
        <f t="shared" si="12"/>
        <v>20529</v>
      </c>
      <c r="G181" s="263">
        <f t="shared" si="14"/>
        <v>14926</v>
      </c>
      <c r="H181" s="262">
        <v>165</v>
      </c>
    </row>
    <row r="182" spans="1:8" ht="13.5" thickBot="1">
      <c r="A182" s="270">
        <v>172</v>
      </c>
      <c r="B182" s="275">
        <f t="shared" si="13"/>
        <v>22.78</v>
      </c>
      <c r="C182" s="269">
        <v>31.28</v>
      </c>
      <c r="D182" s="261">
        <v>19580</v>
      </c>
      <c r="E182" s="262">
        <v>12020</v>
      </c>
      <c r="F182" s="261">
        <f t="shared" si="12"/>
        <v>20529</v>
      </c>
      <c r="G182" s="266">
        <f t="shared" si="14"/>
        <v>14926</v>
      </c>
      <c r="H182" s="262">
        <v>165</v>
      </c>
    </row>
  </sheetData>
  <mergeCells count="1">
    <mergeCell ref="A8:B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kraje&amp;R1.2.2009</oddHeader>
    <oddFooter>&amp;CStránka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2"/>
  <sheetViews>
    <sheetView workbookViewId="0" topLeftCell="A1">
      <selection activeCell="F11" sqref="F11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22</v>
      </c>
    </row>
    <row r="2" ht="4.5" customHeight="1"/>
    <row r="3" spans="1:9" ht="20.25">
      <c r="A3" s="56" t="s">
        <v>607</v>
      </c>
      <c r="C3" s="52"/>
      <c r="D3" s="52"/>
      <c r="E3" s="52"/>
      <c r="F3" s="53"/>
      <c r="G3" s="53"/>
      <c r="H3" s="54"/>
      <c r="I3" s="54"/>
    </row>
    <row r="4" spans="1:9" ht="12.75">
      <c r="A4" s="101" t="s">
        <v>228</v>
      </c>
      <c r="B4" s="58"/>
      <c r="C4" s="58"/>
      <c r="D4" s="58"/>
      <c r="E4" s="58"/>
      <c r="F4" s="58"/>
      <c r="G4" s="58"/>
      <c r="I4" s="54"/>
    </row>
    <row r="5" spans="1:9" ht="6.75" customHeight="1">
      <c r="A5" s="89"/>
      <c r="B5" s="58"/>
      <c r="C5" s="58"/>
      <c r="D5" s="58"/>
      <c r="E5" s="58"/>
      <c r="F5" s="58"/>
      <c r="G5" s="58"/>
      <c r="I5" s="54"/>
    </row>
    <row r="6" spans="1:9" ht="15.75">
      <c r="A6" s="59"/>
      <c r="B6" s="60"/>
      <c r="C6" s="61" t="s">
        <v>197</v>
      </c>
      <c r="F6" s="62" t="s">
        <v>198</v>
      </c>
      <c r="G6" s="62"/>
      <c r="I6" s="54"/>
    </row>
    <row r="7" spans="1:9" ht="15.75">
      <c r="A7" s="63"/>
      <c r="B7" s="60"/>
      <c r="C7" s="90" t="s">
        <v>229</v>
      </c>
      <c r="D7" s="91"/>
      <c r="E7" s="92"/>
      <c r="F7" s="90">
        <v>34.72</v>
      </c>
      <c r="G7" s="93"/>
      <c r="I7" s="54"/>
    </row>
    <row r="8" spans="1:9" ht="6" customHeight="1" thickBot="1">
      <c r="A8" s="432"/>
      <c r="B8" s="432"/>
      <c r="C8" s="72"/>
      <c r="D8" s="73"/>
      <c r="E8" s="74"/>
      <c r="F8" s="74"/>
      <c r="G8" s="74"/>
      <c r="I8" s="54"/>
    </row>
    <row r="9" spans="1:8" ht="15.75">
      <c r="A9" s="55"/>
      <c r="B9" s="75" t="s">
        <v>241</v>
      </c>
      <c r="C9" s="76"/>
      <c r="D9" s="75" t="s">
        <v>242</v>
      </c>
      <c r="E9" s="76"/>
      <c r="F9" s="77" t="s">
        <v>243</v>
      </c>
      <c r="G9" s="78" t="s">
        <v>244</v>
      </c>
      <c r="H9" s="76"/>
    </row>
    <row r="10" spans="1:8" ht="45.75" thickBot="1">
      <c r="A10" s="79" t="s">
        <v>32</v>
      </c>
      <c r="B10" s="80" t="s">
        <v>197</v>
      </c>
      <c r="C10" s="81" t="s">
        <v>198</v>
      </c>
      <c r="D10" s="82" t="s">
        <v>245</v>
      </c>
      <c r="E10" s="83" t="s">
        <v>246</v>
      </c>
      <c r="F10" s="82" t="s">
        <v>243</v>
      </c>
      <c r="G10" s="84" t="s">
        <v>248</v>
      </c>
      <c r="H10" s="83" t="s">
        <v>249</v>
      </c>
    </row>
    <row r="11" spans="1:8" ht="12.75">
      <c r="A11" s="267">
        <v>1</v>
      </c>
      <c r="B11" s="99">
        <f aca="true" t="shared" si="0" ref="B11:B42">ROUND((1.1233*LN(A11)+17)*1.11,2)</f>
        <v>18.87</v>
      </c>
      <c r="C11" s="95">
        <v>34.72</v>
      </c>
      <c r="D11" s="261">
        <v>19580</v>
      </c>
      <c r="E11" s="262">
        <v>12020</v>
      </c>
      <c r="F11" s="261">
        <f>ROUND(12*1.3644*(1/B11*D11+1/C11*E11)+H11,0)</f>
        <v>22822</v>
      </c>
      <c r="G11" s="263">
        <f aca="true" t="shared" si="1" ref="G11:G42">ROUND(12*(1/B11*D11+1/C11*E11),0)</f>
        <v>16606</v>
      </c>
      <c r="H11" s="262">
        <v>165</v>
      </c>
    </row>
    <row r="12" spans="1:8" ht="12.75">
      <c r="A12" s="163">
        <v>2</v>
      </c>
      <c r="B12" s="99">
        <f t="shared" si="0"/>
        <v>19.73</v>
      </c>
      <c r="C12" s="95">
        <v>34.72</v>
      </c>
      <c r="D12" s="261">
        <v>19580</v>
      </c>
      <c r="E12" s="262">
        <v>12020</v>
      </c>
      <c r="F12" s="261">
        <f aca="true" t="shared" si="2" ref="F12:F75">ROUND(12*1.3644*(1/B12*D12+1/C12*E12)+H12,0)</f>
        <v>22082</v>
      </c>
      <c r="G12" s="263">
        <f t="shared" si="1"/>
        <v>16063</v>
      </c>
      <c r="H12" s="262">
        <v>165</v>
      </c>
    </row>
    <row r="13" spans="1:8" ht="12.75">
      <c r="A13" s="163">
        <v>3</v>
      </c>
      <c r="B13" s="99">
        <f t="shared" si="0"/>
        <v>20.24</v>
      </c>
      <c r="C13" s="95">
        <v>34.72</v>
      </c>
      <c r="D13" s="261">
        <v>19580</v>
      </c>
      <c r="E13" s="262">
        <v>12020</v>
      </c>
      <c r="F13" s="261">
        <f t="shared" si="2"/>
        <v>21672</v>
      </c>
      <c r="G13" s="263">
        <f t="shared" si="1"/>
        <v>15763</v>
      </c>
      <c r="H13" s="262">
        <v>165</v>
      </c>
    </row>
    <row r="14" spans="1:8" ht="12.75">
      <c r="A14" s="267">
        <v>4</v>
      </c>
      <c r="B14" s="99">
        <f t="shared" si="0"/>
        <v>20.6</v>
      </c>
      <c r="C14" s="95">
        <v>34.72</v>
      </c>
      <c r="D14" s="261">
        <v>19580</v>
      </c>
      <c r="E14" s="262">
        <v>12020</v>
      </c>
      <c r="F14" s="261">
        <f t="shared" si="2"/>
        <v>21395</v>
      </c>
      <c r="G14" s="263">
        <f t="shared" si="1"/>
        <v>15560</v>
      </c>
      <c r="H14" s="262">
        <v>165</v>
      </c>
    </row>
    <row r="15" spans="1:8" ht="12.75">
      <c r="A15" s="163">
        <v>5</v>
      </c>
      <c r="B15" s="99">
        <f t="shared" si="0"/>
        <v>20.88</v>
      </c>
      <c r="C15" s="95">
        <v>34.72</v>
      </c>
      <c r="D15" s="261">
        <v>19580</v>
      </c>
      <c r="E15" s="262">
        <v>12020</v>
      </c>
      <c r="F15" s="261">
        <f t="shared" si="2"/>
        <v>21187</v>
      </c>
      <c r="G15" s="263">
        <f t="shared" si="1"/>
        <v>15407</v>
      </c>
      <c r="H15" s="262">
        <v>165</v>
      </c>
    </row>
    <row r="16" spans="1:8" ht="12.75">
      <c r="A16" s="163">
        <v>6</v>
      </c>
      <c r="B16" s="99">
        <f t="shared" si="0"/>
        <v>21.1</v>
      </c>
      <c r="C16" s="95">
        <v>34.72</v>
      </c>
      <c r="D16" s="261">
        <v>19580</v>
      </c>
      <c r="E16" s="262">
        <v>12020</v>
      </c>
      <c r="F16" s="261">
        <f t="shared" si="2"/>
        <v>21027</v>
      </c>
      <c r="G16" s="263">
        <f t="shared" si="1"/>
        <v>15290</v>
      </c>
      <c r="H16" s="262">
        <v>165</v>
      </c>
    </row>
    <row r="17" spans="1:8" ht="12.75">
      <c r="A17" s="267">
        <v>7</v>
      </c>
      <c r="B17" s="99">
        <f t="shared" si="0"/>
        <v>21.3</v>
      </c>
      <c r="C17" s="95">
        <v>34.72</v>
      </c>
      <c r="D17" s="261">
        <v>19580</v>
      </c>
      <c r="E17" s="262">
        <v>12020</v>
      </c>
      <c r="F17" s="261">
        <f t="shared" si="2"/>
        <v>20884</v>
      </c>
      <c r="G17" s="263">
        <f t="shared" si="1"/>
        <v>15185</v>
      </c>
      <c r="H17" s="262">
        <v>165</v>
      </c>
    </row>
    <row r="18" spans="1:8" ht="12.75">
      <c r="A18" s="163">
        <v>8</v>
      </c>
      <c r="B18" s="99">
        <f t="shared" si="0"/>
        <v>21.46</v>
      </c>
      <c r="C18" s="95">
        <v>34.72</v>
      </c>
      <c r="D18" s="261">
        <v>19580</v>
      </c>
      <c r="E18" s="262">
        <v>12020</v>
      </c>
      <c r="F18" s="261">
        <f t="shared" si="2"/>
        <v>20772</v>
      </c>
      <c r="G18" s="263">
        <f t="shared" si="1"/>
        <v>15103</v>
      </c>
      <c r="H18" s="262">
        <v>165</v>
      </c>
    </row>
    <row r="19" spans="1:8" ht="12.75">
      <c r="A19" s="163">
        <v>9</v>
      </c>
      <c r="B19" s="99">
        <f t="shared" si="0"/>
        <v>21.61</v>
      </c>
      <c r="C19" s="95">
        <v>34.72</v>
      </c>
      <c r="D19" s="261">
        <v>19580</v>
      </c>
      <c r="E19" s="262">
        <v>12020</v>
      </c>
      <c r="F19" s="261">
        <f t="shared" si="2"/>
        <v>20668</v>
      </c>
      <c r="G19" s="263">
        <f t="shared" si="1"/>
        <v>15027</v>
      </c>
      <c r="H19" s="262">
        <v>165</v>
      </c>
    </row>
    <row r="20" spans="1:8" ht="12.75">
      <c r="A20" s="267">
        <v>10</v>
      </c>
      <c r="B20" s="99">
        <f t="shared" si="0"/>
        <v>21.74</v>
      </c>
      <c r="C20" s="95">
        <v>34.72</v>
      </c>
      <c r="D20" s="261">
        <v>19580</v>
      </c>
      <c r="E20" s="262">
        <v>12020</v>
      </c>
      <c r="F20" s="261">
        <f t="shared" si="2"/>
        <v>20579</v>
      </c>
      <c r="G20" s="263">
        <f t="shared" si="1"/>
        <v>14962</v>
      </c>
      <c r="H20" s="262">
        <v>165</v>
      </c>
    </row>
    <row r="21" spans="1:8" ht="12.75">
      <c r="A21" s="163">
        <v>11</v>
      </c>
      <c r="B21" s="99">
        <f t="shared" si="0"/>
        <v>21.86</v>
      </c>
      <c r="C21" s="95">
        <v>34.72</v>
      </c>
      <c r="D21" s="261">
        <v>19580</v>
      </c>
      <c r="E21" s="262">
        <v>12020</v>
      </c>
      <c r="F21" s="261">
        <f t="shared" si="2"/>
        <v>20498</v>
      </c>
      <c r="G21" s="263">
        <f t="shared" si="1"/>
        <v>14903</v>
      </c>
      <c r="H21" s="262">
        <v>165</v>
      </c>
    </row>
    <row r="22" spans="1:8" ht="12.75">
      <c r="A22" s="163">
        <v>12</v>
      </c>
      <c r="B22" s="99">
        <f t="shared" si="0"/>
        <v>21.97</v>
      </c>
      <c r="C22" s="95">
        <v>34.72</v>
      </c>
      <c r="D22" s="261">
        <v>19580</v>
      </c>
      <c r="E22" s="262">
        <v>12020</v>
      </c>
      <c r="F22" s="261">
        <f t="shared" si="2"/>
        <v>20425</v>
      </c>
      <c r="G22" s="263">
        <f t="shared" si="1"/>
        <v>14849</v>
      </c>
      <c r="H22" s="262">
        <v>165</v>
      </c>
    </row>
    <row r="23" spans="1:8" ht="12.75">
      <c r="A23" s="267">
        <v>13</v>
      </c>
      <c r="B23" s="99">
        <f t="shared" si="0"/>
        <v>22.07</v>
      </c>
      <c r="C23" s="95">
        <v>34.72</v>
      </c>
      <c r="D23" s="261">
        <v>19580</v>
      </c>
      <c r="E23" s="262">
        <v>12020</v>
      </c>
      <c r="F23" s="261">
        <f t="shared" si="2"/>
        <v>20359</v>
      </c>
      <c r="G23" s="263">
        <f t="shared" si="1"/>
        <v>14801</v>
      </c>
      <c r="H23" s="262">
        <v>165</v>
      </c>
    </row>
    <row r="24" spans="1:8" ht="12.75">
      <c r="A24" s="163">
        <v>14</v>
      </c>
      <c r="B24" s="99">
        <f t="shared" si="0"/>
        <v>22.16</v>
      </c>
      <c r="C24" s="95">
        <v>34.72</v>
      </c>
      <c r="D24" s="261">
        <v>19580</v>
      </c>
      <c r="E24" s="262">
        <v>12020</v>
      </c>
      <c r="F24" s="261">
        <f t="shared" si="2"/>
        <v>20300</v>
      </c>
      <c r="G24" s="263">
        <f t="shared" si="1"/>
        <v>14757</v>
      </c>
      <c r="H24" s="262">
        <v>165</v>
      </c>
    </row>
    <row r="25" spans="1:8" ht="12.75">
      <c r="A25" s="163">
        <v>15</v>
      </c>
      <c r="B25" s="99">
        <f t="shared" si="0"/>
        <v>22.25</v>
      </c>
      <c r="C25" s="95">
        <v>34.72</v>
      </c>
      <c r="D25" s="261">
        <v>19580</v>
      </c>
      <c r="E25" s="262">
        <v>12020</v>
      </c>
      <c r="F25" s="261">
        <f t="shared" si="2"/>
        <v>20241</v>
      </c>
      <c r="G25" s="263">
        <f t="shared" si="1"/>
        <v>14714</v>
      </c>
      <c r="H25" s="262">
        <v>165</v>
      </c>
    </row>
    <row r="26" spans="1:8" ht="12.75">
      <c r="A26" s="267">
        <v>16</v>
      </c>
      <c r="B26" s="99">
        <f t="shared" si="0"/>
        <v>22.33</v>
      </c>
      <c r="C26" s="95">
        <v>34.72</v>
      </c>
      <c r="D26" s="261">
        <v>19580</v>
      </c>
      <c r="E26" s="262">
        <v>12020</v>
      </c>
      <c r="F26" s="261">
        <f t="shared" si="2"/>
        <v>20190</v>
      </c>
      <c r="G26" s="263">
        <f t="shared" si="1"/>
        <v>14677</v>
      </c>
      <c r="H26" s="262">
        <v>165</v>
      </c>
    </row>
    <row r="27" spans="1:8" ht="12.75">
      <c r="A27" s="163">
        <v>17</v>
      </c>
      <c r="B27" s="99">
        <f t="shared" si="0"/>
        <v>22.4</v>
      </c>
      <c r="C27" s="95">
        <v>34.72</v>
      </c>
      <c r="D27" s="261">
        <v>19580</v>
      </c>
      <c r="E27" s="262">
        <v>12020</v>
      </c>
      <c r="F27" s="261">
        <f t="shared" si="2"/>
        <v>20145</v>
      </c>
      <c r="G27" s="263">
        <f t="shared" si="1"/>
        <v>14644</v>
      </c>
      <c r="H27" s="262">
        <v>165</v>
      </c>
    </row>
    <row r="28" spans="1:8" ht="12.75">
      <c r="A28" s="163">
        <v>18</v>
      </c>
      <c r="B28" s="99">
        <f t="shared" si="0"/>
        <v>22.47</v>
      </c>
      <c r="C28" s="95">
        <v>34.72</v>
      </c>
      <c r="D28" s="261">
        <v>19580</v>
      </c>
      <c r="E28" s="262">
        <v>12020</v>
      </c>
      <c r="F28" s="261">
        <f t="shared" si="2"/>
        <v>20100</v>
      </c>
      <c r="G28" s="263">
        <f t="shared" si="1"/>
        <v>14611</v>
      </c>
      <c r="H28" s="262">
        <v>165</v>
      </c>
    </row>
    <row r="29" spans="1:8" ht="12.75">
      <c r="A29" s="267">
        <v>19</v>
      </c>
      <c r="B29" s="99">
        <f t="shared" si="0"/>
        <v>22.54</v>
      </c>
      <c r="C29" s="95">
        <v>34.72</v>
      </c>
      <c r="D29" s="261">
        <v>19580</v>
      </c>
      <c r="E29" s="262">
        <v>12020</v>
      </c>
      <c r="F29" s="261">
        <f t="shared" si="2"/>
        <v>20056</v>
      </c>
      <c r="G29" s="263">
        <f t="shared" si="1"/>
        <v>14579</v>
      </c>
      <c r="H29" s="262">
        <v>165</v>
      </c>
    </row>
    <row r="30" spans="1:8" ht="12.75">
      <c r="A30" s="163">
        <v>20</v>
      </c>
      <c r="B30" s="99">
        <f t="shared" si="0"/>
        <v>22.61</v>
      </c>
      <c r="C30" s="95">
        <v>34.72</v>
      </c>
      <c r="D30" s="261">
        <v>19580</v>
      </c>
      <c r="E30" s="262">
        <v>12020</v>
      </c>
      <c r="F30" s="261">
        <f t="shared" si="2"/>
        <v>20012</v>
      </c>
      <c r="G30" s="263">
        <f t="shared" si="1"/>
        <v>14546</v>
      </c>
      <c r="H30" s="262">
        <v>165</v>
      </c>
    </row>
    <row r="31" spans="1:8" ht="12.75">
      <c r="A31" s="163">
        <v>21</v>
      </c>
      <c r="B31" s="99">
        <f t="shared" si="0"/>
        <v>22.67</v>
      </c>
      <c r="C31" s="95">
        <v>34.72</v>
      </c>
      <c r="D31" s="261">
        <v>19580</v>
      </c>
      <c r="E31" s="262">
        <v>12020</v>
      </c>
      <c r="F31" s="261">
        <f t="shared" si="2"/>
        <v>19974</v>
      </c>
      <c r="G31" s="263">
        <f t="shared" si="1"/>
        <v>14519</v>
      </c>
      <c r="H31" s="262">
        <v>165</v>
      </c>
    </row>
    <row r="32" spans="1:8" ht="12.75">
      <c r="A32" s="267">
        <v>22</v>
      </c>
      <c r="B32" s="99">
        <f t="shared" si="0"/>
        <v>22.72</v>
      </c>
      <c r="C32" s="95">
        <v>34.72</v>
      </c>
      <c r="D32" s="261">
        <v>19580</v>
      </c>
      <c r="E32" s="262">
        <v>12020</v>
      </c>
      <c r="F32" s="261">
        <f t="shared" si="2"/>
        <v>19943</v>
      </c>
      <c r="G32" s="263">
        <f t="shared" si="1"/>
        <v>14496</v>
      </c>
      <c r="H32" s="262">
        <v>165</v>
      </c>
    </row>
    <row r="33" spans="1:8" ht="12.75">
      <c r="A33" s="163">
        <v>23</v>
      </c>
      <c r="B33" s="99">
        <f t="shared" si="0"/>
        <v>22.78</v>
      </c>
      <c r="C33" s="95">
        <v>34.72</v>
      </c>
      <c r="D33" s="261">
        <v>19580</v>
      </c>
      <c r="E33" s="262">
        <v>12020</v>
      </c>
      <c r="F33" s="261">
        <f t="shared" si="2"/>
        <v>19906</v>
      </c>
      <c r="G33" s="263">
        <f t="shared" si="1"/>
        <v>14469</v>
      </c>
      <c r="H33" s="262">
        <v>165</v>
      </c>
    </row>
    <row r="34" spans="1:8" ht="12.75">
      <c r="A34" s="163">
        <v>24</v>
      </c>
      <c r="B34" s="99">
        <f t="shared" si="0"/>
        <v>22.83</v>
      </c>
      <c r="C34" s="95">
        <v>34.72</v>
      </c>
      <c r="D34" s="261">
        <v>19580</v>
      </c>
      <c r="E34" s="262">
        <v>12020</v>
      </c>
      <c r="F34" s="261">
        <f t="shared" si="2"/>
        <v>19875</v>
      </c>
      <c r="G34" s="263">
        <f t="shared" si="1"/>
        <v>14446</v>
      </c>
      <c r="H34" s="262">
        <v>165</v>
      </c>
    </row>
    <row r="35" spans="1:8" ht="12.75">
      <c r="A35" s="267">
        <v>25</v>
      </c>
      <c r="B35" s="99">
        <f t="shared" si="0"/>
        <v>22.88</v>
      </c>
      <c r="C35" s="95">
        <v>34.72</v>
      </c>
      <c r="D35" s="261">
        <v>19580</v>
      </c>
      <c r="E35" s="262">
        <v>12020</v>
      </c>
      <c r="F35" s="261">
        <f t="shared" si="2"/>
        <v>19845</v>
      </c>
      <c r="G35" s="263">
        <f t="shared" si="1"/>
        <v>14424</v>
      </c>
      <c r="H35" s="262">
        <v>165</v>
      </c>
    </row>
    <row r="36" spans="1:8" ht="12.75">
      <c r="A36" s="163">
        <v>26</v>
      </c>
      <c r="B36" s="99">
        <f t="shared" si="0"/>
        <v>22.93</v>
      </c>
      <c r="C36" s="95">
        <v>34.72</v>
      </c>
      <c r="D36" s="261">
        <v>19580</v>
      </c>
      <c r="E36" s="262">
        <v>12020</v>
      </c>
      <c r="F36" s="261">
        <f t="shared" si="2"/>
        <v>19814</v>
      </c>
      <c r="G36" s="263">
        <f t="shared" si="1"/>
        <v>14401</v>
      </c>
      <c r="H36" s="262">
        <v>165</v>
      </c>
    </row>
    <row r="37" spans="1:8" ht="12.75">
      <c r="A37" s="163">
        <v>27</v>
      </c>
      <c r="B37" s="99">
        <f t="shared" si="0"/>
        <v>22.98</v>
      </c>
      <c r="C37" s="95">
        <v>34.72</v>
      </c>
      <c r="D37" s="261">
        <v>19580</v>
      </c>
      <c r="E37" s="262">
        <v>12020</v>
      </c>
      <c r="F37" s="261">
        <f t="shared" si="2"/>
        <v>19784</v>
      </c>
      <c r="G37" s="263">
        <f t="shared" si="1"/>
        <v>14379</v>
      </c>
      <c r="H37" s="262">
        <v>165</v>
      </c>
    </row>
    <row r="38" spans="1:8" ht="12.75">
      <c r="A38" s="267">
        <v>28</v>
      </c>
      <c r="B38" s="99">
        <f t="shared" si="0"/>
        <v>23.02</v>
      </c>
      <c r="C38" s="95">
        <v>34.72</v>
      </c>
      <c r="D38" s="261">
        <v>19580</v>
      </c>
      <c r="E38" s="262">
        <v>12020</v>
      </c>
      <c r="F38" s="261">
        <f t="shared" si="2"/>
        <v>19759</v>
      </c>
      <c r="G38" s="263">
        <f t="shared" si="1"/>
        <v>14361</v>
      </c>
      <c r="H38" s="262">
        <v>165</v>
      </c>
    </row>
    <row r="39" spans="1:8" ht="12.75">
      <c r="A39" s="163">
        <v>29</v>
      </c>
      <c r="B39" s="99">
        <f t="shared" si="0"/>
        <v>23.07</v>
      </c>
      <c r="C39" s="95">
        <v>34.72</v>
      </c>
      <c r="D39" s="261">
        <v>19580</v>
      </c>
      <c r="E39" s="262">
        <v>12020</v>
      </c>
      <c r="F39" s="261">
        <f t="shared" si="2"/>
        <v>19729</v>
      </c>
      <c r="G39" s="263">
        <f t="shared" si="1"/>
        <v>14339</v>
      </c>
      <c r="H39" s="262">
        <v>165</v>
      </c>
    </row>
    <row r="40" spans="1:8" ht="12.75">
      <c r="A40" s="163">
        <v>30</v>
      </c>
      <c r="B40" s="99">
        <f t="shared" si="0"/>
        <v>23.11</v>
      </c>
      <c r="C40" s="95">
        <v>34.72</v>
      </c>
      <c r="D40" s="261">
        <v>19580</v>
      </c>
      <c r="E40" s="262">
        <v>12020</v>
      </c>
      <c r="F40" s="261">
        <f t="shared" si="2"/>
        <v>19705</v>
      </c>
      <c r="G40" s="263">
        <f t="shared" si="1"/>
        <v>14321</v>
      </c>
      <c r="H40" s="262">
        <v>165</v>
      </c>
    </row>
    <row r="41" spans="1:8" ht="12.75">
      <c r="A41" s="267">
        <v>31</v>
      </c>
      <c r="B41" s="99">
        <f t="shared" si="0"/>
        <v>23.15</v>
      </c>
      <c r="C41" s="95">
        <v>34.72</v>
      </c>
      <c r="D41" s="261">
        <v>19580</v>
      </c>
      <c r="E41" s="262">
        <v>12020</v>
      </c>
      <c r="F41" s="261">
        <f t="shared" si="2"/>
        <v>19681</v>
      </c>
      <c r="G41" s="263">
        <f t="shared" si="1"/>
        <v>14304</v>
      </c>
      <c r="H41" s="262">
        <v>165</v>
      </c>
    </row>
    <row r="42" spans="1:8" ht="12.75">
      <c r="A42" s="163">
        <v>32</v>
      </c>
      <c r="B42" s="99">
        <f t="shared" si="0"/>
        <v>23.19</v>
      </c>
      <c r="C42" s="95">
        <v>34.72</v>
      </c>
      <c r="D42" s="261">
        <v>19580</v>
      </c>
      <c r="E42" s="262">
        <v>12020</v>
      </c>
      <c r="F42" s="261">
        <f t="shared" si="2"/>
        <v>19657</v>
      </c>
      <c r="G42" s="263">
        <f t="shared" si="1"/>
        <v>14286</v>
      </c>
      <c r="H42" s="262">
        <v>165</v>
      </c>
    </row>
    <row r="43" spans="1:8" ht="12.75">
      <c r="A43" s="163">
        <v>33</v>
      </c>
      <c r="B43" s="99">
        <f aca="true" t="shared" si="3" ref="B43:B74">ROUND((1.1233*LN(A43)+17)*1.11,2)</f>
        <v>23.23</v>
      </c>
      <c r="C43" s="95">
        <v>34.72</v>
      </c>
      <c r="D43" s="261">
        <v>19580</v>
      </c>
      <c r="E43" s="262">
        <v>12020</v>
      </c>
      <c r="F43" s="261">
        <f t="shared" si="2"/>
        <v>19633</v>
      </c>
      <c r="G43" s="263">
        <f aca="true" t="shared" si="4" ref="G43:G74">ROUND(12*(1/B43*D43+1/C43*E43),0)</f>
        <v>14269</v>
      </c>
      <c r="H43" s="262">
        <v>165</v>
      </c>
    </row>
    <row r="44" spans="1:8" ht="12.75">
      <c r="A44" s="267">
        <v>34</v>
      </c>
      <c r="B44" s="99">
        <f t="shared" si="3"/>
        <v>23.27</v>
      </c>
      <c r="C44" s="95">
        <v>34.72</v>
      </c>
      <c r="D44" s="261">
        <v>19580</v>
      </c>
      <c r="E44" s="262">
        <v>12020</v>
      </c>
      <c r="F44" s="261">
        <f t="shared" si="2"/>
        <v>19610</v>
      </c>
      <c r="G44" s="263">
        <f t="shared" si="4"/>
        <v>14251</v>
      </c>
      <c r="H44" s="262">
        <v>165</v>
      </c>
    </row>
    <row r="45" spans="1:8" ht="12.75">
      <c r="A45" s="163">
        <v>35</v>
      </c>
      <c r="B45" s="99">
        <f t="shared" si="3"/>
        <v>23.3</v>
      </c>
      <c r="C45" s="95">
        <v>34.72</v>
      </c>
      <c r="D45" s="261">
        <v>19580</v>
      </c>
      <c r="E45" s="262">
        <v>12020</v>
      </c>
      <c r="F45" s="261">
        <f t="shared" si="2"/>
        <v>19592</v>
      </c>
      <c r="G45" s="263">
        <f t="shared" si="4"/>
        <v>14238</v>
      </c>
      <c r="H45" s="262">
        <v>165</v>
      </c>
    </row>
    <row r="46" spans="1:8" ht="12.75">
      <c r="A46" s="163">
        <v>36</v>
      </c>
      <c r="B46" s="99">
        <f t="shared" si="3"/>
        <v>23.34</v>
      </c>
      <c r="C46" s="95">
        <v>34.72</v>
      </c>
      <c r="D46" s="261">
        <v>19580</v>
      </c>
      <c r="E46" s="262">
        <v>12020</v>
      </c>
      <c r="F46" s="261">
        <f t="shared" si="2"/>
        <v>19568</v>
      </c>
      <c r="G46" s="263">
        <f t="shared" si="4"/>
        <v>14221</v>
      </c>
      <c r="H46" s="262">
        <v>165</v>
      </c>
    </row>
    <row r="47" spans="1:8" ht="12.75">
      <c r="A47" s="267">
        <v>37</v>
      </c>
      <c r="B47" s="99">
        <f t="shared" si="3"/>
        <v>23.37</v>
      </c>
      <c r="C47" s="95">
        <v>34.72</v>
      </c>
      <c r="D47" s="261">
        <v>19580</v>
      </c>
      <c r="E47" s="262">
        <v>12020</v>
      </c>
      <c r="F47" s="261">
        <f t="shared" si="2"/>
        <v>19551</v>
      </c>
      <c r="G47" s="263">
        <f t="shared" si="4"/>
        <v>14208</v>
      </c>
      <c r="H47" s="262">
        <v>165</v>
      </c>
    </row>
    <row r="48" spans="1:8" ht="12.75">
      <c r="A48" s="163">
        <v>38</v>
      </c>
      <c r="B48" s="99">
        <f t="shared" si="3"/>
        <v>23.41</v>
      </c>
      <c r="C48" s="95">
        <v>34.72</v>
      </c>
      <c r="D48" s="261">
        <v>19580</v>
      </c>
      <c r="E48" s="262">
        <v>12020</v>
      </c>
      <c r="F48" s="261">
        <f t="shared" si="2"/>
        <v>19527</v>
      </c>
      <c r="G48" s="263">
        <f t="shared" si="4"/>
        <v>14191</v>
      </c>
      <c r="H48" s="262">
        <v>165</v>
      </c>
    </row>
    <row r="49" spans="1:8" ht="12.75">
      <c r="A49" s="163">
        <v>39</v>
      </c>
      <c r="B49" s="99">
        <f t="shared" si="3"/>
        <v>23.44</v>
      </c>
      <c r="C49" s="95">
        <v>34.72</v>
      </c>
      <c r="D49" s="261">
        <v>19580</v>
      </c>
      <c r="E49" s="262">
        <v>12020</v>
      </c>
      <c r="F49" s="261">
        <f t="shared" si="2"/>
        <v>19510</v>
      </c>
      <c r="G49" s="263">
        <f t="shared" si="4"/>
        <v>14178</v>
      </c>
      <c r="H49" s="262">
        <v>165</v>
      </c>
    </row>
    <row r="50" spans="1:8" ht="12.75">
      <c r="A50" s="267">
        <v>40</v>
      </c>
      <c r="B50" s="99">
        <f t="shared" si="3"/>
        <v>23.47</v>
      </c>
      <c r="C50" s="95">
        <v>34.72</v>
      </c>
      <c r="D50" s="261">
        <v>19580</v>
      </c>
      <c r="E50" s="262">
        <v>12020</v>
      </c>
      <c r="F50" s="261">
        <f t="shared" si="2"/>
        <v>19492</v>
      </c>
      <c r="G50" s="263">
        <f t="shared" si="4"/>
        <v>14165</v>
      </c>
      <c r="H50" s="262">
        <v>165</v>
      </c>
    </row>
    <row r="51" spans="1:8" ht="12.75">
      <c r="A51" s="163">
        <v>41</v>
      </c>
      <c r="B51" s="99">
        <f t="shared" si="3"/>
        <v>23.5</v>
      </c>
      <c r="C51" s="95">
        <v>34.72</v>
      </c>
      <c r="D51" s="261">
        <v>19580</v>
      </c>
      <c r="E51" s="262">
        <v>12020</v>
      </c>
      <c r="F51" s="261">
        <f t="shared" si="2"/>
        <v>19475</v>
      </c>
      <c r="G51" s="263">
        <f t="shared" si="4"/>
        <v>14153</v>
      </c>
      <c r="H51" s="262">
        <v>165</v>
      </c>
    </row>
    <row r="52" spans="1:8" ht="12.75">
      <c r="A52" s="163">
        <v>42</v>
      </c>
      <c r="B52" s="99">
        <f t="shared" si="3"/>
        <v>23.53</v>
      </c>
      <c r="C52" s="95">
        <v>34.72</v>
      </c>
      <c r="D52" s="261">
        <v>19580</v>
      </c>
      <c r="E52" s="262">
        <v>12020</v>
      </c>
      <c r="F52" s="261">
        <f t="shared" si="2"/>
        <v>19458</v>
      </c>
      <c r="G52" s="263">
        <f t="shared" si="4"/>
        <v>14140</v>
      </c>
      <c r="H52" s="262">
        <v>165</v>
      </c>
    </row>
    <row r="53" spans="1:8" ht="12.75">
      <c r="A53" s="267">
        <v>43</v>
      </c>
      <c r="B53" s="99">
        <f t="shared" si="3"/>
        <v>23.56</v>
      </c>
      <c r="C53" s="95">
        <v>34.72</v>
      </c>
      <c r="D53" s="261">
        <v>19580</v>
      </c>
      <c r="E53" s="262">
        <v>12020</v>
      </c>
      <c r="F53" s="261">
        <f t="shared" si="2"/>
        <v>19440</v>
      </c>
      <c r="G53" s="263">
        <f t="shared" si="4"/>
        <v>14127</v>
      </c>
      <c r="H53" s="262">
        <v>165</v>
      </c>
    </row>
    <row r="54" spans="1:8" ht="12.75">
      <c r="A54" s="163">
        <v>44</v>
      </c>
      <c r="B54" s="99">
        <f t="shared" si="3"/>
        <v>23.59</v>
      </c>
      <c r="C54" s="95">
        <v>34.72</v>
      </c>
      <c r="D54" s="261">
        <v>19580</v>
      </c>
      <c r="E54" s="262">
        <v>12020</v>
      </c>
      <c r="F54" s="261">
        <f t="shared" si="2"/>
        <v>19423</v>
      </c>
      <c r="G54" s="263">
        <f t="shared" si="4"/>
        <v>14115</v>
      </c>
      <c r="H54" s="262">
        <v>165</v>
      </c>
    </row>
    <row r="55" spans="1:8" ht="12.75">
      <c r="A55" s="163">
        <v>45</v>
      </c>
      <c r="B55" s="99">
        <f t="shared" si="3"/>
        <v>23.62</v>
      </c>
      <c r="C55" s="95">
        <v>34.72</v>
      </c>
      <c r="D55" s="261">
        <v>19580</v>
      </c>
      <c r="E55" s="262">
        <v>12020</v>
      </c>
      <c r="F55" s="261">
        <f t="shared" si="2"/>
        <v>19406</v>
      </c>
      <c r="G55" s="263">
        <f t="shared" si="4"/>
        <v>14102</v>
      </c>
      <c r="H55" s="262">
        <v>165</v>
      </c>
    </row>
    <row r="56" spans="1:8" ht="12.75">
      <c r="A56" s="267">
        <v>46</v>
      </c>
      <c r="B56" s="99">
        <f t="shared" si="3"/>
        <v>23.64</v>
      </c>
      <c r="C56" s="95">
        <v>34.72</v>
      </c>
      <c r="D56" s="261">
        <v>19580</v>
      </c>
      <c r="E56" s="262">
        <v>12020</v>
      </c>
      <c r="F56" s="261">
        <f t="shared" si="2"/>
        <v>19394</v>
      </c>
      <c r="G56" s="263">
        <f t="shared" si="4"/>
        <v>14093</v>
      </c>
      <c r="H56" s="262">
        <v>165</v>
      </c>
    </row>
    <row r="57" spans="1:8" ht="12.75">
      <c r="A57" s="163">
        <v>47</v>
      </c>
      <c r="B57" s="99">
        <f t="shared" si="3"/>
        <v>23.67</v>
      </c>
      <c r="C57" s="95">
        <v>34.72</v>
      </c>
      <c r="D57" s="261">
        <v>19580</v>
      </c>
      <c r="E57" s="262">
        <v>12020</v>
      </c>
      <c r="F57" s="261">
        <f t="shared" si="2"/>
        <v>19377</v>
      </c>
      <c r="G57" s="263">
        <f t="shared" si="4"/>
        <v>14081</v>
      </c>
      <c r="H57" s="262">
        <v>165</v>
      </c>
    </row>
    <row r="58" spans="1:8" ht="12.75">
      <c r="A58" s="163">
        <v>48</v>
      </c>
      <c r="B58" s="99">
        <f t="shared" si="3"/>
        <v>23.7</v>
      </c>
      <c r="C58" s="95">
        <v>34.72</v>
      </c>
      <c r="D58" s="261">
        <v>19580</v>
      </c>
      <c r="E58" s="262">
        <v>12020</v>
      </c>
      <c r="F58" s="261">
        <f t="shared" si="2"/>
        <v>19360</v>
      </c>
      <c r="G58" s="263">
        <f t="shared" si="4"/>
        <v>14068</v>
      </c>
      <c r="H58" s="262">
        <v>165</v>
      </c>
    </row>
    <row r="59" spans="1:8" ht="12.75">
      <c r="A59" s="267">
        <v>49</v>
      </c>
      <c r="B59" s="99">
        <f t="shared" si="3"/>
        <v>23.72</v>
      </c>
      <c r="C59" s="95">
        <v>34.72</v>
      </c>
      <c r="D59" s="261">
        <v>19580</v>
      </c>
      <c r="E59" s="262">
        <v>12020</v>
      </c>
      <c r="F59" s="261">
        <f t="shared" si="2"/>
        <v>19348</v>
      </c>
      <c r="G59" s="263">
        <f t="shared" si="4"/>
        <v>14060</v>
      </c>
      <c r="H59" s="262">
        <v>165</v>
      </c>
    </row>
    <row r="60" spans="1:8" ht="12.75">
      <c r="A60" s="163">
        <v>50</v>
      </c>
      <c r="B60" s="99">
        <f t="shared" si="3"/>
        <v>23.75</v>
      </c>
      <c r="C60" s="95">
        <v>34.72</v>
      </c>
      <c r="D60" s="261">
        <v>19580</v>
      </c>
      <c r="E60" s="262">
        <v>12020</v>
      </c>
      <c r="F60" s="261">
        <f t="shared" si="2"/>
        <v>19331</v>
      </c>
      <c r="G60" s="263">
        <f t="shared" si="4"/>
        <v>14047</v>
      </c>
      <c r="H60" s="262">
        <v>165</v>
      </c>
    </row>
    <row r="61" spans="1:8" ht="12.75">
      <c r="A61" s="163">
        <v>51</v>
      </c>
      <c r="B61" s="99">
        <f t="shared" si="3"/>
        <v>23.77</v>
      </c>
      <c r="C61" s="95">
        <v>34.72</v>
      </c>
      <c r="D61" s="261">
        <v>19580</v>
      </c>
      <c r="E61" s="262">
        <v>12020</v>
      </c>
      <c r="F61" s="261">
        <f t="shared" si="2"/>
        <v>19320</v>
      </c>
      <c r="G61" s="263">
        <f t="shared" si="4"/>
        <v>14039</v>
      </c>
      <c r="H61" s="262">
        <v>165</v>
      </c>
    </row>
    <row r="62" spans="1:8" ht="12.75">
      <c r="A62" s="267">
        <v>52</v>
      </c>
      <c r="B62" s="99">
        <f t="shared" si="3"/>
        <v>23.8</v>
      </c>
      <c r="C62" s="95">
        <v>34.72</v>
      </c>
      <c r="D62" s="261">
        <v>19580</v>
      </c>
      <c r="E62" s="262">
        <v>12020</v>
      </c>
      <c r="F62" s="261">
        <f t="shared" si="2"/>
        <v>19303</v>
      </c>
      <c r="G62" s="263">
        <f t="shared" si="4"/>
        <v>14027</v>
      </c>
      <c r="H62" s="262">
        <v>165</v>
      </c>
    </row>
    <row r="63" spans="1:8" ht="12.75">
      <c r="A63" s="163">
        <v>53</v>
      </c>
      <c r="B63" s="99">
        <f t="shared" si="3"/>
        <v>23.82</v>
      </c>
      <c r="C63" s="95">
        <v>34.72</v>
      </c>
      <c r="D63" s="261">
        <v>19580</v>
      </c>
      <c r="E63" s="262">
        <v>12020</v>
      </c>
      <c r="F63" s="261">
        <f t="shared" si="2"/>
        <v>19292</v>
      </c>
      <c r="G63" s="263">
        <f t="shared" si="4"/>
        <v>14018</v>
      </c>
      <c r="H63" s="262">
        <v>165</v>
      </c>
    </row>
    <row r="64" spans="1:8" ht="12.75">
      <c r="A64" s="163">
        <v>54</v>
      </c>
      <c r="B64" s="99">
        <f t="shared" si="3"/>
        <v>23.84</v>
      </c>
      <c r="C64" s="95">
        <v>34.72</v>
      </c>
      <c r="D64" s="261">
        <v>19580</v>
      </c>
      <c r="E64" s="262">
        <v>12020</v>
      </c>
      <c r="F64" s="261">
        <f t="shared" si="2"/>
        <v>19280</v>
      </c>
      <c r="G64" s="263">
        <f t="shared" si="4"/>
        <v>14010</v>
      </c>
      <c r="H64" s="262">
        <v>165</v>
      </c>
    </row>
    <row r="65" spans="1:8" ht="12.75">
      <c r="A65" s="267">
        <v>55</v>
      </c>
      <c r="B65" s="99">
        <f t="shared" si="3"/>
        <v>23.87</v>
      </c>
      <c r="C65" s="95">
        <v>34.72</v>
      </c>
      <c r="D65" s="261">
        <v>19580</v>
      </c>
      <c r="E65" s="262">
        <v>12020</v>
      </c>
      <c r="F65" s="261">
        <f t="shared" si="2"/>
        <v>19263</v>
      </c>
      <c r="G65" s="263">
        <f t="shared" si="4"/>
        <v>13998</v>
      </c>
      <c r="H65" s="262">
        <v>165</v>
      </c>
    </row>
    <row r="66" spans="1:8" ht="12.75">
      <c r="A66" s="163">
        <v>56</v>
      </c>
      <c r="B66" s="99">
        <f t="shared" si="3"/>
        <v>23.89</v>
      </c>
      <c r="C66" s="95">
        <v>34.72</v>
      </c>
      <c r="D66" s="261">
        <v>19580</v>
      </c>
      <c r="E66" s="262">
        <v>12020</v>
      </c>
      <c r="F66" s="261">
        <f t="shared" si="2"/>
        <v>19252</v>
      </c>
      <c r="G66" s="263">
        <f t="shared" si="4"/>
        <v>13989</v>
      </c>
      <c r="H66" s="262">
        <v>165</v>
      </c>
    </row>
    <row r="67" spans="1:8" ht="12.75">
      <c r="A67" s="163">
        <v>57</v>
      </c>
      <c r="B67" s="99">
        <f t="shared" si="3"/>
        <v>23.91</v>
      </c>
      <c r="C67" s="95">
        <v>34.72</v>
      </c>
      <c r="D67" s="261">
        <v>19580</v>
      </c>
      <c r="E67" s="262">
        <v>12020</v>
      </c>
      <c r="F67" s="261">
        <f t="shared" si="2"/>
        <v>19241</v>
      </c>
      <c r="G67" s="263">
        <f t="shared" si="4"/>
        <v>13981</v>
      </c>
      <c r="H67" s="262">
        <v>165</v>
      </c>
    </row>
    <row r="68" spans="1:8" ht="12.75">
      <c r="A68" s="267">
        <v>58</v>
      </c>
      <c r="B68" s="99">
        <f t="shared" si="3"/>
        <v>23.93</v>
      </c>
      <c r="C68" s="95">
        <v>34.72</v>
      </c>
      <c r="D68" s="261">
        <v>19580</v>
      </c>
      <c r="E68" s="262">
        <v>12020</v>
      </c>
      <c r="F68" s="261">
        <f t="shared" si="2"/>
        <v>19230</v>
      </c>
      <c r="G68" s="263">
        <f t="shared" si="4"/>
        <v>13973</v>
      </c>
      <c r="H68" s="262">
        <v>165</v>
      </c>
    </row>
    <row r="69" spans="1:8" ht="12.75">
      <c r="A69" s="163">
        <v>59</v>
      </c>
      <c r="B69" s="99">
        <f t="shared" si="3"/>
        <v>23.95</v>
      </c>
      <c r="C69" s="95">
        <v>34.72</v>
      </c>
      <c r="D69" s="261">
        <v>19580</v>
      </c>
      <c r="E69" s="262">
        <v>12020</v>
      </c>
      <c r="F69" s="261">
        <f t="shared" si="2"/>
        <v>19219</v>
      </c>
      <c r="G69" s="263">
        <f t="shared" si="4"/>
        <v>13965</v>
      </c>
      <c r="H69" s="262">
        <v>165</v>
      </c>
    </row>
    <row r="70" spans="1:8" ht="12.75">
      <c r="A70" s="163">
        <v>60</v>
      </c>
      <c r="B70" s="99">
        <f t="shared" si="3"/>
        <v>23.98</v>
      </c>
      <c r="C70" s="95">
        <v>34.72</v>
      </c>
      <c r="D70" s="261">
        <v>19580</v>
      </c>
      <c r="E70" s="262">
        <v>12020</v>
      </c>
      <c r="F70" s="261">
        <f t="shared" si="2"/>
        <v>19202</v>
      </c>
      <c r="G70" s="263">
        <f t="shared" si="4"/>
        <v>13953</v>
      </c>
      <c r="H70" s="262">
        <v>165</v>
      </c>
    </row>
    <row r="71" spans="1:8" ht="12.75">
      <c r="A71" s="267">
        <v>61</v>
      </c>
      <c r="B71" s="99">
        <f t="shared" si="3"/>
        <v>24</v>
      </c>
      <c r="C71" s="95">
        <v>34.72</v>
      </c>
      <c r="D71" s="261">
        <v>19580</v>
      </c>
      <c r="E71" s="262">
        <v>12020</v>
      </c>
      <c r="F71" s="261">
        <f t="shared" si="2"/>
        <v>19191</v>
      </c>
      <c r="G71" s="263">
        <f t="shared" si="4"/>
        <v>13944</v>
      </c>
      <c r="H71" s="262">
        <v>165</v>
      </c>
    </row>
    <row r="72" spans="1:8" ht="12.75">
      <c r="A72" s="163">
        <v>62</v>
      </c>
      <c r="B72" s="99">
        <f t="shared" si="3"/>
        <v>24.02</v>
      </c>
      <c r="C72" s="95">
        <v>34.72</v>
      </c>
      <c r="D72" s="261">
        <v>19580</v>
      </c>
      <c r="E72" s="262">
        <v>12020</v>
      </c>
      <c r="F72" s="261">
        <f t="shared" si="2"/>
        <v>19180</v>
      </c>
      <c r="G72" s="263">
        <f t="shared" si="4"/>
        <v>13936</v>
      </c>
      <c r="H72" s="262">
        <v>165</v>
      </c>
    </row>
    <row r="73" spans="1:8" ht="12.75">
      <c r="A73" s="163">
        <v>63</v>
      </c>
      <c r="B73" s="99">
        <f t="shared" si="3"/>
        <v>24.04</v>
      </c>
      <c r="C73" s="95">
        <v>34.72</v>
      </c>
      <c r="D73" s="261">
        <v>19580</v>
      </c>
      <c r="E73" s="262">
        <v>12020</v>
      </c>
      <c r="F73" s="261">
        <f t="shared" si="2"/>
        <v>19168</v>
      </c>
      <c r="G73" s="263">
        <f t="shared" si="4"/>
        <v>13928</v>
      </c>
      <c r="H73" s="262">
        <v>165</v>
      </c>
    </row>
    <row r="74" spans="1:8" ht="12.75">
      <c r="A74" s="267">
        <v>64</v>
      </c>
      <c r="B74" s="99">
        <f t="shared" si="3"/>
        <v>24.06</v>
      </c>
      <c r="C74" s="95">
        <v>34.72</v>
      </c>
      <c r="D74" s="261">
        <v>19580</v>
      </c>
      <c r="E74" s="262">
        <v>12020</v>
      </c>
      <c r="F74" s="261">
        <f t="shared" si="2"/>
        <v>19157</v>
      </c>
      <c r="G74" s="263">
        <f t="shared" si="4"/>
        <v>13920</v>
      </c>
      <c r="H74" s="262">
        <v>165</v>
      </c>
    </row>
    <row r="75" spans="1:8" ht="12.75">
      <c r="A75" s="163">
        <v>65</v>
      </c>
      <c r="B75" s="99">
        <f aca="true" t="shared" si="5" ref="B75:B106">ROUND((1.1233*LN(A75)+17)*1.11,2)</f>
        <v>24.07</v>
      </c>
      <c r="C75" s="95">
        <v>34.72</v>
      </c>
      <c r="D75" s="261">
        <v>19580</v>
      </c>
      <c r="E75" s="262">
        <v>12020</v>
      </c>
      <c r="F75" s="261">
        <f t="shared" si="2"/>
        <v>19152</v>
      </c>
      <c r="G75" s="263">
        <f aca="true" t="shared" si="6" ref="G75:G106">ROUND(12*(1/B75*D75+1/C75*E75),0)</f>
        <v>13916</v>
      </c>
      <c r="H75" s="262">
        <v>165</v>
      </c>
    </row>
    <row r="76" spans="1:8" ht="12.75">
      <c r="A76" s="163">
        <v>66</v>
      </c>
      <c r="B76" s="99">
        <f t="shared" si="5"/>
        <v>24.09</v>
      </c>
      <c r="C76" s="95">
        <v>34.72</v>
      </c>
      <c r="D76" s="261">
        <v>19580</v>
      </c>
      <c r="E76" s="262">
        <v>12020</v>
      </c>
      <c r="F76" s="261">
        <f aca="true" t="shared" si="7" ref="F76:F139">ROUND(12*1.3644*(1/B76*D76+1/C76*E76)+H76,0)</f>
        <v>19141</v>
      </c>
      <c r="G76" s="263">
        <f t="shared" si="6"/>
        <v>13908</v>
      </c>
      <c r="H76" s="262">
        <v>165</v>
      </c>
    </row>
    <row r="77" spans="1:8" ht="12.75">
      <c r="A77" s="267">
        <v>67</v>
      </c>
      <c r="B77" s="99">
        <f t="shared" si="5"/>
        <v>24.11</v>
      </c>
      <c r="C77" s="95">
        <v>34.72</v>
      </c>
      <c r="D77" s="261">
        <v>19580</v>
      </c>
      <c r="E77" s="262">
        <v>12020</v>
      </c>
      <c r="F77" s="261">
        <f t="shared" si="7"/>
        <v>19130</v>
      </c>
      <c r="G77" s="263">
        <f t="shared" si="6"/>
        <v>13900</v>
      </c>
      <c r="H77" s="262">
        <v>165</v>
      </c>
    </row>
    <row r="78" spans="1:8" ht="12.75">
      <c r="A78" s="163">
        <v>68</v>
      </c>
      <c r="B78" s="99">
        <f t="shared" si="5"/>
        <v>24.13</v>
      </c>
      <c r="C78" s="95">
        <v>34.72</v>
      </c>
      <c r="D78" s="261">
        <v>19580</v>
      </c>
      <c r="E78" s="262">
        <v>12020</v>
      </c>
      <c r="F78" s="261">
        <f t="shared" si="7"/>
        <v>19119</v>
      </c>
      <c r="G78" s="263">
        <f t="shared" si="6"/>
        <v>13892</v>
      </c>
      <c r="H78" s="262">
        <v>165</v>
      </c>
    </row>
    <row r="79" spans="1:8" ht="12.75">
      <c r="A79" s="163">
        <v>69</v>
      </c>
      <c r="B79" s="99">
        <f t="shared" si="5"/>
        <v>24.15</v>
      </c>
      <c r="C79" s="95">
        <v>34.72</v>
      </c>
      <c r="D79" s="261">
        <v>19580</v>
      </c>
      <c r="E79" s="262">
        <v>12020</v>
      </c>
      <c r="F79" s="261">
        <f t="shared" si="7"/>
        <v>19108</v>
      </c>
      <c r="G79" s="263">
        <f t="shared" si="6"/>
        <v>13884</v>
      </c>
      <c r="H79" s="262">
        <v>165</v>
      </c>
    </row>
    <row r="80" spans="1:8" ht="12.75">
      <c r="A80" s="267">
        <v>70</v>
      </c>
      <c r="B80" s="99">
        <f t="shared" si="5"/>
        <v>24.17</v>
      </c>
      <c r="C80" s="95">
        <v>34.72</v>
      </c>
      <c r="D80" s="261">
        <v>19580</v>
      </c>
      <c r="E80" s="262">
        <v>12020</v>
      </c>
      <c r="F80" s="261">
        <f t="shared" si="7"/>
        <v>19097</v>
      </c>
      <c r="G80" s="263">
        <f t="shared" si="6"/>
        <v>13876</v>
      </c>
      <c r="H80" s="262">
        <v>165</v>
      </c>
    </row>
    <row r="81" spans="1:8" ht="12.75">
      <c r="A81" s="163">
        <v>71</v>
      </c>
      <c r="B81" s="99">
        <f t="shared" si="5"/>
        <v>24.18</v>
      </c>
      <c r="C81" s="95">
        <v>34.72</v>
      </c>
      <c r="D81" s="261">
        <v>19580</v>
      </c>
      <c r="E81" s="262">
        <v>12020</v>
      </c>
      <c r="F81" s="261">
        <f t="shared" si="7"/>
        <v>19091</v>
      </c>
      <c r="G81" s="263">
        <f t="shared" si="6"/>
        <v>13871</v>
      </c>
      <c r="H81" s="262">
        <v>165</v>
      </c>
    </row>
    <row r="82" spans="1:8" ht="12.75">
      <c r="A82" s="163">
        <v>72</v>
      </c>
      <c r="B82" s="99">
        <f t="shared" si="5"/>
        <v>24.2</v>
      </c>
      <c r="C82" s="95">
        <v>34.72</v>
      </c>
      <c r="D82" s="261">
        <v>19580</v>
      </c>
      <c r="E82" s="262">
        <v>12020</v>
      </c>
      <c r="F82" s="261">
        <f t="shared" si="7"/>
        <v>19080</v>
      </c>
      <c r="G82" s="263">
        <f t="shared" si="6"/>
        <v>13863</v>
      </c>
      <c r="H82" s="262">
        <v>165</v>
      </c>
    </row>
    <row r="83" spans="1:8" ht="12.75">
      <c r="A83" s="267">
        <v>73</v>
      </c>
      <c r="B83" s="99">
        <f t="shared" si="5"/>
        <v>24.22</v>
      </c>
      <c r="C83" s="95">
        <v>34.72</v>
      </c>
      <c r="D83" s="261">
        <v>19580</v>
      </c>
      <c r="E83" s="262">
        <v>12020</v>
      </c>
      <c r="F83" s="261">
        <f t="shared" si="7"/>
        <v>19069</v>
      </c>
      <c r="G83" s="263">
        <f t="shared" si="6"/>
        <v>13855</v>
      </c>
      <c r="H83" s="262">
        <v>165</v>
      </c>
    </row>
    <row r="84" spans="1:8" ht="12.75">
      <c r="A84" s="163">
        <v>74</v>
      </c>
      <c r="B84" s="99">
        <f t="shared" si="5"/>
        <v>24.24</v>
      </c>
      <c r="C84" s="95">
        <v>34.72</v>
      </c>
      <c r="D84" s="261">
        <v>19580</v>
      </c>
      <c r="E84" s="262">
        <v>12020</v>
      </c>
      <c r="F84" s="261">
        <f t="shared" si="7"/>
        <v>19058</v>
      </c>
      <c r="G84" s="263">
        <f t="shared" si="6"/>
        <v>13847</v>
      </c>
      <c r="H84" s="262">
        <v>165</v>
      </c>
    </row>
    <row r="85" spans="1:8" ht="12.75">
      <c r="A85" s="163">
        <v>75</v>
      </c>
      <c r="B85" s="99">
        <f t="shared" si="5"/>
        <v>24.25</v>
      </c>
      <c r="C85" s="95">
        <v>34.72</v>
      </c>
      <c r="D85" s="261">
        <v>19580</v>
      </c>
      <c r="E85" s="262">
        <v>12020</v>
      </c>
      <c r="F85" s="261">
        <f t="shared" si="7"/>
        <v>19053</v>
      </c>
      <c r="G85" s="263">
        <f t="shared" si="6"/>
        <v>13843</v>
      </c>
      <c r="H85" s="262">
        <v>165</v>
      </c>
    </row>
    <row r="86" spans="1:8" ht="12.75">
      <c r="A86" s="267">
        <v>76</v>
      </c>
      <c r="B86" s="99">
        <f t="shared" si="5"/>
        <v>24.27</v>
      </c>
      <c r="C86" s="95">
        <v>34.72</v>
      </c>
      <c r="D86" s="261">
        <v>19580</v>
      </c>
      <c r="E86" s="262">
        <v>12020</v>
      </c>
      <c r="F86" s="261">
        <f t="shared" si="7"/>
        <v>19042</v>
      </c>
      <c r="G86" s="263">
        <f t="shared" si="6"/>
        <v>13835</v>
      </c>
      <c r="H86" s="262">
        <v>165</v>
      </c>
    </row>
    <row r="87" spans="1:8" ht="12.75">
      <c r="A87" s="163">
        <v>77</v>
      </c>
      <c r="B87" s="99">
        <f t="shared" si="5"/>
        <v>24.29</v>
      </c>
      <c r="C87" s="95">
        <v>34.72</v>
      </c>
      <c r="D87" s="261">
        <v>19580</v>
      </c>
      <c r="E87" s="262">
        <v>12020</v>
      </c>
      <c r="F87" s="261">
        <f t="shared" si="7"/>
        <v>19031</v>
      </c>
      <c r="G87" s="263">
        <f t="shared" si="6"/>
        <v>13827</v>
      </c>
      <c r="H87" s="262">
        <v>165</v>
      </c>
    </row>
    <row r="88" spans="1:8" ht="12.75">
      <c r="A88" s="163">
        <v>78</v>
      </c>
      <c r="B88" s="99">
        <f t="shared" si="5"/>
        <v>24.3</v>
      </c>
      <c r="C88" s="95">
        <v>34.72</v>
      </c>
      <c r="D88" s="261">
        <v>19580</v>
      </c>
      <c r="E88" s="262">
        <v>12020</v>
      </c>
      <c r="F88" s="261">
        <f t="shared" si="7"/>
        <v>19026</v>
      </c>
      <c r="G88" s="263">
        <f t="shared" si="6"/>
        <v>13824</v>
      </c>
      <c r="H88" s="262">
        <v>165</v>
      </c>
    </row>
    <row r="89" spans="1:8" ht="12.75">
      <c r="A89" s="267">
        <v>79</v>
      </c>
      <c r="B89" s="99">
        <f t="shared" si="5"/>
        <v>24.32</v>
      </c>
      <c r="C89" s="95">
        <v>34.72</v>
      </c>
      <c r="D89" s="261">
        <v>19580</v>
      </c>
      <c r="E89" s="262">
        <v>12020</v>
      </c>
      <c r="F89" s="261">
        <f t="shared" si="7"/>
        <v>19015</v>
      </c>
      <c r="G89" s="263">
        <f t="shared" si="6"/>
        <v>13816</v>
      </c>
      <c r="H89" s="262">
        <v>165</v>
      </c>
    </row>
    <row r="90" spans="1:8" ht="12.75">
      <c r="A90" s="163">
        <v>80</v>
      </c>
      <c r="B90" s="99">
        <f t="shared" si="5"/>
        <v>24.33</v>
      </c>
      <c r="C90" s="95">
        <v>34.72</v>
      </c>
      <c r="D90" s="261">
        <v>19580</v>
      </c>
      <c r="E90" s="262">
        <v>12020</v>
      </c>
      <c r="F90" s="261">
        <f t="shared" si="7"/>
        <v>19010</v>
      </c>
      <c r="G90" s="263">
        <f t="shared" si="6"/>
        <v>13812</v>
      </c>
      <c r="H90" s="262">
        <v>165</v>
      </c>
    </row>
    <row r="91" spans="1:8" ht="12.75">
      <c r="A91" s="163">
        <v>81</v>
      </c>
      <c r="B91" s="99">
        <f t="shared" si="5"/>
        <v>24.35</v>
      </c>
      <c r="C91" s="95">
        <v>34.72</v>
      </c>
      <c r="D91" s="261">
        <v>19580</v>
      </c>
      <c r="E91" s="262">
        <v>12020</v>
      </c>
      <c r="F91" s="261">
        <f t="shared" si="7"/>
        <v>18999</v>
      </c>
      <c r="G91" s="263">
        <f t="shared" si="6"/>
        <v>13804</v>
      </c>
      <c r="H91" s="262">
        <v>165</v>
      </c>
    </row>
    <row r="92" spans="1:8" ht="12.75">
      <c r="A92" s="267">
        <v>82</v>
      </c>
      <c r="B92" s="99">
        <f t="shared" si="5"/>
        <v>24.36</v>
      </c>
      <c r="C92" s="95">
        <v>34.72</v>
      </c>
      <c r="D92" s="261">
        <v>19580</v>
      </c>
      <c r="E92" s="262">
        <v>12020</v>
      </c>
      <c r="F92" s="261">
        <f t="shared" si="7"/>
        <v>18993</v>
      </c>
      <c r="G92" s="263">
        <f t="shared" si="6"/>
        <v>13800</v>
      </c>
      <c r="H92" s="262">
        <v>165</v>
      </c>
    </row>
    <row r="93" spans="1:8" ht="12.75">
      <c r="A93" s="163">
        <v>83</v>
      </c>
      <c r="B93" s="99">
        <f t="shared" si="5"/>
        <v>24.38</v>
      </c>
      <c r="C93" s="95">
        <v>34.72</v>
      </c>
      <c r="D93" s="261">
        <v>19580</v>
      </c>
      <c r="E93" s="262">
        <v>12020</v>
      </c>
      <c r="F93" s="261">
        <f t="shared" si="7"/>
        <v>18983</v>
      </c>
      <c r="G93" s="263">
        <f t="shared" si="6"/>
        <v>13792</v>
      </c>
      <c r="H93" s="262">
        <v>165</v>
      </c>
    </row>
    <row r="94" spans="1:8" ht="12.75">
      <c r="A94" s="163">
        <v>84</v>
      </c>
      <c r="B94" s="99">
        <f t="shared" si="5"/>
        <v>24.39</v>
      </c>
      <c r="C94" s="95">
        <v>34.72</v>
      </c>
      <c r="D94" s="261">
        <v>19580</v>
      </c>
      <c r="E94" s="262">
        <v>12020</v>
      </c>
      <c r="F94" s="261">
        <f t="shared" si="7"/>
        <v>18977</v>
      </c>
      <c r="G94" s="263">
        <f t="shared" si="6"/>
        <v>13788</v>
      </c>
      <c r="H94" s="262">
        <v>165</v>
      </c>
    </row>
    <row r="95" spans="1:8" ht="12.75">
      <c r="A95" s="267">
        <v>85</v>
      </c>
      <c r="B95" s="99">
        <f t="shared" si="5"/>
        <v>24.41</v>
      </c>
      <c r="C95" s="95">
        <v>34.72</v>
      </c>
      <c r="D95" s="261">
        <v>19580</v>
      </c>
      <c r="E95" s="262">
        <v>12020</v>
      </c>
      <c r="F95" s="261">
        <f t="shared" si="7"/>
        <v>18966</v>
      </c>
      <c r="G95" s="263">
        <f t="shared" si="6"/>
        <v>13780</v>
      </c>
      <c r="H95" s="262">
        <v>165</v>
      </c>
    </row>
    <row r="96" spans="1:8" ht="12.75">
      <c r="A96" s="163">
        <v>86</v>
      </c>
      <c r="B96" s="99">
        <f t="shared" si="5"/>
        <v>24.42</v>
      </c>
      <c r="C96" s="95">
        <v>34.72</v>
      </c>
      <c r="D96" s="261">
        <v>19580</v>
      </c>
      <c r="E96" s="262">
        <v>12020</v>
      </c>
      <c r="F96" s="261">
        <f t="shared" si="7"/>
        <v>18961</v>
      </c>
      <c r="G96" s="263">
        <f t="shared" si="6"/>
        <v>13776</v>
      </c>
      <c r="H96" s="262">
        <v>165</v>
      </c>
    </row>
    <row r="97" spans="1:8" ht="12.75">
      <c r="A97" s="163">
        <v>87</v>
      </c>
      <c r="B97" s="99">
        <f t="shared" si="5"/>
        <v>24.44</v>
      </c>
      <c r="C97" s="95">
        <v>34.72</v>
      </c>
      <c r="D97" s="261">
        <v>19580</v>
      </c>
      <c r="E97" s="262">
        <v>12020</v>
      </c>
      <c r="F97" s="261">
        <f t="shared" si="7"/>
        <v>18950</v>
      </c>
      <c r="G97" s="263">
        <f t="shared" si="6"/>
        <v>13768</v>
      </c>
      <c r="H97" s="262">
        <v>165</v>
      </c>
    </row>
    <row r="98" spans="1:8" ht="12.75">
      <c r="A98" s="267">
        <v>88</v>
      </c>
      <c r="B98" s="99">
        <f t="shared" si="5"/>
        <v>24.45</v>
      </c>
      <c r="C98" s="95">
        <v>34.72</v>
      </c>
      <c r="D98" s="261">
        <v>19580</v>
      </c>
      <c r="E98" s="262">
        <v>12020</v>
      </c>
      <c r="F98" s="261">
        <f t="shared" si="7"/>
        <v>18945</v>
      </c>
      <c r="G98" s="263">
        <f t="shared" si="6"/>
        <v>13764</v>
      </c>
      <c r="H98" s="262">
        <v>165</v>
      </c>
    </row>
    <row r="99" spans="1:8" ht="12.75">
      <c r="A99" s="163">
        <v>89</v>
      </c>
      <c r="B99" s="99">
        <f t="shared" si="5"/>
        <v>24.47</v>
      </c>
      <c r="C99" s="95">
        <v>34.72</v>
      </c>
      <c r="D99" s="261">
        <v>19580</v>
      </c>
      <c r="E99" s="262">
        <v>12020</v>
      </c>
      <c r="F99" s="261">
        <f t="shared" si="7"/>
        <v>18934</v>
      </c>
      <c r="G99" s="263">
        <f t="shared" si="6"/>
        <v>13756</v>
      </c>
      <c r="H99" s="262">
        <v>165</v>
      </c>
    </row>
    <row r="100" spans="1:8" ht="12.75">
      <c r="A100" s="163">
        <v>90</v>
      </c>
      <c r="B100" s="99">
        <f t="shared" si="5"/>
        <v>24.48</v>
      </c>
      <c r="C100" s="95">
        <v>34.72</v>
      </c>
      <c r="D100" s="261">
        <v>19580</v>
      </c>
      <c r="E100" s="262">
        <v>12020</v>
      </c>
      <c r="F100" s="261">
        <f t="shared" si="7"/>
        <v>18929</v>
      </c>
      <c r="G100" s="263">
        <f t="shared" si="6"/>
        <v>13752</v>
      </c>
      <c r="H100" s="262">
        <v>165</v>
      </c>
    </row>
    <row r="101" spans="1:8" ht="12.75">
      <c r="A101" s="267">
        <v>91</v>
      </c>
      <c r="B101" s="99">
        <f t="shared" si="5"/>
        <v>24.49</v>
      </c>
      <c r="C101" s="95">
        <v>34.72</v>
      </c>
      <c r="D101" s="261">
        <v>19580</v>
      </c>
      <c r="E101" s="262">
        <v>12020</v>
      </c>
      <c r="F101" s="261">
        <f t="shared" si="7"/>
        <v>18923</v>
      </c>
      <c r="G101" s="263">
        <f t="shared" si="6"/>
        <v>13748</v>
      </c>
      <c r="H101" s="262">
        <v>165</v>
      </c>
    </row>
    <row r="102" spans="1:8" ht="12.75">
      <c r="A102" s="163">
        <v>92</v>
      </c>
      <c r="B102" s="99">
        <f t="shared" si="5"/>
        <v>24.51</v>
      </c>
      <c r="C102" s="95">
        <v>34.72</v>
      </c>
      <c r="D102" s="261">
        <v>19580</v>
      </c>
      <c r="E102" s="262">
        <v>12020</v>
      </c>
      <c r="F102" s="261">
        <f t="shared" si="7"/>
        <v>18913</v>
      </c>
      <c r="G102" s="263">
        <f t="shared" si="6"/>
        <v>13741</v>
      </c>
      <c r="H102" s="262">
        <v>165</v>
      </c>
    </row>
    <row r="103" spans="1:8" ht="12.75">
      <c r="A103" s="163">
        <v>93</v>
      </c>
      <c r="B103" s="99">
        <f t="shared" si="5"/>
        <v>24.52</v>
      </c>
      <c r="C103" s="95">
        <v>34.72</v>
      </c>
      <c r="D103" s="261">
        <v>19580</v>
      </c>
      <c r="E103" s="262">
        <v>12020</v>
      </c>
      <c r="F103" s="261">
        <f t="shared" si="7"/>
        <v>18907</v>
      </c>
      <c r="G103" s="263">
        <f t="shared" si="6"/>
        <v>13737</v>
      </c>
      <c r="H103" s="262">
        <v>165</v>
      </c>
    </row>
    <row r="104" spans="1:8" ht="12.75">
      <c r="A104" s="267">
        <v>94</v>
      </c>
      <c r="B104" s="99">
        <f t="shared" si="5"/>
        <v>24.53</v>
      </c>
      <c r="C104" s="95">
        <v>34.72</v>
      </c>
      <c r="D104" s="261">
        <v>19580</v>
      </c>
      <c r="E104" s="262">
        <v>12020</v>
      </c>
      <c r="F104" s="261">
        <f t="shared" si="7"/>
        <v>18902</v>
      </c>
      <c r="G104" s="263">
        <f t="shared" si="6"/>
        <v>13733</v>
      </c>
      <c r="H104" s="262">
        <v>165</v>
      </c>
    </row>
    <row r="105" spans="1:8" ht="12.75">
      <c r="A105" s="163">
        <v>95</v>
      </c>
      <c r="B105" s="99">
        <f t="shared" si="5"/>
        <v>24.55</v>
      </c>
      <c r="C105" s="95">
        <v>34.72</v>
      </c>
      <c r="D105" s="261">
        <v>19580</v>
      </c>
      <c r="E105" s="262">
        <v>12020</v>
      </c>
      <c r="F105" s="261">
        <f t="shared" si="7"/>
        <v>18891</v>
      </c>
      <c r="G105" s="263">
        <f t="shared" si="6"/>
        <v>13725</v>
      </c>
      <c r="H105" s="262">
        <v>165</v>
      </c>
    </row>
    <row r="106" spans="1:8" ht="12.75">
      <c r="A106" s="163">
        <v>96</v>
      </c>
      <c r="B106" s="99">
        <f t="shared" si="5"/>
        <v>24.56</v>
      </c>
      <c r="C106" s="95">
        <v>34.72</v>
      </c>
      <c r="D106" s="261">
        <v>19580</v>
      </c>
      <c r="E106" s="262">
        <v>12020</v>
      </c>
      <c r="F106" s="261">
        <f t="shared" si="7"/>
        <v>18886</v>
      </c>
      <c r="G106" s="263">
        <f t="shared" si="6"/>
        <v>13721</v>
      </c>
      <c r="H106" s="262">
        <v>165</v>
      </c>
    </row>
    <row r="107" spans="1:8" ht="12.75">
      <c r="A107" s="267">
        <v>97</v>
      </c>
      <c r="B107" s="99">
        <f aca="true" t="shared" si="8" ref="B107:B138">ROUND((1.1233*LN(A107)+17)*1.11,2)</f>
        <v>24.57</v>
      </c>
      <c r="C107" s="95">
        <v>34.72</v>
      </c>
      <c r="D107" s="261">
        <v>19580</v>
      </c>
      <c r="E107" s="262">
        <v>12020</v>
      </c>
      <c r="F107" s="261">
        <f t="shared" si="7"/>
        <v>18881</v>
      </c>
      <c r="G107" s="263">
        <f aca="true" t="shared" si="9" ref="G107:G138">ROUND(12*(1/B107*D107+1/C107*E107),0)</f>
        <v>13717</v>
      </c>
      <c r="H107" s="262">
        <v>165</v>
      </c>
    </row>
    <row r="108" spans="1:8" ht="12.75">
      <c r="A108" s="163">
        <v>98</v>
      </c>
      <c r="B108" s="99">
        <f t="shared" si="8"/>
        <v>24.59</v>
      </c>
      <c r="C108" s="95">
        <v>34.72</v>
      </c>
      <c r="D108" s="261">
        <v>19580</v>
      </c>
      <c r="E108" s="262">
        <v>12020</v>
      </c>
      <c r="F108" s="261">
        <f t="shared" si="7"/>
        <v>18870</v>
      </c>
      <c r="G108" s="263">
        <f t="shared" si="9"/>
        <v>13709</v>
      </c>
      <c r="H108" s="262">
        <v>165</v>
      </c>
    </row>
    <row r="109" spans="1:8" ht="12.75">
      <c r="A109" s="163">
        <v>99</v>
      </c>
      <c r="B109" s="99">
        <f t="shared" si="8"/>
        <v>24.6</v>
      </c>
      <c r="C109" s="95">
        <v>34.72</v>
      </c>
      <c r="D109" s="261">
        <v>19580</v>
      </c>
      <c r="E109" s="262">
        <v>12020</v>
      </c>
      <c r="F109" s="261">
        <f t="shared" si="7"/>
        <v>18865</v>
      </c>
      <c r="G109" s="263">
        <f t="shared" si="9"/>
        <v>13706</v>
      </c>
      <c r="H109" s="262">
        <v>165</v>
      </c>
    </row>
    <row r="110" spans="1:8" ht="12.75">
      <c r="A110" s="267">
        <v>100</v>
      </c>
      <c r="B110" s="99">
        <f t="shared" si="8"/>
        <v>24.61</v>
      </c>
      <c r="C110" s="95">
        <v>34.72</v>
      </c>
      <c r="D110" s="261">
        <v>19580</v>
      </c>
      <c r="E110" s="262">
        <v>12020</v>
      </c>
      <c r="F110" s="261">
        <f t="shared" si="7"/>
        <v>18860</v>
      </c>
      <c r="G110" s="263">
        <f t="shared" si="9"/>
        <v>13702</v>
      </c>
      <c r="H110" s="262">
        <v>165</v>
      </c>
    </row>
    <row r="111" spans="1:8" ht="12.75">
      <c r="A111" s="163">
        <v>101</v>
      </c>
      <c r="B111" s="99">
        <f t="shared" si="8"/>
        <v>24.62</v>
      </c>
      <c r="C111" s="95">
        <v>34.72</v>
      </c>
      <c r="D111" s="261">
        <v>19580</v>
      </c>
      <c r="E111" s="262">
        <v>12020</v>
      </c>
      <c r="F111" s="261">
        <f t="shared" si="7"/>
        <v>18854</v>
      </c>
      <c r="G111" s="263">
        <f t="shared" si="9"/>
        <v>13698</v>
      </c>
      <c r="H111" s="262">
        <v>165</v>
      </c>
    </row>
    <row r="112" spans="1:8" ht="12.75">
      <c r="A112" s="163">
        <v>102</v>
      </c>
      <c r="B112" s="99">
        <f t="shared" si="8"/>
        <v>24.64</v>
      </c>
      <c r="C112" s="95">
        <v>34.72</v>
      </c>
      <c r="D112" s="261">
        <v>19580</v>
      </c>
      <c r="E112" s="262">
        <v>12020</v>
      </c>
      <c r="F112" s="261">
        <f t="shared" si="7"/>
        <v>18844</v>
      </c>
      <c r="G112" s="263">
        <f t="shared" si="9"/>
        <v>13690</v>
      </c>
      <c r="H112" s="262">
        <v>165</v>
      </c>
    </row>
    <row r="113" spans="1:8" ht="12.75">
      <c r="A113" s="267">
        <v>103</v>
      </c>
      <c r="B113" s="99">
        <f t="shared" si="8"/>
        <v>24.65</v>
      </c>
      <c r="C113" s="95">
        <v>34.72</v>
      </c>
      <c r="D113" s="261">
        <v>19580</v>
      </c>
      <c r="E113" s="262">
        <v>12020</v>
      </c>
      <c r="F113" s="261">
        <f t="shared" si="7"/>
        <v>18838</v>
      </c>
      <c r="G113" s="263">
        <f t="shared" si="9"/>
        <v>13686</v>
      </c>
      <c r="H113" s="262">
        <v>165</v>
      </c>
    </row>
    <row r="114" spans="1:8" ht="12.75">
      <c r="A114" s="163">
        <v>104</v>
      </c>
      <c r="B114" s="99">
        <f t="shared" si="8"/>
        <v>24.66</v>
      </c>
      <c r="C114" s="95">
        <v>34.72</v>
      </c>
      <c r="D114" s="261">
        <v>19580</v>
      </c>
      <c r="E114" s="262">
        <v>12020</v>
      </c>
      <c r="F114" s="261">
        <f t="shared" si="7"/>
        <v>18833</v>
      </c>
      <c r="G114" s="263">
        <f t="shared" si="9"/>
        <v>13682</v>
      </c>
      <c r="H114" s="262">
        <v>165</v>
      </c>
    </row>
    <row r="115" spans="1:8" ht="12.75">
      <c r="A115" s="163">
        <v>105</v>
      </c>
      <c r="B115" s="99">
        <f t="shared" si="8"/>
        <v>24.67</v>
      </c>
      <c r="C115" s="95">
        <v>34.72</v>
      </c>
      <c r="D115" s="261">
        <v>19580</v>
      </c>
      <c r="E115" s="262">
        <v>12020</v>
      </c>
      <c r="F115" s="261">
        <f t="shared" si="7"/>
        <v>18828</v>
      </c>
      <c r="G115" s="263">
        <f t="shared" si="9"/>
        <v>13678</v>
      </c>
      <c r="H115" s="262">
        <v>165</v>
      </c>
    </row>
    <row r="116" spans="1:8" ht="12.75">
      <c r="A116" s="267">
        <v>106</v>
      </c>
      <c r="B116" s="99">
        <f t="shared" si="8"/>
        <v>24.68</v>
      </c>
      <c r="C116" s="95">
        <v>34.72</v>
      </c>
      <c r="D116" s="261">
        <v>19580</v>
      </c>
      <c r="E116" s="262">
        <v>12020</v>
      </c>
      <c r="F116" s="261">
        <f t="shared" si="7"/>
        <v>18823</v>
      </c>
      <c r="G116" s="263">
        <f t="shared" si="9"/>
        <v>13675</v>
      </c>
      <c r="H116" s="262">
        <v>165</v>
      </c>
    </row>
    <row r="117" spans="1:8" ht="12.75">
      <c r="A117" s="163">
        <v>107</v>
      </c>
      <c r="B117" s="99">
        <f t="shared" si="8"/>
        <v>24.7</v>
      </c>
      <c r="C117" s="95">
        <v>34.72</v>
      </c>
      <c r="D117" s="261">
        <v>19580</v>
      </c>
      <c r="E117" s="262">
        <v>12020</v>
      </c>
      <c r="F117" s="261">
        <f t="shared" si="7"/>
        <v>18812</v>
      </c>
      <c r="G117" s="263">
        <f t="shared" si="9"/>
        <v>13667</v>
      </c>
      <c r="H117" s="262">
        <v>165</v>
      </c>
    </row>
    <row r="118" spans="1:8" ht="12.75">
      <c r="A118" s="163">
        <v>108</v>
      </c>
      <c r="B118" s="99">
        <f t="shared" si="8"/>
        <v>24.71</v>
      </c>
      <c r="C118" s="95">
        <v>34.72</v>
      </c>
      <c r="D118" s="261">
        <v>19580</v>
      </c>
      <c r="E118" s="262">
        <v>12020</v>
      </c>
      <c r="F118" s="261">
        <f t="shared" si="7"/>
        <v>18807</v>
      </c>
      <c r="G118" s="263">
        <f t="shared" si="9"/>
        <v>13663</v>
      </c>
      <c r="H118" s="262">
        <v>165</v>
      </c>
    </row>
    <row r="119" spans="1:8" ht="12.75">
      <c r="A119" s="267">
        <v>109</v>
      </c>
      <c r="B119" s="99">
        <f t="shared" si="8"/>
        <v>24.72</v>
      </c>
      <c r="C119" s="95">
        <v>34.72</v>
      </c>
      <c r="D119" s="261">
        <v>19580</v>
      </c>
      <c r="E119" s="262">
        <v>12020</v>
      </c>
      <c r="F119" s="261">
        <f t="shared" si="7"/>
        <v>18802</v>
      </c>
      <c r="G119" s="263">
        <f t="shared" si="9"/>
        <v>13659</v>
      </c>
      <c r="H119" s="262">
        <v>165</v>
      </c>
    </row>
    <row r="120" spans="1:8" ht="12.75">
      <c r="A120" s="163">
        <v>110</v>
      </c>
      <c r="B120" s="99">
        <f t="shared" si="8"/>
        <v>24.73</v>
      </c>
      <c r="C120" s="95">
        <v>34.72</v>
      </c>
      <c r="D120" s="261">
        <v>19580</v>
      </c>
      <c r="E120" s="262">
        <v>12020</v>
      </c>
      <c r="F120" s="261">
        <f t="shared" si="7"/>
        <v>18796</v>
      </c>
      <c r="G120" s="263">
        <f t="shared" si="9"/>
        <v>13655</v>
      </c>
      <c r="H120" s="262">
        <v>165</v>
      </c>
    </row>
    <row r="121" spans="1:8" ht="12.75">
      <c r="A121" s="163">
        <v>111</v>
      </c>
      <c r="B121" s="99">
        <f t="shared" si="8"/>
        <v>24.74</v>
      </c>
      <c r="C121" s="95">
        <v>34.72</v>
      </c>
      <c r="D121" s="261">
        <v>19580</v>
      </c>
      <c r="E121" s="262">
        <v>12020</v>
      </c>
      <c r="F121" s="261">
        <f t="shared" si="7"/>
        <v>18791</v>
      </c>
      <c r="G121" s="263">
        <f t="shared" si="9"/>
        <v>13652</v>
      </c>
      <c r="H121" s="262">
        <v>165</v>
      </c>
    </row>
    <row r="122" spans="1:8" ht="12.75">
      <c r="A122" s="267">
        <v>112</v>
      </c>
      <c r="B122" s="99">
        <f t="shared" si="8"/>
        <v>24.75</v>
      </c>
      <c r="C122" s="95">
        <v>34.72</v>
      </c>
      <c r="D122" s="261">
        <v>19580</v>
      </c>
      <c r="E122" s="262">
        <v>12020</v>
      </c>
      <c r="F122" s="261">
        <f t="shared" si="7"/>
        <v>18786</v>
      </c>
      <c r="G122" s="263">
        <f t="shared" si="9"/>
        <v>13648</v>
      </c>
      <c r="H122" s="262">
        <v>165</v>
      </c>
    </row>
    <row r="123" spans="1:8" ht="12.75">
      <c r="A123" s="163">
        <v>113</v>
      </c>
      <c r="B123" s="99">
        <f t="shared" si="8"/>
        <v>24.76</v>
      </c>
      <c r="C123" s="95">
        <v>34.72</v>
      </c>
      <c r="D123" s="261">
        <v>19580</v>
      </c>
      <c r="E123" s="262">
        <v>12020</v>
      </c>
      <c r="F123" s="261">
        <f t="shared" si="7"/>
        <v>18781</v>
      </c>
      <c r="G123" s="263">
        <f t="shared" si="9"/>
        <v>13644</v>
      </c>
      <c r="H123" s="262">
        <v>165</v>
      </c>
    </row>
    <row r="124" spans="1:8" ht="12.75">
      <c r="A124" s="163">
        <v>114</v>
      </c>
      <c r="B124" s="99">
        <f t="shared" si="8"/>
        <v>24.78</v>
      </c>
      <c r="C124" s="95">
        <v>34.72</v>
      </c>
      <c r="D124" s="261">
        <v>19580</v>
      </c>
      <c r="E124" s="262">
        <v>12020</v>
      </c>
      <c r="F124" s="261">
        <f t="shared" si="7"/>
        <v>18770</v>
      </c>
      <c r="G124" s="263">
        <f t="shared" si="9"/>
        <v>13636</v>
      </c>
      <c r="H124" s="262">
        <v>165</v>
      </c>
    </row>
    <row r="125" spans="1:8" ht="12.75">
      <c r="A125" s="267">
        <v>115</v>
      </c>
      <c r="B125" s="99">
        <f t="shared" si="8"/>
        <v>24.79</v>
      </c>
      <c r="C125" s="95">
        <v>34.72</v>
      </c>
      <c r="D125" s="261">
        <v>19580</v>
      </c>
      <c r="E125" s="262">
        <v>12020</v>
      </c>
      <c r="F125" s="261">
        <f t="shared" si="7"/>
        <v>18765</v>
      </c>
      <c r="G125" s="263">
        <f t="shared" si="9"/>
        <v>13632</v>
      </c>
      <c r="H125" s="262">
        <v>165</v>
      </c>
    </row>
    <row r="126" spans="1:8" ht="12.75">
      <c r="A126" s="163">
        <v>116</v>
      </c>
      <c r="B126" s="99">
        <f t="shared" si="8"/>
        <v>24.8</v>
      </c>
      <c r="C126" s="95">
        <v>34.72</v>
      </c>
      <c r="D126" s="261">
        <v>19580</v>
      </c>
      <c r="E126" s="262">
        <v>12020</v>
      </c>
      <c r="F126" s="261">
        <f t="shared" si="7"/>
        <v>18760</v>
      </c>
      <c r="G126" s="263">
        <f t="shared" si="9"/>
        <v>13629</v>
      </c>
      <c r="H126" s="262">
        <v>165</v>
      </c>
    </row>
    <row r="127" spans="1:8" ht="12.75">
      <c r="A127" s="163">
        <v>117</v>
      </c>
      <c r="B127" s="99">
        <f t="shared" si="8"/>
        <v>24.81</v>
      </c>
      <c r="C127" s="95">
        <v>34.72</v>
      </c>
      <c r="D127" s="261">
        <v>19580</v>
      </c>
      <c r="E127" s="262">
        <v>12020</v>
      </c>
      <c r="F127" s="261">
        <f t="shared" si="7"/>
        <v>18755</v>
      </c>
      <c r="G127" s="263">
        <f t="shared" si="9"/>
        <v>13625</v>
      </c>
      <c r="H127" s="262">
        <v>165</v>
      </c>
    </row>
    <row r="128" spans="1:8" ht="12.75">
      <c r="A128" s="267">
        <v>118</v>
      </c>
      <c r="B128" s="99">
        <f t="shared" si="8"/>
        <v>24.82</v>
      </c>
      <c r="C128" s="95">
        <v>34.72</v>
      </c>
      <c r="D128" s="261">
        <v>19580</v>
      </c>
      <c r="E128" s="262">
        <v>12020</v>
      </c>
      <c r="F128" s="261">
        <f t="shared" si="7"/>
        <v>18749</v>
      </c>
      <c r="G128" s="263">
        <f t="shared" si="9"/>
        <v>13621</v>
      </c>
      <c r="H128" s="262">
        <v>165</v>
      </c>
    </row>
    <row r="129" spans="1:8" ht="12.75">
      <c r="A129" s="163">
        <v>119</v>
      </c>
      <c r="B129" s="99">
        <f t="shared" si="8"/>
        <v>24.83</v>
      </c>
      <c r="C129" s="95">
        <v>34.72</v>
      </c>
      <c r="D129" s="261">
        <v>19580</v>
      </c>
      <c r="E129" s="262">
        <v>12020</v>
      </c>
      <c r="F129" s="261">
        <f t="shared" si="7"/>
        <v>18744</v>
      </c>
      <c r="G129" s="263">
        <f t="shared" si="9"/>
        <v>13617</v>
      </c>
      <c r="H129" s="262">
        <v>165</v>
      </c>
    </row>
    <row r="130" spans="1:8" ht="12.75">
      <c r="A130" s="163">
        <v>120</v>
      </c>
      <c r="B130" s="99">
        <f t="shared" si="8"/>
        <v>24.84</v>
      </c>
      <c r="C130" s="95">
        <v>34.72</v>
      </c>
      <c r="D130" s="261">
        <v>19580</v>
      </c>
      <c r="E130" s="262">
        <v>12020</v>
      </c>
      <c r="F130" s="261">
        <f t="shared" si="7"/>
        <v>18739</v>
      </c>
      <c r="G130" s="263">
        <f t="shared" si="9"/>
        <v>13613</v>
      </c>
      <c r="H130" s="262">
        <v>165</v>
      </c>
    </row>
    <row r="131" spans="1:8" ht="12.75">
      <c r="A131" s="267">
        <v>121</v>
      </c>
      <c r="B131" s="99">
        <f t="shared" si="8"/>
        <v>24.85</v>
      </c>
      <c r="C131" s="95">
        <v>34.72</v>
      </c>
      <c r="D131" s="261">
        <v>19580</v>
      </c>
      <c r="E131" s="262">
        <v>12020</v>
      </c>
      <c r="F131" s="261">
        <f t="shared" si="7"/>
        <v>18734</v>
      </c>
      <c r="G131" s="263">
        <f t="shared" si="9"/>
        <v>13610</v>
      </c>
      <c r="H131" s="262">
        <v>165</v>
      </c>
    </row>
    <row r="132" spans="1:8" ht="12.75">
      <c r="A132" s="163">
        <v>122</v>
      </c>
      <c r="B132" s="99">
        <f t="shared" si="8"/>
        <v>24.86</v>
      </c>
      <c r="C132" s="95">
        <v>34.72</v>
      </c>
      <c r="D132" s="261">
        <v>19580</v>
      </c>
      <c r="E132" s="262">
        <v>12020</v>
      </c>
      <c r="F132" s="261">
        <f t="shared" si="7"/>
        <v>18729</v>
      </c>
      <c r="G132" s="263">
        <f t="shared" si="9"/>
        <v>13606</v>
      </c>
      <c r="H132" s="262">
        <v>165</v>
      </c>
    </row>
    <row r="133" spans="1:8" ht="12.75">
      <c r="A133" s="163">
        <v>123</v>
      </c>
      <c r="B133" s="99">
        <f t="shared" si="8"/>
        <v>24.87</v>
      </c>
      <c r="C133" s="95">
        <v>34.72</v>
      </c>
      <c r="D133" s="261">
        <v>19580</v>
      </c>
      <c r="E133" s="262">
        <v>12020</v>
      </c>
      <c r="F133" s="261">
        <f t="shared" si="7"/>
        <v>18723</v>
      </c>
      <c r="G133" s="263">
        <f t="shared" si="9"/>
        <v>13602</v>
      </c>
      <c r="H133" s="262">
        <v>165</v>
      </c>
    </row>
    <row r="134" spans="1:8" ht="12.75">
      <c r="A134" s="267">
        <v>124</v>
      </c>
      <c r="B134" s="99">
        <f t="shared" si="8"/>
        <v>24.88</v>
      </c>
      <c r="C134" s="95">
        <v>34.72</v>
      </c>
      <c r="D134" s="261">
        <v>19580</v>
      </c>
      <c r="E134" s="262">
        <v>12020</v>
      </c>
      <c r="F134" s="261">
        <f t="shared" si="7"/>
        <v>18718</v>
      </c>
      <c r="G134" s="263">
        <f t="shared" si="9"/>
        <v>13598</v>
      </c>
      <c r="H134" s="262">
        <v>165</v>
      </c>
    </row>
    <row r="135" spans="1:8" ht="12.75">
      <c r="A135" s="163">
        <v>125</v>
      </c>
      <c r="B135" s="99">
        <f t="shared" si="8"/>
        <v>24.89</v>
      </c>
      <c r="C135" s="95">
        <v>34.72</v>
      </c>
      <c r="D135" s="261">
        <v>19580</v>
      </c>
      <c r="E135" s="262">
        <v>12020</v>
      </c>
      <c r="F135" s="261">
        <f t="shared" si="7"/>
        <v>18713</v>
      </c>
      <c r="G135" s="263">
        <f t="shared" si="9"/>
        <v>13594</v>
      </c>
      <c r="H135" s="262">
        <v>165</v>
      </c>
    </row>
    <row r="136" spans="1:8" ht="12.75">
      <c r="A136" s="163">
        <v>126</v>
      </c>
      <c r="B136" s="99">
        <f t="shared" si="8"/>
        <v>24.9</v>
      </c>
      <c r="C136" s="95">
        <v>34.72</v>
      </c>
      <c r="D136" s="261">
        <v>19580</v>
      </c>
      <c r="E136" s="262">
        <v>12020</v>
      </c>
      <c r="F136" s="261">
        <f t="shared" si="7"/>
        <v>18708</v>
      </c>
      <c r="G136" s="263">
        <f t="shared" si="9"/>
        <v>13591</v>
      </c>
      <c r="H136" s="262">
        <v>165</v>
      </c>
    </row>
    <row r="137" spans="1:8" ht="12.75">
      <c r="A137" s="267">
        <v>127</v>
      </c>
      <c r="B137" s="99">
        <f t="shared" si="8"/>
        <v>24.91</v>
      </c>
      <c r="C137" s="95">
        <v>34.72</v>
      </c>
      <c r="D137" s="261">
        <v>19580</v>
      </c>
      <c r="E137" s="262">
        <v>12020</v>
      </c>
      <c r="F137" s="261">
        <f t="shared" si="7"/>
        <v>18703</v>
      </c>
      <c r="G137" s="263">
        <f t="shared" si="9"/>
        <v>13587</v>
      </c>
      <c r="H137" s="262">
        <v>165</v>
      </c>
    </row>
    <row r="138" spans="1:8" ht="12.75">
      <c r="A138" s="163">
        <v>128</v>
      </c>
      <c r="B138" s="99">
        <f t="shared" si="8"/>
        <v>24.92</v>
      </c>
      <c r="C138" s="95">
        <v>34.72</v>
      </c>
      <c r="D138" s="261">
        <v>19580</v>
      </c>
      <c r="E138" s="262">
        <v>12020</v>
      </c>
      <c r="F138" s="261">
        <f t="shared" si="7"/>
        <v>18698</v>
      </c>
      <c r="G138" s="263">
        <f t="shared" si="9"/>
        <v>13583</v>
      </c>
      <c r="H138" s="262">
        <v>165</v>
      </c>
    </row>
    <row r="139" spans="1:8" ht="12.75">
      <c r="A139" s="163">
        <v>129</v>
      </c>
      <c r="B139" s="99">
        <f aca="true" t="shared" si="10" ref="B139:B170">ROUND((1.1233*LN(A139)+17)*1.11,2)</f>
        <v>24.93</v>
      </c>
      <c r="C139" s="95">
        <v>34.72</v>
      </c>
      <c r="D139" s="261">
        <v>19580</v>
      </c>
      <c r="E139" s="262">
        <v>12020</v>
      </c>
      <c r="F139" s="261">
        <f t="shared" si="7"/>
        <v>18692</v>
      </c>
      <c r="G139" s="263">
        <f aca="true" t="shared" si="11" ref="G139:G170">ROUND(12*(1/B139*D139+1/C139*E139),0)</f>
        <v>13579</v>
      </c>
      <c r="H139" s="262">
        <v>165</v>
      </c>
    </row>
    <row r="140" spans="1:8" ht="12.75">
      <c r="A140" s="267">
        <v>130</v>
      </c>
      <c r="B140" s="99">
        <f t="shared" si="10"/>
        <v>24.94</v>
      </c>
      <c r="C140" s="95">
        <v>34.72</v>
      </c>
      <c r="D140" s="261">
        <v>19580</v>
      </c>
      <c r="E140" s="262">
        <v>12020</v>
      </c>
      <c r="F140" s="261">
        <f aca="true" t="shared" si="12" ref="F140:F182">ROUND(12*1.3644*(1/B140*D140+1/C140*E140)+H140,0)</f>
        <v>18687</v>
      </c>
      <c r="G140" s="263">
        <f t="shared" si="11"/>
        <v>13575</v>
      </c>
      <c r="H140" s="262">
        <v>165</v>
      </c>
    </row>
    <row r="141" spans="1:8" ht="12.75">
      <c r="A141" s="163">
        <v>131</v>
      </c>
      <c r="B141" s="99">
        <f t="shared" si="10"/>
        <v>24.95</v>
      </c>
      <c r="C141" s="95">
        <v>34.72</v>
      </c>
      <c r="D141" s="261">
        <v>19580</v>
      </c>
      <c r="E141" s="262">
        <v>12020</v>
      </c>
      <c r="F141" s="261">
        <f t="shared" si="12"/>
        <v>18682</v>
      </c>
      <c r="G141" s="263">
        <f t="shared" si="11"/>
        <v>13572</v>
      </c>
      <c r="H141" s="262">
        <v>165</v>
      </c>
    </row>
    <row r="142" spans="1:8" ht="12.75">
      <c r="A142" s="163">
        <v>132</v>
      </c>
      <c r="B142" s="99">
        <f t="shared" si="10"/>
        <v>24.96</v>
      </c>
      <c r="C142" s="95">
        <v>34.72</v>
      </c>
      <c r="D142" s="261">
        <v>19580</v>
      </c>
      <c r="E142" s="262">
        <v>12020</v>
      </c>
      <c r="F142" s="261">
        <f t="shared" si="12"/>
        <v>18677</v>
      </c>
      <c r="G142" s="263">
        <f t="shared" si="11"/>
        <v>13568</v>
      </c>
      <c r="H142" s="262">
        <v>165</v>
      </c>
    </row>
    <row r="143" spans="1:8" ht="12.75">
      <c r="A143" s="267">
        <v>133</v>
      </c>
      <c r="B143" s="99">
        <f t="shared" si="10"/>
        <v>24.97</v>
      </c>
      <c r="C143" s="95">
        <v>34.72</v>
      </c>
      <c r="D143" s="261">
        <v>19580</v>
      </c>
      <c r="E143" s="262">
        <v>12020</v>
      </c>
      <c r="F143" s="261">
        <f t="shared" si="12"/>
        <v>18672</v>
      </c>
      <c r="G143" s="263">
        <f t="shared" si="11"/>
        <v>13564</v>
      </c>
      <c r="H143" s="262">
        <v>165</v>
      </c>
    </row>
    <row r="144" spans="1:8" ht="12.75">
      <c r="A144" s="163">
        <v>134</v>
      </c>
      <c r="B144" s="99">
        <f t="shared" si="10"/>
        <v>24.98</v>
      </c>
      <c r="C144" s="95">
        <v>34.72</v>
      </c>
      <c r="D144" s="261">
        <v>19580</v>
      </c>
      <c r="E144" s="262">
        <v>12020</v>
      </c>
      <c r="F144" s="261">
        <f t="shared" si="12"/>
        <v>18667</v>
      </c>
      <c r="G144" s="263">
        <f t="shared" si="11"/>
        <v>13560</v>
      </c>
      <c r="H144" s="262">
        <v>165</v>
      </c>
    </row>
    <row r="145" spans="1:8" ht="12.75">
      <c r="A145" s="163">
        <v>135</v>
      </c>
      <c r="B145" s="99">
        <f t="shared" si="10"/>
        <v>24.99</v>
      </c>
      <c r="C145" s="95">
        <v>34.72</v>
      </c>
      <c r="D145" s="261">
        <v>19580</v>
      </c>
      <c r="E145" s="262">
        <v>12020</v>
      </c>
      <c r="F145" s="261">
        <f t="shared" si="12"/>
        <v>18662</v>
      </c>
      <c r="G145" s="263">
        <f t="shared" si="11"/>
        <v>13557</v>
      </c>
      <c r="H145" s="262">
        <v>165</v>
      </c>
    </row>
    <row r="146" spans="1:8" ht="12.75">
      <c r="A146" s="267">
        <v>136</v>
      </c>
      <c r="B146" s="99">
        <f t="shared" si="10"/>
        <v>25</v>
      </c>
      <c r="C146" s="95">
        <v>34.72</v>
      </c>
      <c r="D146" s="261">
        <v>19580</v>
      </c>
      <c r="E146" s="262">
        <v>12020</v>
      </c>
      <c r="F146" s="261">
        <f t="shared" si="12"/>
        <v>18656</v>
      </c>
      <c r="G146" s="263">
        <f t="shared" si="11"/>
        <v>13553</v>
      </c>
      <c r="H146" s="262">
        <v>165</v>
      </c>
    </row>
    <row r="147" spans="1:8" ht="12.75">
      <c r="A147" s="163">
        <v>137</v>
      </c>
      <c r="B147" s="99">
        <f t="shared" si="10"/>
        <v>25</v>
      </c>
      <c r="C147" s="95">
        <v>34.72</v>
      </c>
      <c r="D147" s="261">
        <v>19580</v>
      </c>
      <c r="E147" s="262">
        <v>12020</v>
      </c>
      <c r="F147" s="261">
        <f t="shared" si="12"/>
        <v>18656</v>
      </c>
      <c r="G147" s="263">
        <f t="shared" si="11"/>
        <v>13553</v>
      </c>
      <c r="H147" s="262">
        <v>165</v>
      </c>
    </row>
    <row r="148" spans="1:8" ht="12.75">
      <c r="A148" s="163">
        <v>138</v>
      </c>
      <c r="B148" s="99">
        <f t="shared" si="10"/>
        <v>25.01</v>
      </c>
      <c r="C148" s="95">
        <v>34.72</v>
      </c>
      <c r="D148" s="261">
        <v>19580</v>
      </c>
      <c r="E148" s="262">
        <v>12020</v>
      </c>
      <c r="F148" s="261">
        <f t="shared" si="12"/>
        <v>18651</v>
      </c>
      <c r="G148" s="263">
        <f t="shared" si="11"/>
        <v>13549</v>
      </c>
      <c r="H148" s="262">
        <v>165</v>
      </c>
    </row>
    <row r="149" spans="1:8" ht="12.75">
      <c r="A149" s="267">
        <v>139</v>
      </c>
      <c r="B149" s="99">
        <f t="shared" si="10"/>
        <v>25.02</v>
      </c>
      <c r="C149" s="95">
        <v>34.72</v>
      </c>
      <c r="D149" s="261">
        <v>19580</v>
      </c>
      <c r="E149" s="262">
        <v>12020</v>
      </c>
      <c r="F149" s="261">
        <f t="shared" si="12"/>
        <v>18646</v>
      </c>
      <c r="G149" s="263">
        <f t="shared" si="11"/>
        <v>13545</v>
      </c>
      <c r="H149" s="262">
        <v>165</v>
      </c>
    </row>
    <row r="150" spans="1:8" ht="12.75">
      <c r="A150" s="163">
        <v>140</v>
      </c>
      <c r="B150" s="99">
        <f t="shared" si="10"/>
        <v>25.03</v>
      </c>
      <c r="C150" s="95">
        <v>34.72</v>
      </c>
      <c r="D150" s="261">
        <v>19580</v>
      </c>
      <c r="E150" s="262">
        <v>12020</v>
      </c>
      <c r="F150" s="261">
        <f t="shared" si="12"/>
        <v>18641</v>
      </c>
      <c r="G150" s="263">
        <f t="shared" si="11"/>
        <v>13542</v>
      </c>
      <c r="H150" s="262">
        <v>165</v>
      </c>
    </row>
    <row r="151" spans="1:8" ht="12.75">
      <c r="A151" s="163">
        <v>141</v>
      </c>
      <c r="B151" s="99">
        <f t="shared" si="10"/>
        <v>25.04</v>
      </c>
      <c r="C151" s="95">
        <v>34.72</v>
      </c>
      <c r="D151" s="261">
        <v>19580</v>
      </c>
      <c r="E151" s="262">
        <v>12020</v>
      </c>
      <c r="F151" s="261">
        <f t="shared" si="12"/>
        <v>18636</v>
      </c>
      <c r="G151" s="263">
        <f t="shared" si="11"/>
        <v>13538</v>
      </c>
      <c r="H151" s="262">
        <v>165</v>
      </c>
    </row>
    <row r="152" spans="1:8" ht="12.75">
      <c r="A152" s="267">
        <v>142</v>
      </c>
      <c r="B152" s="99">
        <f t="shared" si="10"/>
        <v>25.05</v>
      </c>
      <c r="C152" s="95">
        <v>34.72</v>
      </c>
      <c r="D152" s="261">
        <v>19580</v>
      </c>
      <c r="E152" s="262">
        <v>12020</v>
      </c>
      <c r="F152" s="261">
        <f t="shared" si="12"/>
        <v>18631</v>
      </c>
      <c r="G152" s="263">
        <f t="shared" si="11"/>
        <v>13534</v>
      </c>
      <c r="H152" s="262">
        <v>165</v>
      </c>
    </row>
    <row r="153" spans="1:8" ht="12.75">
      <c r="A153" s="163">
        <v>143</v>
      </c>
      <c r="B153" s="99">
        <f t="shared" si="10"/>
        <v>25.06</v>
      </c>
      <c r="C153" s="95">
        <v>34.72</v>
      </c>
      <c r="D153" s="261">
        <v>19580</v>
      </c>
      <c r="E153" s="262">
        <v>12020</v>
      </c>
      <c r="F153" s="261">
        <f t="shared" si="12"/>
        <v>18626</v>
      </c>
      <c r="G153" s="263">
        <f t="shared" si="11"/>
        <v>13530</v>
      </c>
      <c r="H153" s="262">
        <v>165</v>
      </c>
    </row>
    <row r="154" spans="1:8" ht="12.75">
      <c r="A154" s="163">
        <v>144</v>
      </c>
      <c r="B154" s="99">
        <f t="shared" si="10"/>
        <v>25.07</v>
      </c>
      <c r="C154" s="95">
        <v>34.72</v>
      </c>
      <c r="D154" s="261">
        <v>19580</v>
      </c>
      <c r="E154" s="262">
        <v>12020</v>
      </c>
      <c r="F154" s="261">
        <f t="shared" si="12"/>
        <v>18621</v>
      </c>
      <c r="G154" s="263">
        <f t="shared" si="11"/>
        <v>13527</v>
      </c>
      <c r="H154" s="262">
        <v>165</v>
      </c>
    </row>
    <row r="155" spans="1:8" ht="12.75">
      <c r="A155" s="267">
        <v>145</v>
      </c>
      <c r="B155" s="99">
        <f t="shared" si="10"/>
        <v>25.08</v>
      </c>
      <c r="C155" s="95">
        <v>34.72</v>
      </c>
      <c r="D155" s="261">
        <v>19580</v>
      </c>
      <c r="E155" s="262">
        <v>12020</v>
      </c>
      <c r="F155" s="261">
        <f t="shared" si="12"/>
        <v>18616</v>
      </c>
      <c r="G155" s="263">
        <f t="shared" si="11"/>
        <v>13523</v>
      </c>
      <c r="H155" s="262">
        <v>165</v>
      </c>
    </row>
    <row r="156" spans="1:8" ht="12.75">
      <c r="A156" s="163">
        <v>146</v>
      </c>
      <c r="B156" s="99">
        <f t="shared" si="10"/>
        <v>25.08</v>
      </c>
      <c r="C156" s="95">
        <v>34.72</v>
      </c>
      <c r="D156" s="261">
        <v>19580</v>
      </c>
      <c r="E156" s="262">
        <v>12020</v>
      </c>
      <c r="F156" s="261">
        <f t="shared" si="12"/>
        <v>18616</v>
      </c>
      <c r="G156" s="263">
        <f t="shared" si="11"/>
        <v>13523</v>
      </c>
      <c r="H156" s="262">
        <v>165</v>
      </c>
    </row>
    <row r="157" spans="1:8" ht="12.75">
      <c r="A157" s="163">
        <v>147</v>
      </c>
      <c r="B157" s="99">
        <f t="shared" si="10"/>
        <v>25.09</v>
      </c>
      <c r="C157" s="95">
        <v>34.72</v>
      </c>
      <c r="D157" s="261">
        <v>19580</v>
      </c>
      <c r="E157" s="262">
        <v>12020</v>
      </c>
      <c r="F157" s="261">
        <f t="shared" si="12"/>
        <v>18610</v>
      </c>
      <c r="G157" s="263">
        <f t="shared" si="11"/>
        <v>13519</v>
      </c>
      <c r="H157" s="262">
        <v>165</v>
      </c>
    </row>
    <row r="158" spans="1:8" ht="12.75">
      <c r="A158" s="267">
        <v>148</v>
      </c>
      <c r="B158" s="99">
        <f t="shared" si="10"/>
        <v>25.1</v>
      </c>
      <c r="C158" s="95">
        <v>34.72</v>
      </c>
      <c r="D158" s="261">
        <v>19580</v>
      </c>
      <c r="E158" s="262">
        <v>12020</v>
      </c>
      <c r="F158" s="261">
        <f t="shared" si="12"/>
        <v>18605</v>
      </c>
      <c r="G158" s="263">
        <f t="shared" si="11"/>
        <v>13515</v>
      </c>
      <c r="H158" s="262">
        <v>165</v>
      </c>
    </row>
    <row r="159" spans="1:8" ht="12.75">
      <c r="A159" s="163">
        <v>149</v>
      </c>
      <c r="B159" s="99">
        <f t="shared" si="10"/>
        <v>25.11</v>
      </c>
      <c r="C159" s="95">
        <v>34.72</v>
      </c>
      <c r="D159" s="261">
        <v>19580</v>
      </c>
      <c r="E159" s="262">
        <v>12020</v>
      </c>
      <c r="F159" s="261">
        <f t="shared" si="12"/>
        <v>18600</v>
      </c>
      <c r="G159" s="263">
        <f t="shared" si="11"/>
        <v>13512</v>
      </c>
      <c r="H159" s="262">
        <v>165</v>
      </c>
    </row>
    <row r="160" spans="1:8" ht="12.75">
      <c r="A160" s="163">
        <v>150</v>
      </c>
      <c r="B160" s="99">
        <f t="shared" si="10"/>
        <v>25.12</v>
      </c>
      <c r="C160" s="95">
        <v>34.72</v>
      </c>
      <c r="D160" s="261">
        <v>19580</v>
      </c>
      <c r="E160" s="262">
        <v>12020</v>
      </c>
      <c r="F160" s="261">
        <f t="shared" si="12"/>
        <v>18595</v>
      </c>
      <c r="G160" s="263">
        <f t="shared" si="11"/>
        <v>13508</v>
      </c>
      <c r="H160" s="262">
        <v>165</v>
      </c>
    </row>
    <row r="161" spans="1:8" ht="12.75">
      <c r="A161" s="267">
        <v>151</v>
      </c>
      <c r="B161" s="99">
        <f t="shared" si="10"/>
        <v>25.13</v>
      </c>
      <c r="C161" s="95">
        <v>34.72</v>
      </c>
      <c r="D161" s="261">
        <v>19580</v>
      </c>
      <c r="E161" s="262">
        <v>12020</v>
      </c>
      <c r="F161" s="261">
        <f t="shared" si="12"/>
        <v>18590</v>
      </c>
      <c r="G161" s="263">
        <f t="shared" si="11"/>
        <v>13504</v>
      </c>
      <c r="H161" s="262">
        <v>165</v>
      </c>
    </row>
    <row r="162" spans="1:8" ht="12.75">
      <c r="A162" s="163">
        <v>152</v>
      </c>
      <c r="B162" s="99">
        <f t="shared" si="10"/>
        <v>25.13</v>
      </c>
      <c r="C162" s="95">
        <v>34.72</v>
      </c>
      <c r="D162" s="261">
        <v>19580</v>
      </c>
      <c r="E162" s="262">
        <v>12020</v>
      </c>
      <c r="F162" s="261">
        <f t="shared" si="12"/>
        <v>18590</v>
      </c>
      <c r="G162" s="263">
        <f t="shared" si="11"/>
        <v>13504</v>
      </c>
      <c r="H162" s="262">
        <v>165</v>
      </c>
    </row>
    <row r="163" spans="1:8" ht="12.75">
      <c r="A163" s="163">
        <v>153</v>
      </c>
      <c r="B163" s="99">
        <f t="shared" si="10"/>
        <v>25.14</v>
      </c>
      <c r="C163" s="95">
        <v>34.72</v>
      </c>
      <c r="D163" s="261">
        <v>19580</v>
      </c>
      <c r="E163" s="262">
        <v>12020</v>
      </c>
      <c r="F163" s="261">
        <f t="shared" si="12"/>
        <v>18585</v>
      </c>
      <c r="G163" s="263">
        <f t="shared" si="11"/>
        <v>13500</v>
      </c>
      <c r="H163" s="262">
        <v>165</v>
      </c>
    </row>
    <row r="164" spans="1:8" ht="12.75">
      <c r="A164" s="267">
        <v>154</v>
      </c>
      <c r="B164" s="99">
        <f t="shared" si="10"/>
        <v>25.15</v>
      </c>
      <c r="C164" s="95">
        <v>34.72</v>
      </c>
      <c r="D164" s="261">
        <v>19580</v>
      </c>
      <c r="E164" s="262">
        <v>12020</v>
      </c>
      <c r="F164" s="261">
        <f t="shared" si="12"/>
        <v>18580</v>
      </c>
      <c r="G164" s="263">
        <f t="shared" si="11"/>
        <v>13497</v>
      </c>
      <c r="H164" s="262">
        <v>165</v>
      </c>
    </row>
    <row r="165" spans="1:8" ht="12.75">
      <c r="A165" s="163">
        <v>155</v>
      </c>
      <c r="B165" s="99">
        <f t="shared" si="10"/>
        <v>25.16</v>
      </c>
      <c r="C165" s="95">
        <v>34.72</v>
      </c>
      <c r="D165" s="261">
        <v>19580</v>
      </c>
      <c r="E165" s="262">
        <v>12020</v>
      </c>
      <c r="F165" s="261">
        <f t="shared" si="12"/>
        <v>18575</v>
      </c>
      <c r="G165" s="263">
        <f t="shared" si="11"/>
        <v>13493</v>
      </c>
      <c r="H165" s="262">
        <v>165</v>
      </c>
    </row>
    <row r="166" spans="1:8" ht="12.75">
      <c r="A166" s="163">
        <v>156</v>
      </c>
      <c r="B166" s="99">
        <f t="shared" si="10"/>
        <v>25.17</v>
      </c>
      <c r="C166" s="95">
        <v>34.72</v>
      </c>
      <c r="D166" s="261">
        <v>19580</v>
      </c>
      <c r="E166" s="262">
        <v>12020</v>
      </c>
      <c r="F166" s="261">
        <f t="shared" si="12"/>
        <v>18570</v>
      </c>
      <c r="G166" s="263">
        <f t="shared" si="11"/>
        <v>13489</v>
      </c>
      <c r="H166" s="262">
        <v>165</v>
      </c>
    </row>
    <row r="167" spans="1:8" ht="12.75">
      <c r="A167" s="267">
        <v>157</v>
      </c>
      <c r="B167" s="99">
        <f t="shared" si="10"/>
        <v>25.17</v>
      </c>
      <c r="C167" s="95">
        <v>34.72</v>
      </c>
      <c r="D167" s="261">
        <v>19580</v>
      </c>
      <c r="E167" s="262">
        <v>12020</v>
      </c>
      <c r="F167" s="261">
        <f t="shared" si="12"/>
        <v>18570</v>
      </c>
      <c r="G167" s="263">
        <f t="shared" si="11"/>
        <v>13489</v>
      </c>
      <c r="H167" s="262">
        <v>165</v>
      </c>
    </row>
    <row r="168" spans="1:8" ht="12.75">
      <c r="A168" s="163">
        <v>158</v>
      </c>
      <c r="B168" s="99">
        <f t="shared" si="10"/>
        <v>25.18</v>
      </c>
      <c r="C168" s="95">
        <v>34.72</v>
      </c>
      <c r="D168" s="261">
        <v>19580</v>
      </c>
      <c r="E168" s="262">
        <v>12020</v>
      </c>
      <c r="F168" s="261">
        <f t="shared" si="12"/>
        <v>18565</v>
      </c>
      <c r="G168" s="263">
        <f t="shared" si="11"/>
        <v>13486</v>
      </c>
      <c r="H168" s="262">
        <v>165</v>
      </c>
    </row>
    <row r="169" spans="1:8" ht="12.75">
      <c r="A169" s="163">
        <v>159</v>
      </c>
      <c r="B169" s="99">
        <f t="shared" si="10"/>
        <v>25.19</v>
      </c>
      <c r="C169" s="95">
        <v>34.72</v>
      </c>
      <c r="D169" s="261">
        <v>19580</v>
      </c>
      <c r="E169" s="262">
        <v>12020</v>
      </c>
      <c r="F169" s="261">
        <f t="shared" si="12"/>
        <v>18560</v>
      </c>
      <c r="G169" s="263">
        <f t="shared" si="11"/>
        <v>13482</v>
      </c>
      <c r="H169" s="262">
        <v>165</v>
      </c>
    </row>
    <row r="170" spans="1:8" ht="12.75">
      <c r="A170" s="267">
        <v>160</v>
      </c>
      <c r="B170" s="99">
        <f t="shared" si="10"/>
        <v>25.2</v>
      </c>
      <c r="C170" s="95">
        <v>34.72</v>
      </c>
      <c r="D170" s="261">
        <v>19580</v>
      </c>
      <c r="E170" s="262">
        <v>12020</v>
      </c>
      <c r="F170" s="261">
        <f t="shared" si="12"/>
        <v>18555</v>
      </c>
      <c r="G170" s="263">
        <f t="shared" si="11"/>
        <v>13478</v>
      </c>
      <c r="H170" s="262">
        <v>165</v>
      </c>
    </row>
    <row r="171" spans="1:8" ht="12.75">
      <c r="A171" s="163">
        <v>161</v>
      </c>
      <c r="B171" s="99">
        <f aca="true" t="shared" si="13" ref="B171:B182">ROUND((1.1233*LN(A171)+17)*1.11,2)</f>
        <v>25.21</v>
      </c>
      <c r="C171" s="95">
        <v>34.72</v>
      </c>
      <c r="D171" s="261">
        <v>19580</v>
      </c>
      <c r="E171" s="262">
        <v>12020</v>
      </c>
      <c r="F171" s="261">
        <f t="shared" si="12"/>
        <v>18550</v>
      </c>
      <c r="G171" s="263">
        <f aca="true" t="shared" si="14" ref="G171:G182">ROUND(12*(1/B171*D171+1/C171*E171),0)</f>
        <v>13474</v>
      </c>
      <c r="H171" s="262">
        <v>165</v>
      </c>
    </row>
    <row r="172" spans="1:8" ht="12.75">
      <c r="A172" s="163">
        <v>162</v>
      </c>
      <c r="B172" s="99">
        <f t="shared" si="13"/>
        <v>25.21</v>
      </c>
      <c r="C172" s="95">
        <v>34.72</v>
      </c>
      <c r="D172" s="261">
        <v>19580</v>
      </c>
      <c r="E172" s="262">
        <v>12020</v>
      </c>
      <c r="F172" s="261">
        <f t="shared" si="12"/>
        <v>18550</v>
      </c>
      <c r="G172" s="263">
        <f t="shared" si="14"/>
        <v>13474</v>
      </c>
      <c r="H172" s="262">
        <v>165</v>
      </c>
    </row>
    <row r="173" spans="1:8" ht="12.75">
      <c r="A173" s="267">
        <v>163</v>
      </c>
      <c r="B173" s="99">
        <f t="shared" si="13"/>
        <v>25.22</v>
      </c>
      <c r="C173" s="95">
        <v>34.72</v>
      </c>
      <c r="D173" s="261">
        <v>19580</v>
      </c>
      <c r="E173" s="262">
        <v>12020</v>
      </c>
      <c r="F173" s="261">
        <f t="shared" si="12"/>
        <v>18545</v>
      </c>
      <c r="G173" s="263">
        <f t="shared" si="14"/>
        <v>13471</v>
      </c>
      <c r="H173" s="262">
        <v>165</v>
      </c>
    </row>
    <row r="174" spans="1:8" ht="12.75">
      <c r="A174" s="163">
        <v>164</v>
      </c>
      <c r="B174" s="99">
        <f t="shared" si="13"/>
        <v>25.23</v>
      </c>
      <c r="C174" s="95">
        <v>34.72</v>
      </c>
      <c r="D174" s="261">
        <v>19580</v>
      </c>
      <c r="E174" s="262">
        <v>12020</v>
      </c>
      <c r="F174" s="261">
        <f t="shared" si="12"/>
        <v>18540</v>
      </c>
      <c r="G174" s="263">
        <f t="shared" si="14"/>
        <v>13467</v>
      </c>
      <c r="H174" s="262">
        <v>165</v>
      </c>
    </row>
    <row r="175" spans="1:8" ht="12.75">
      <c r="A175" s="163">
        <v>165</v>
      </c>
      <c r="B175" s="99">
        <f t="shared" si="13"/>
        <v>25.24</v>
      </c>
      <c r="C175" s="95">
        <v>34.72</v>
      </c>
      <c r="D175" s="261">
        <v>19580</v>
      </c>
      <c r="E175" s="262">
        <v>12020</v>
      </c>
      <c r="F175" s="261">
        <f t="shared" si="12"/>
        <v>18534</v>
      </c>
      <c r="G175" s="263">
        <f t="shared" si="14"/>
        <v>13463</v>
      </c>
      <c r="H175" s="262">
        <v>165</v>
      </c>
    </row>
    <row r="176" spans="1:8" ht="12.75">
      <c r="A176" s="267">
        <v>166</v>
      </c>
      <c r="B176" s="99">
        <f t="shared" si="13"/>
        <v>25.24</v>
      </c>
      <c r="C176" s="95">
        <v>34.72</v>
      </c>
      <c r="D176" s="261">
        <v>19580</v>
      </c>
      <c r="E176" s="262">
        <v>12020</v>
      </c>
      <c r="F176" s="261">
        <f t="shared" si="12"/>
        <v>18534</v>
      </c>
      <c r="G176" s="263">
        <f t="shared" si="14"/>
        <v>13463</v>
      </c>
      <c r="H176" s="262">
        <v>165</v>
      </c>
    </row>
    <row r="177" spans="1:8" ht="12.75">
      <c r="A177" s="163">
        <v>167</v>
      </c>
      <c r="B177" s="99">
        <f t="shared" si="13"/>
        <v>25.25</v>
      </c>
      <c r="C177" s="95">
        <v>34.72</v>
      </c>
      <c r="D177" s="261">
        <v>19580</v>
      </c>
      <c r="E177" s="262">
        <v>12020</v>
      </c>
      <c r="F177" s="261">
        <f t="shared" si="12"/>
        <v>18529</v>
      </c>
      <c r="G177" s="263">
        <f t="shared" si="14"/>
        <v>13460</v>
      </c>
      <c r="H177" s="262">
        <v>165</v>
      </c>
    </row>
    <row r="178" spans="1:8" ht="12.75">
      <c r="A178" s="163">
        <v>168</v>
      </c>
      <c r="B178" s="99">
        <f t="shared" si="13"/>
        <v>25.26</v>
      </c>
      <c r="C178" s="95">
        <v>34.72</v>
      </c>
      <c r="D178" s="261">
        <v>19580</v>
      </c>
      <c r="E178" s="262">
        <v>12020</v>
      </c>
      <c r="F178" s="261">
        <f t="shared" si="12"/>
        <v>18524</v>
      </c>
      <c r="G178" s="263">
        <f t="shared" si="14"/>
        <v>13456</v>
      </c>
      <c r="H178" s="262">
        <v>165</v>
      </c>
    </row>
    <row r="179" spans="1:8" ht="12.75">
      <c r="A179" s="267">
        <v>169</v>
      </c>
      <c r="B179" s="99">
        <f t="shared" si="13"/>
        <v>25.27</v>
      </c>
      <c r="C179" s="95">
        <v>34.72</v>
      </c>
      <c r="D179" s="261">
        <v>19580</v>
      </c>
      <c r="E179" s="262">
        <v>12020</v>
      </c>
      <c r="F179" s="261">
        <f t="shared" si="12"/>
        <v>18519</v>
      </c>
      <c r="G179" s="263">
        <f t="shared" si="14"/>
        <v>13452</v>
      </c>
      <c r="H179" s="262">
        <v>165</v>
      </c>
    </row>
    <row r="180" spans="1:8" ht="12.75">
      <c r="A180" s="163">
        <v>170</v>
      </c>
      <c r="B180" s="99">
        <f t="shared" si="13"/>
        <v>25.27</v>
      </c>
      <c r="C180" s="95">
        <v>34.72</v>
      </c>
      <c r="D180" s="261">
        <v>19580</v>
      </c>
      <c r="E180" s="262">
        <v>12020</v>
      </c>
      <c r="F180" s="261">
        <f t="shared" si="12"/>
        <v>18519</v>
      </c>
      <c r="G180" s="263">
        <f t="shared" si="14"/>
        <v>13452</v>
      </c>
      <c r="H180" s="262">
        <v>165</v>
      </c>
    </row>
    <row r="181" spans="1:8" ht="12.75">
      <c r="A181" s="163">
        <v>171</v>
      </c>
      <c r="B181" s="99">
        <f t="shared" si="13"/>
        <v>25.28</v>
      </c>
      <c r="C181" s="95">
        <v>34.72</v>
      </c>
      <c r="D181" s="261">
        <v>19580</v>
      </c>
      <c r="E181" s="262">
        <v>12020</v>
      </c>
      <c r="F181" s="261">
        <f t="shared" si="12"/>
        <v>18514</v>
      </c>
      <c r="G181" s="263">
        <f t="shared" si="14"/>
        <v>13449</v>
      </c>
      <c r="H181" s="262">
        <v>165</v>
      </c>
    </row>
    <row r="182" spans="1:8" ht="13.5" thickBot="1">
      <c r="A182" s="164">
        <v>172</v>
      </c>
      <c r="B182" s="96">
        <f t="shared" si="13"/>
        <v>25.29</v>
      </c>
      <c r="C182" s="97">
        <v>34.72</v>
      </c>
      <c r="D182" s="261">
        <v>19580</v>
      </c>
      <c r="E182" s="262">
        <v>12020</v>
      </c>
      <c r="F182" s="261">
        <f t="shared" si="12"/>
        <v>18509</v>
      </c>
      <c r="G182" s="272">
        <f t="shared" si="14"/>
        <v>13445</v>
      </c>
      <c r="H182" s="262">
        <v>165</v>
      </c>
    </row>
  </sheetData>
  <mergeCells count="1">
    <mergeCell ref="A8:B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kraje&amp;R1.2.2009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9.8515625" style="0" customWidth="1"/>
    <col min="2" max="2" width="73.28125" style="0" customWidth="1"/>
    <col min="3" max="3" width="7.57421875" style="0" customWidth="1"/>
    <col min="4" max="4" width="17.57421875" style="0" customWidth="1"/>
    <col min="5" max="5" width="18.57421875" style="0" customWidth="1"/>
    <col min="6" max="6" width="12.28125" style="0" customWidth="1"/>
    <col min="7" max="8" width="9.140625" style="159" customWidth="1"/>
  </cols>
  <sheetData>
    <row r="1" ht="29.25" customHeight="1">
      <c r="B1" s="235" t="s">
        <v>255</v>
      </c>
    </row>
    <row r="2" ht="11.25" customHeight="1" thickBot="1">
      <c r="B2" s="235"/>
    </row>
    <row r="3" spans="1:9" ht="16.5" thickBot="1">
      <c r="A3" s="29" t="s">
        <v>170</v>
      </c>
      <c r="B3" s="30"/>
      <c r="C3" s="31"/>
      <c r="D3" s="31"/>
      <c r="E3" s="150"/>
      <c r="F3" s="45" t="s">
        <v>114</v>
      </c>
      <c r="G3" s="155"/>
      <c r="H3" s="160"/>
      <c r="I3" s="144"/>
    </row>
    <row r="4" spans="1:9" ht="15">
      <c r="A4" s="34" t="s">
        <v>115</v>
      </c>
      <c r="B4" s="27"/>
      <c r="C4" s="6"/>
      <c r="D4" s="6"/>
      <c r="E4" s="151"/>
      <c r="F4" s="44"/>
      <c r="G4" s="155"/>
      <c r="H4" s="160"/>
      <c r="I4" s="144"/>
    </row>
    <row r="5" spans="1:9" ht="15">
      <c r="A5" s="34"/>
      <c r="B5" s="242" t="s">
        <v>175</v>
      </c>
      <c r="C5" s="251"/>
      <c r="D5" s="251"/>
      <c r="E5" s="252"/>
      <c r="F5" s="253">
        <v>0.15</v>
      </c>
      <c r="G5" s="155"/>
      <c r="H5" s="160"/>
      <c r="I5" s="144"/>
    </row>
    <row r="6" spans="1:9" ht="15">
      <c r="A6" s="34"/>
      <c r="B6" s="242" t="s">
        <v>176</v>
      </c>
      <c r="C6" s="251"/>
      <c r="D6" s="251"/>
      <c r="E6" s="252"/>
      <c r="F6" s="253">
        <v>0.4</v>
      </c>
      <c r="G6" s="155"/>
      <c r="H6" s="160"/>
      <c r="I6" s="144"/>
    </row>
    <row r="7" spans="1:9" ht="15">
      <c r="A7" s="35"/>
      <c r="B7" s="36" t="s">
        <v>177</v>
      </c>
      <c r="C7" s="37"/>
      <c r="D7" s="37"/>
      <c r="E7" s="153"/>
      <c r="F7" s="228">
        <v>0.05</v>
      </c>
      <c r="G7" s="155"/>
      <c r="H7" s="160"/>
      <c r="I7" s="144"/>
    </row>
    <row r="8" spans="1:9" ht="15">
      <c r="A8" s="32" t="s">
        <v>185</v>
      </c>
      <c r="B8" s="38"/>
      <c r="C8" s="33"/>
      <c r="D8" s="33"/>
      <c r="E8" s="152"/>
      <c r="F8" s="229"/>
      <c r="G8" s="155"/>
      <c r="H8" s="160"/>
      <c r="I8" s="144"/>
    </row>
    <row r="9" spans="1:9" ht="15">
      <c r="A9" s="35"/>
      <c r="B9" s="36" t="s">
        <v>186</v>
      </c>
      <c r="C9" s="37"/>
      <c r="D9" s="37"/>
      <c r="E9" s="153"/>
      <c r="F9" s="230">
        <v>0.5</v>
      </c>
      <c r="G9" s="155"/>
      <c r="H9" s="160"/>
      <c r="I9" s="144"/>
    </row>
    <row r="10" spans="1:9" ht="15">
      <c r="A10" s="32" t="s">
        <v>187</v>
      </c>
      <c r="B10" s="38"/>
      <c r="C10" s="33"/>
      <c r="D10" s="33"/>
      <c r="E10" s="152"/>
      <c r="F10" s="231"/>
      <c r="G10" s="155"/>
      <c r="H10" s="160"/>
      <c r="I10" s="144"/>
    </row>
    <row r="11" spans="1:9" ht="15">
      <c r="A11" s="35"/>
      <c r="B11" s="36" t="s">
        <v>191</v>
      </c>
      <c r="C11" s="37"/>
      <c r="D11" s="37"/>
      <c r="E11" s="153"/>
      <c r="F11" s="230">
        <v>0.25</v>
      </c>
      <c r="G11" s="155"/>
      <c r="H11" s="160"/>
      <c r="I11" s="144"/>
    </row>
    <row r="12" spans="1:9" ht="15">
      <c r="A12" s="32" t="s">
        <v>189</v>
      </c>
      <c r="B12" s="38"/>
      <c r="C12" s="33"/>
      <c r="D12" s="33"/>
      <c r="E12" s="152"/>
      <c r="F12" s="231"/>
      <c r="G12" s="155"/>
      <c r="H12" s="160"/>
      <c r="I12" s="144"/>
    </row>
    <row r="13" spans="1:9" ht="15">
      <c r="A13" s="35"/>
      <c r="B13" s="36" t="s">
        <v>190</v>
      </c>
      <c r="C13" s="37"/>
      <c r="D13" s="37"/>
      <c r="E13" s="153"/>
      <c r="F13" s="230">
        <v>0.25</v>
      </c>
      <c r="G13" s="155"/>
      <c r="H13" s="160"/>
      <c r="I13" s="144"/>
    </row>
    <row r="14" spans="1:9" ht="15">
      <c r="A14" s="32" t="s">
        <v>193</v>
      </c>
      <c r="B14" s="38"/>
      <c r="C14" s="6"/>
      <c r="D14" s="6"/>
      <c r="E14" s="151"/>
      <c r="F14" s="228"/>
      <c r="G14" s="155"/>
      <c r="H14" s="160"/>
      <c r="I14" s="144"/>
    </row>
    <row r="15" spans="1:9" ht="15">
      <c r="A15" s="35"/>
      <c r="B15" s="36" t="s">
        <v>192</v>
      </c>
      <c r="C15" s="6"/>
      <c r="D15" s="6"/>
      <c r="E15" s="151"/>
      <c r="F15" s="228">
        <v>0.05</v>
      </c>
      <c r="G15" s="155"/>
      <c r="H15" s="160"/>
      <c r="I15" s="144"/>
    </row>
    <row r="16" spans="1:9" ht="15">
      <c r="A16" s="32" t="s">
        <v>188</v>
      </c>
      <c r="B16" s="38"/>
      <c r="C16" s="33"/>
      <c r="D16" s="33"/>
      <c r="E16" s="152"/>
      <c r="F16" s="231"/>
      <c r="G16" s="155"/>
      <c r="H16" s="160"/>
      <c r="I16" s="144"/>
    </row>
    <row r="17" spans="1:9" ht="15">
      <c r="A17" s="34"/>
      <c r="B17" s="254" t="s">
        <v>171</v>
      </c>
      <c r="C17" s="255"/>
      <c r="D17" s="255"/>
      <c r="E17" s="252"/>
      <c r="F17" s="253">
        <v>0.67</v>
      </c>
      <c r="G17" s="155"/>
      <c r="H17" s="160"/>
      <c r="I17" s="144"/>
    </row>
    <row r="18" spans="1:9" ht="15">
      <c r="A18" s="35"/>
      <c r="B18" s="36" t="s">
        <v>172</v>
      </c>
      <c r="C18" s="37"/>
      <c r="D18" s="37"/>
      <c r="E18" s="153"/>
      <c r="F18" s="230">
        <v>0.33</v>
      </c>
      <c r="G18" s="155"/>
      <c r="H18" s="160"/>
      <c r="I18" s="144"/>
    </row>
    <row r="19" spans="1:9" ht="15">
      <c r="A19" s="32" t="s">
        <v>116</v>
      </c>
      <c r="B19" s="38"/>
      <c r="C19" s="33"/>
      <c r="D19" s="33"/>
      <c r="E19" s="152"/>
      <c r="F19" s="231"/>
      <c r="G19" s="155"/>
      <c r="H19" s="160"/>
      <c r="I19" s="144"/>
    </row>
    <row r="20" spans="1:9" ht="15">
      <c r="A20" s="35"/>
      <c r="B20" s="36" t="s">
        <v>117</v>
      </c>
      <c r="C20" s="37"/>
      <c r="D20" s="37"/>
      <c r="E20" s="153"/>
      <c r="F20" s="230">
        <v>0.89</v>
      </c>
      <c r="G20" s="155"/>
      <c r="H20" s="160"/>
      <c r="I20" s="144"/>
    </row>
    <row r="21" spans="1:9" ht="15">
      <c r="A21" s="145"/>
      <c r="B21" s="38"/>
      <c r="C21" s="33"/>
      <c r="D21" s="33"/>
      <c r="E21" s="146"/>
      <c r="F21" s="232"/>
      <c r="G21" s="160"/>
      <c r="H21" s="160"/>
      <c r="I21" s="144"/>
    </row>
    <row r="22" spans="1:9" ht="4.5" customHeight="1">
      <c r="A22" s="27"/>
      <c r="B22" s="28"/>
      <c r="C22" s="6"/>
      <c r="D22" s="6"/>
      <c r="E22" s="160"/>
      <c r="F22" s="236"/>
      <c r="G22" s="160"/>
      <c r="H22" s="160"/>
      <c r="I22" s="144"/>
    </row>
    <row r="23" spans="1:9" ht="15">
      <c r="A23" s="147" t="s">
        <v>118</v>
      </c>
      <c r="B23" s="148"/>
      <c r="C23" s="37"/>
      <c r="D23" s="37"/>
      <c r="E23" s="149"/>
      <c r="F23" s="233"/>
      <c r="G23" s="160"/>
      <c r="H23" s="160"/>
      <c r="I23" s="144"/>
    </row>
    <row r="24" spans="1:9" ht="15">
      <c r="A24" s="41" t="s">
        <v>270</v>
      </c>
      <c r="B24" s="240"/>
      <c r="C24" s="6"/>
      <c r="D24" s="6"/>
      <c r="E24" s="160"/>
      <c r="F24" s="241"/>
      <c r="G24" s="160"/>
      <c r="H24" s="160"/>
      <c r="I24" s="144"/>
    </row>
    <row r="25" spans="1:9" ht="15">
      <c r="A25" s="39" t="s">
        <v>173</v>
      </c>
      <c r="B25" s="40"/>
      <c r="C25" s="33"/>
      <c r="D25" s="33"/>
      <c r="E25" s="152"/>
      <c r="F25" s="231"/>
      <c r="G25" s="155"/>
      <c r="H25" s="160"/>
      <c r="I25" s="144"/>
    </row>
    <row r="26" spans="1:9" ht="15">
      <c r="A26" s="34"/>
      <c r="B26" s="242" t="s">
        <v>184</v>
      </c>
      <c r="C26" s="251"/>
      <c r="D26" s="251"/>
      <c r="E26" s="252"/>
      <c r="F26" s="253">
        <v>0.5</v>
      </c>
      <c r="G26" s="155"/>
      <c r="H26" s="160"/>
      <c r="I26" s="144"/>
    </row>
    <row r="27" spans="1:9" ht="15">
      <c r="A27" s="35"/>
      <c r="B27" s="36" t="s">
        <v>120</v>
      </c>
      <c r="C27" s="37"/>
      <c r="D27" s="37"/>
      <c r="E27" s="153"/>
      <c r="F27" s="230">
        <v>1</v>
      </c>
      <c r="G27" s="155"/>
      <c r="H27" s="160"/>
      <c r="I27" s="144"/>
    </row>
    <row r="28" spans="1:9" ht="15">
      <c r="A28" s="39" t="s">
        <v>174</v>
      </c>
      <c r="B28" s="40"/>
      <c r="C28" s="33"/>
      <c r="D28" s="33"/>
      <c r="E28" s="152"/>
      <c r="F28" s="231"/>
      <c r="G28" s="155"/>
      <c r="H28" s="160"/>
      <c r="I28" s="144"/>
    </row>
    <row r="29" spans="1:9" ht="15">
      <c r="A29" s="34"/>
      <c r="B29" s="242" t="s">
        <v>184</v>
      </c>
      <c r="C29" s="251"/>
      <c r="D29" s="251"/>
      <c r="E29" s="252"/>
      <c r="F29" s="253">
        <v>0.1</v>
      </c>
      <c r="G29" s="155"/>
      <c r="H29" s="160"/>
      <c r="I29" s="144"/>
    </row>
    <row r="30" spans="1:9" ht="15">
      <c r="A30" s="35"/>
      <c r="B30" s="36" t="s">
        <v>120</v>
      </c>
      <c r="C30" s="37"/>
      <c r="D30" s="37"/>
      <c r="E30" s="153"/>
      <c r="F30" s="230">
        <v>0.5</v>
      </c>
      <c r="G30" s="155"/>
      <c r="H30" s="160"/>
      <c r="I30" s="144"/>
    </row>
    <row r="31" spans="1:9" ht="15">
      <c r="A31" s="41" t="s">
        <v>178</v>
      </c>
      <c r="B31" s="42"/>
      <c r="C31" s="43"/>
      <c r="D31" s="43"/>
      <c r="E31" s="154"/>
      <c r="F31" s="234">
        <v>0.1</v>
      </c>
      <c r="G31" s="155"/>
      <c r="H31" s="160"/>
      <c r="I31" s="144"/>
    </row>
    <row r="32" spans="1:9" ht="15">
      <c r="A32" s="39" t="s">
        <v>179</v>
      </c>
      <c r="B32" s="40"/>
      <c r="C32" s="33"/>
      <c r="D32" s="33"/>
      <c r="E32" s="152"/>
      <c r="F32" s="231"/>
      <c r="G32" s="155"/>
      <c r="H32" s="160"/>
      <c r="I32" s="144"/>
    </row>
    <row r="33" spans="1:9" ht="15">
      <c r="A33" s="35"/>
      <c r="B33" s="36" t="s">
        <v>121</v>
      </c>
      <c r="C33" s="37"/>
      <c r="D33" s="37"/>
      <c r="E33" s="153"/>
      <c r="F33" s="230">
        <v>0.3</v>
      </c>
      <c r="G33" s="155"/>
      <c r="H33" s="160"/>
      <c r="I33" s="144"/>
    </row>
    <row r="34" spans="1:9" ht="15">
      <c r="A34" s="39" t="s">
        <v>258</v>
      </c>
      <c r="B34" s="38"/>
      <c r="C34" s="33"/>
      <c r="D34" s="33"/>
      <c r="E34" s="152"/>
      <c r="F34" s="231"/>
      <c r="G34" s="155"/>
      <c r="H34" s="160"/>
      <c r="I34" s="144"/>
    </row>
    <row r="35" spans="1:9" ht="15">
      <c r="A35" s="35"/>
      <c r="B35" s="36" t="s">
        <v>122</v>
      </c>
      <c r="C35" s="37"/>
      <c r="D35" s="37"/>
      <c r="E35" s="153"/>
      <c r="F35" s="230">
        <v>0.3</v>
      </c>
      <c r="G35" s="155"/>
      <c r="H35" s="160"/>
      <c r="I35" s="144"/>
    </row>
    <row r="36" spans="1:9" ht="15">
      <c r="A36" s="41" t="s">
        <v>180</v>
      </c>
      <c r="B36" s="46"/>
      <c r="C36" s="43"/>
      <c r="D36" s="43"/>
      <c r="E36" s="154"/>
      <c r="F36" s="234">
        <v>0.3</v>
      </c>
      <c r="G36" s="155"/>
      <c r="H36" s="160"/>
      <c r="I36" s="144"/>
    </row>
    <row r="37" spans="1:9" ht="15">
      <c r="A37" s="39" t="s">
        <v>181</v>
      </c>
      <c r="B37" s="40"/>
      <c r="C37" s="33"/>
      <c r="D37" s="33"/>
      <c r="E37" s="152"/>
      <c r="F37" s="231"/>
      <c r="G37" s="155"/>
      <c r="H37" s="160"/>
      <c r="I37" s="144"/>
    </row>
    <row r="38" spans="1:9" ht="15">
      <c r="A38" s="34"/>
      <c r="B38" s="242" t="s">
        <v>182</v>
      </c>
      <c r="C38" s="251"/>
      <c r="D38" s="251"/>
      <c r="E38" s="252"/>
      <c r="F38" s="253">
        <v>0.09</v>
      </c>
      <c r="G38" s="155"/>
      <c r="H38" s="160"/>
      <c r="I38" s="144"/>
    </row>
    <row r="39" spans="1:9" ht="15">
      <c r="A39" s="34"/>
      <c r="B39" s="242" t="s">
        <v>119</v>
      </c>
      <c r="C39" s="251"/>
      <c r="D39" s="251"/>
      <c r="E39" s="252"/>
      <c r="F39" s="253">
        <v>0.3</v>
      </c>
      <c r="G39" s="155"/>
      <c r="H39" s="160"/>
      <c r="I39" s="144"/>
    </row>
    <row r="40" spans="1:9" ht="15">
      <c r="A40" s="35"/>
      <c r="B40" s="36" t="s">
        <v>183</v>
      </c>
      <c r="C40" s="37"/>
      <c r="D40" s="37"/>
      <c r="E40" s="153"/>
      <c r="F40" s="230">
        <v>0.5</v>
      </c>
      <c r="G40" s="155"/>
      <c r="H40" s="160"/>
      <c r="I40" s="144"/>
    </row>
    <row r="41" spans="2:9" ht="14.25">
      <c r="B41" s="137"/>
      <c r="C41" s="137"/>
      <c r="D41" s="137"/>
      <c r="E41" s="137"/>
      <c r="F41" s="137"/>
      <c r="G41" s="47"/>
      <c r="H41" s="47"/>
      <c r="I41" s="47"/>
    </row>
    <row r="42" spans="1:9" ht="15">
      <c r="A42" s="147" t="s">
        <v>265</v>
      </c>
      <c r="B42" s="141"/>
      <c r="C42" s="141"/>
      <c r="D42" s="141"/>
      <c r="E42" s="141"/>
      <c r="F42" s="141"/>
      <c r="G42" s="47"/>
      <c r="H42" s="47"/>
      <c r="I42" s="47"/>
    </row>
    <row r="43" spans="1:9" ht="14.25">
      <c r="A43" s="256" t="s">
        <v>199</v>
      </c>
      <c r="B43" s="137" t="s">
        <v>256</v>
      </c>
      <c r="C43" s="137"/>
      <c r="D43" s="137"/>
      <c r="E43" s="137"/>
      <c r="F43" s="156"/>
      <c r="G43" s="47"/>
      <c r="H43" s="47"/>
      <c r="I43" s="47"/>
    </row>
    <row r="44" spans="1:9" ht="14.25">
      <c r="A44" s="257"/>
      <c r="B44" s="47" t="s">
        <v>257</v>
      </c>
      <c r="C44" s="47"/>
      <c r="D44" s="47"/>
      <c r="E44" s="47"/>
      <c r="F44" s="157"/>
      <c r="G44" s="47"/>
      <c r="H44" s="47"/>
      <c r="I44" s="47"/>
    </row>
    <row r="45" spans="1:9" ht="14.25">
      <c r="A45" s="257" t="s">
        <v>200</v>
      </c>
      <c r="B45" s="47" t="s">
        <v>201</v>
      </c>
      <c r="C45" s="47"/>
      <c r="D45" s="47"/>
      <c r="E45" s="47"/>
      <c r="F45" s="157"/>
      <c r="G45" s="47"/>
      <c r="H45" s="47"/>
      <c r="I45" s="47"/>
    </row>
    <row r="46" spans="1:9" ht="15">
      <c r="A46" s="138"/>
      <c r="B46" s="242" t="s">
        <v>202</v>
      </c>
      <c r="C46" s="243">
        <v>9.3</v>
      </c>
      <c r="D46" s="48"/>
      <c r="E46" s="7"/>
      <c r="F46" s="158"/>
      <c r="G46" s="7"/>
      <c r="H46" s="7"/>
      <c r="I46" s="7"/>
    </row>
    <row r="47" spans="1:9" ht="15">
      <c r="A47" s="138"/>
      <c r="B47" s="244" t="s">
        <v>203</v>
      </c>
      <c r="C47" s="245">
        <v>9.3</v>
      </c>
      <c r="D47" s="48"/>
      <c r="E47" s="7"/>
      <c r="F47" s="158"/>
      <c r="G47" s="7"/>
      <c r="H47" s="7"/>
      <c r="I47" s="7"/>
    </row>
    <row r="48" spans="1:9" ht="15">
      <c r="A48" s="138"/>
      <c r="B48" s="244" t="s">
        <v>204</v>
      </c>
      <c r="C48" s="245">
        <v>8.5</v>
      </c>
      <c r="D48" s="48"/>
      <c r="E48" s="7"/>
      <c r="F48" s="158"/>
      <c r="G48" s="7"/>
      <c r="H48" s="7"/>
      <c r="I48" s="7"/>
    </row>
    <row r="49" spans="1:9" ht="15">
      <c r="A49" s="138"/>
      <c r="B49" s="244" t="s">
        <v>266</v>
      </c>
      <c r="C49" s="245">
        <v>8.5</v>
      </c>
      <c r="D49" s="48"/>
      <c r="E49" s="7"/>
      <c r="F49" s="158"/>
      <c r="G49" s="7"/>
      <c r="H49" s="7"/>
      <c r="I49" s="7"/>
    </row>
    <row r="50" spans="1:9" ht="15">
      <c r="A50" s="138"/>
      <c r="B50" s="244" t="s">
        <v>205</v>
      </c>
      <c r="C50" s="420">
        <v>9</v>
      </c>
      <c r="D50" s="48"/>
      <c r="E50" s="7"/>
      <c r="F50" s="158"/>
      <c r="G50" s="7"/>
      <c r="H50" s="7"/>
      <c r="I50" s="7"/>
    </row>
    <row r="51" spans="1:9" ht="15">
      <c r="A51" s="138"/>
      <c r="B51" s="244" t="s">
        <v>206</v>
      </c>
      <c r="C51" s="245">
        <v>7.9</v>
      </c>
      <c r="D51" s="48"/>
      <c r="E51" s="7"/>
      <c r="F51" s="158"/>
      <c r="G51" s="7"/>
      <c r="H51" s="7"/>
      <c r="I51" s="7"/>
    </row>
    <row r="52" spans="1:9" ht="15">
      <c r="A52" s="138"/>
      <c r="B52" s="28" t="s">
        <v>207</v>
      </c>
      <c r="C52" s="48">
        <v>7.5</v>
      </c>
      <c r="D52" s="48"/>
      <c r="E52" s="7"/>
      <c r="F52" s="158"/>
      <c r="G52" s="7"/>
      <c r="H52" s="7"/>
      <c r="I52" s="7"/>
    </row>
    <row r="53" spans="1:9" ht="15">
      <c r="A53" s="138"/>
      <c r="B53" s="244" t="s">
        <v>208</v>
      </c>
      <c r="C53" s="245">
        <v>8.6</v>
      </c>
      <c r="D53" s="48"/>
      <c r="E53" s="7"/>
      <c r="F53" s="158"/>
      <c r="G53" s="7"/>
      <c r="H53" s="7"/>
      <c r="I53" s="7"/>
    </row>
    <row r="54" spans="1:9" ht="15">
      <c r="A54" s="138"/>
      <c r="B54" s="244" t="s">
        <v>209</v>
      </c>
      <c r="C54" s="245">
        <v>8.5</v>
      </c>
      <c r="D54" s="48"/>
      <c r="E54" s="7"/>
      <c r="F54" s="158"/>
      <c r="G54" s="7"/>
      <c r="H54" s="7"/>
      <c r="I54" s="7"/>
    </row>
    <row r="55" spans="1:9" ht="14.25">
      <c r="A55" s="138" t="s">
        <v>210</v>
      </c>
      <c r="B55" s="47" t="s">
        <v>212</v>
      </c>
      <c r="C55" s="47"/>
      <c r="D55" s="47"/>
      <c r="E55" s="47"/>
      <c r="F55" s="157"/>
      <c r="G55" s="47"/>
      <c r="H55" s="47"/>
      <c r="I55" s="49"/>
    </row>
    <row r="56" spans="1:9" ht="14.25">
      <c r="A56" s="138"/>
      <c r="B56" s="248" t="s">
        <v>211</v>
      </c>
      <c r="C56" s="246"/>
      <c r="D56" s="246"/>
      <c r="E56" s="247"/>
      <c r="F56" s="250" t="s">
        <v>213</v>
      </c>
      <c r="G56" s="139"/>
      <c r="H56" s="139"/>
      <c r="I56" s="50"/>
    </row>
    <row r="57" spans="1:9" ht="15">
      <c r="A57" s="138"/>
      <c r="B57" s="248" t="s">
        <v>214</v>
      </c>
      <c r="C57" s="246"/>
      <c r="D57" s="246"/>
      <c r="E57" s="245"/>
      <c r="F57" s="249">
        <v>0.98</v>
      </c>
      <c r="G57" s="48"/>
      <c r="H57" s="48"/>
      <c r="I57" s="51"/>
    </row>
    <row r="58" spans="1:9" ht="15">
      <c r="A58" s="138"/>
      <c r="B58" s="248" t="s">
        <v>215</v>
      </c>
      <c r="C58" s="246"/>
      <c r="D58" s="246"/>
      <c r="E58" s="245"/>
      <c r="F58" s="249">
        <v>1.02</v>
      </c>
      <c r="G58" s="48"/>
      <c r="H58" s="48"/>
      <c r="I58" s="51"/>
    </row>
    <row r="59" spans="1:9" ht="15">
      <c r="A59" s="138"/>
      <c r="B59" s="248" t="s">
        <v>216</v>
      </c>
      <c r="C59" s="246"/>
      <c r="D59" s="246"/>
      <c r="E59" s="245"/>
      <c r="F59" s="249">
        <v>0.95</v>
      </c>
      <c r="G59" s="48"/>
      <c r="H59" s="48"/>
      <c r="I59" s="51"/>
    </row>
    <row r="60" spans="1:9" ht="15">
      <c r="A60" s="138"/>
      <c r="B60" s="248" t="s">
        <v>217</v>
      </c>
      <c r="C60" s="246"/>
      <c r="D60" s="246"/>
      <c r="E60" s="245"/>
      <c r="F60" s="249">
        <v>1.05</v>
      </c>
      <c r="G60" s="48"/>
      <c r="H60" s="48"/>
      <c r="I60" s="51"/>
    </row>
    <row r="61" spans="1:9" ht="15">
      <c r="A61" s="138"/>
      <c r="B61" s="248" t="s">
        <v>218</v>
      </c>
      <c r="C61" s="246"/>
      <c r="D61" s="246"/>
      <c r="E61" s="245"/>
      <c r="F61" s="249">
        <v>0.92</v>
      </c>
      <c r="G61" s="48"/>
      <c r="H61" s="48"/>
      <c r="I61" s="51"/>
    </row>
    <row r="62" spans="1:9" ht="15">
      <c r="A62" s="140"/>
      <c r="B62" s="141" t="s">
        <v>217</v>
      </c>
      <c r="C62" s="142"/>
      <c r="D62" s="142"/>
      <c r="E62" s="143"/>
      <c r="F62" s="161">
        <v>1.08</v>
      </c>
      <c r="G62" s="48"/>
      <c r="H62" s="48"/>
      <c r="I62" s="51"/>
    </row>
  </sheetData>
  <printOptions horizontalCentered="1"/>
  <pageMargins left="0.5905511811023623" right="0.5905511811023623" top="0.984251968503937" bottom="0.5905511811023623" header="0.5118110236220472" footer="0.31496062992125984"/>
  <pageSetup fitToHeight="2" fitToWidth="1" horizontalDpi="600" verticalDpi="600" orientation="landscape" paperSize="9" scale="92" r:id="rId1"/>
  <headerFooter alignWithMargins="0">
    <oddHeader>&amp;LKrajský úřad Plzeňského kraje&amp;R1.2.2009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5"/>
  <sheetViews>
    <sheetView zoomScale="90" zoomScaleNormal="9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7" sqref="B27"/>
    </sheetView>
  </sheetViews>
  <sheetFormatPr defaultColWidth="9.140625" defaultRowHeight="12.75"/>
  <cols>
    <col min="1" max="1" width="9.140625" style="288" customWidth="1"/>
    <col min="2" max="2" width="44.28125" style="288" customWidth="1"/>
    <col min="3" max="4" width="16.421875" style="289" customWidth="1"/>
    <col min="5" max="6" width="13.57421875" style="290" customWidth="1"/>
    <col min="7" max="9" width="10.28125" style="290" customWidth="1"/>
    <col min="10" max="10" width="2.140625" style="0" customWidth="1"/>
  </cols>
  <sheetData>
    <row r="1" spans="1:9" ht="15.75">
      <c r="A1" s="351"/>
      <c r="B1" s="350"/>
      <c r="C1" s="341" t="s">
        <v>592</v>
      </c>
      <c r="D1" s="342"/>
      <c r="E1" s="333" t="s">
        <v>242</v>
      </c>
      <c r="F1" s="276"/>
      <c r="G1" s="328" t="s">
        <v>243</v>
      </c>
      <c r="H1" s="430" t="s">
        <v>244</v>
      </c>
      <c r="I1" s="431"/>
    </row>
    <row r="2" spans="1:9" ht="20.25" customHeight="1">
      <c r="A2" s="277" t="s">
        <v>287</v>
      </c>
      <c r="B2" s="337" t="s">
        <v>288</v>
      </c>
      <c r="C2" s="343" t="s">
        <v>197</v>
      </c>
      <c r="D2" s="344" t="s">
        <v>198</v>
      </c>
      <c r="E2" s="387" t="s">
        <v>594</v>
      </c>
      <c r="F2" s="388" t="s">
        <v>595</v>
      </c>
      <c r="G2" s="329" t="s">
        <v>596</v>
      </c>
      <c r="H2" s="324" t="s">
        <v>248</v>
      </c>
      <c r="I2" s="278" t="s">
        <v>249</v>
      </c>
    </row>
    <row r="3" spans="1:9" ht="12.75" customHeight="1" thickBot="1">
      <c r="A3" s="279"/>
      <c r="B3" s="338" t="s">
        <v>289</v>
      </c>
      <c r="C3" s="280" t="s">
        <v>251</v>
      </c>
      <c r="D3" s="281" t="s">
        <v>252</v>
      </c>
      <c r="E3" s="334" t="s">
        <v>240</v>
      </c>
      <c r="F3" s="282" t="s">
        <v>240</v>
      </c>
      <c r="G3" s="330" t="s">
        <v>240</v>
      </c>
      <c r="H3" s="429" t="s">
        <v>240</v>
      </c>
      <c r="I3" s="325" t="s">
        <v>240</v>
      </c>
    </row>
    <row r="4" spans="1:9" ht="13.5" thickBot="1">
      <c r="A4" s="372" t="s">
        <v>290</v>
      </c>
      <c r="B4" s="373"/>
      <c r="C4" s="378"/>
      <c r="D4" s="379"/>
      <c r="E4" s="380"/>
      <c r="F4" s="381"/>
      <c r="G4" s="382"/>
      <c r="H4" s="383"/>
      <c r="I4" s="381"/>
    </row>
    <row r="5" spans="1:9" ht="12.75">
      <c r="A5" s="377" t="s">
        <v>291</v>
      </c>
      <c r="B5" s="365" t="s">
        <v>292</v>
      </c>
      <c r="C5" s="366">
        <v>12.43</v>
      </c>
      <c r="D5" s="367">
        <v>51</v>
      </c>
      <c r="E5" s="368">
        <v>25080</v>
      </c>
      <c r="F5" s="369">
        <v>12800</v>
      </c>
      <c r="G5" s="370">
        <f>ROUND(12*1.3644*(1/C5*E5+1/D5*F5)+I5,0)</f>
        <v>37695</v>
      </c>
      <c r="H5" s="371">
        <f>ROUND(12*(1/C5*E5+1/D5*F5),0)</f>
        <v>27224</v>
      </c>
      <c r="I5" s="369">
        <v>550</v>
      </c>
    </row>
    <row r="6" spans="1:9" ht="12.75">
      <c r="A6" s="283" t="s">
        <v>611</v>
      </c>
      <c r="B6" s="339" t="s">
        <v>612</v>
      </c>
      <c r="C6" s="345">
        <v>13.74</v>
      </c>
      <c r="D6" s="346">
        <v>51</v>
      </c>
      <c r="E6" s="335">
        <v>25080</v>
      </c>
      <c r="F6" s="284">
        <v>12800</v>
      </c>
      <c r="G6" s="331">
        <f aca="true" t="shared" si="0" ref="G6:G13">ROUND(12*1.3644*(1/C6*E6+1/D6*F6)+I6,0)</f>
        <v>34545</v>
      </c>
      <c r="H6" s="326">
        <f>ROUND(12*(1/C6*E6+1/D6*F6),0)</f>
        <v>24916</v>
      </c>
      <c r="I6" s="284">
        <v>550</v>
      </c>
    </row>
    <row r="7" spans="1:9" ht="12.75">
      <c r="A7" s="283" t="s">
        <v>613</v>
      </c>
      <c r="B7" s="339" t="s">
        <v>614</v>
      </c>
      <c r="C7" s="345">
        <v>12.43</v>
      </c>
      <c r="D7" s="346">
        <v>51</v>
      </c>
      <c r="E7" s="335">
        <v>25080</v>
      </c>
      <c r="F7" s="284">
        <v>12800</v>
      </c>
      <c r="G7" s="331">
        <f t="shared" si="0"/>
        <v>37695</v>
      </c>
      <c r="H7" s="326">
        <f>ROUND(12*(1/C7*E7+1/D7*F7),0)</f>
        <v>27224</v>
      </c>
      <c r="I7" s="284">
        <v>550</v>
      </c>
    </row>
    <row r="8" spans="1:9" ht="12.75">
      <c r="A8" s="283" t="s">
        <v>615</v>
      </c>
      <c r="B8" s="339" t="s">
        <v>658</v>
      </c>
      <c r="C8" s="345">
        <v>12.54</v>
      </c>
      <c r="D8" s="346">
        <v>51</v>
      </c>
      <c r="E8" s="335">
        <v>25080</v>
      </c>
      <c r="F8" s="284">
        <v>12800</v>
      </c>
      <c r="G8" s="331">
        <f t="shared" si="0"/>
        <v>37405</v>
      </c>
      <c r="H8" s="326">
        <f aca="true" t="shared" si="1" ref="H8:H13">ROUND(12*(1/C8*E8+1/D8*F8),0)</f>
        <v>27012</v>
      </c>
      <c r="I8" s="284">
        <v>550</v>
      </c>
    </row>
    <row r="9" spans="1:9" ht="12.75">
      <c r="A9" s="283" t="s">
        <v>616</v>
      </c>
      <c r="B9" s="339" t="s">
        <v>659</v>
      </c>
      <c r="C9" s="345">
        <v>10.65</v>
      </c>
      <c r="D9" s="346">
        <v>51</v>
      </c>
      <c r="E9" s="335">
        <v>25080</v>
      </c>
      <c r="F9" s="284">
        <v>12800</v>
      </c>
      <c r="G9" s="331">
        <f t="shared" si="0"/>
        <v>43216</v>
      </c>
      <c r="H9" s="326">
        <f t="shared" si="1"/>
        <v>31271</v>
      </c>
      <c r="I9" s="284">
        <v>550</v>
      </c>
    </row>
    <row r="10" spans="1:9" ht="12.75">
      <c r="A10" s="283" t="s">
        <v>617</v>
      </c>
      <c r="B10" s="339" t="s">
        <v>618</v>
      </c>
      <c r="C10" s="345">
        <v>13.74</v>
      </c>
      <c r="D10" s="346">
        <v>51</v>
      </c>
      <c r="E10" s="335">
        <v>25080</v>
      </c>
      <c r="F10" s="284">
        <v>12800</v>
      </c>
      <c r="G10" s="331">
        <f t="shared" si="0"/>
        <v>34545</v>
      </c>
      <c r="H10" s="326">
        <f t="shared" si="1"/>
        <v>24916</v>
      </c>
      <c r="I10" s="284">
        <v>550</v>
      </c>
    </row>
    <row r="11" spans="1:9" ht="12.75">
      <c r="A11" s="283" t="s">
        <v>619</v>
      </c>
      <c r="B11" s="339" t="s">
        <v>620</v>
      </c>
      <c r="C11" s="345">
        <v>12.43</v>
      </c>
      <c r="D11" s="346">
        <v>51</v>
      </c>
      <c r="E11" s="335">
        <v>25080</v>
      </c>
      <c r="F11" s="284">
        <v>12800</v>
      </c>
      <c r="G11" s="331">
        <f t="shared" si="0"/>
        <v>37695</v>
      </c>
      <c r="H11" s="326">
        <f t="shared" si="1"/>
        <v>27224</v>
      </c>
      <c r="I11" s="284">
        <v>550</v>
      </c>
    </row>
    <row r="12" spans="1:9" ht="12.75">
      <c r="A12" s="283" t="s">
        <v>621</v>
      </c>
      <c r="B12" s="339" t="s">
        <v>660</v>
      </c>
      <c r="C12" s="345">
        <v>13.43</v>
      </c>
      <c r="D12" s="346">
        <v>51</v>
      </c>
      <c r="E12" s="335">
        <v>25080</v>
      </c>
      <c r="F12" s="284">
        <v>12800</v>
      </c>
      <c r="G12" s="331">
        <f t="shared" si="0"/>
        <v>35235</v>
      </c>
      <c r="H12" s="326">
        <f t="shared" si="1"/>
        <v>25421</v>
      </c>
      <c r="I12" s="284">
        <v>550</v>
      </c>
    </row>
    <row r="13" spans="1:9" ht="13.5" thickBot="1">
      <c r="A13" s="286" t="s">
        <v>622</v>
      </c>
      <c r="B13" s="340" t="s">
        <v>661</v>
      </c>
      <c r="C13" s="347">
        <v>11.03</v>
      </c>
      <c r="D13" s="348">
        <v>51</v>
      </c>
      <c r="E13" s="336">
        <v>25080</v>
      </c>
      <c r="F13" s="287">
        <v>12800</v>
      </c>
      <c r="G13" s="332">
        <f t="shared" si="0"/>
        <v>41888</v>
      </c>
      <c r="H13" s="327">
        <f t="shared" si="1"/>
        <v>30297</v>
      </c>
      <c r="I13" s="287">
        <v>550</v>
      </c>
    </row>
    <row r="14" spans="1:9" ht="5.25" customHeight="1" thickBot="1">
      <c r="A14" s="316"/>
      <c r="B14" s="384"/>
      <c r="C14" s="385"/>
      <c r="D14" s="385"/>
      <c r="E14" s="386"/>
      <c r="F14" s="386"/>
      <c r="G14" s="386"/>
      <c r="H14" s="386"/>
      <c r="I14" s="322"/>
    </row>
    <row r="15" spans="1:9" ht="13.5" thickBot="1">
      <c r="A15" s="372" t="s">
        <v>293</v>
      </c>
      <c r="B15" s="373"/>
      <c r="C15" s="374"/>
      <c r="D15" s="374"/>
      <c r="E15" s="375"/>
      <c r="F15" s="375"/>
      <c r="G15" s="375"/>
      <c r="H15" s="375"/>
      <c r="I15" s="376"/>
    </row>
    <row r="16" spans="1:9" ht="12.75">
      <c r="A16" s="377" t="s">
        <v>294</v>
      </c>
      <c r="B16" s="365" t="s">
        <v>295</v>
      </c>
      <c r="C16" s="366">
        <v>3.51</v>
      </c>
      <c r="D16" s="367">
        <v>12</v>
      </c>
      <c r="E16" s="368">
        <v>24520</v>
      </c>
      <c r="F16" s="369">
        <v>12630</v>
      </c>
      <c r="G16" s="370">
        <f>ROUND(12*1.3644*(1/C16*E16+1/D16*F16)+I16,0)</f>
        <v>132159</v>
      </c>
      <c r="H16" s="371">
        <f>ROUND(12*(1/C16*E16+1/D16*F16),0)</f>
        <v>96459</v>
      </c>
      <c r="I16" s="369">
        <v>550</v>
      </c>
    </row>
    <row r="17" spans="1:9" ht="12.75">
      <c r="A17" s="283" t="s">
        <v>294</v>
      </c>
      <c r="B17" s="339" t="s">
        <v>672</v>
      </c>
      <c r="C17" s="345">
        <v>3.99</v>
      </c>
      <c r="D17" s="346">
        <v>12</v>
      </c>
      <c r="E17" s="335">
        <v>24520</v>
      </c>
      <c r="F17" s="284">
        <v>12630</v>
      </c>
      <c r="G17" s="331">
        <f aca="true" t="shared" si="2" ref="G17:G80">ROUND(12*1.3644*(1/C17*E17+1/D17*F17)+I17,0)</f>
        <v>118399</v>
      </c>
      <c r="H17" s="326">
        <f>ROUND(12*(1/C17*E17+1/D17*F17),0)</f>
        <v>86374</v>
      </c>
      <c r="I17" s="284">
        <v>550</v>
      </c>
    </row>
    <row r="18" spans="1:9" ht="12.75">
      <c r="A18" s="418" t="s">
        <v>296</v>
      </c>
      <c r="B18" s="419" t="s">
        <v>297</v>
      </c>
      <c r="C18" s="421">
        <v>3.51</v>
      </c>
      <c r="D18" s="422">
        <v>12</v>
      </c>
      <c r="E18" s="423">
        <v>24520</v>
      </c>
      <c r="F18" s="424">
        <v>12630</v>
      </c>
      <c r="G18" s="425">
        <f t="shared" si="2"/>
        <v>132159</v>
      </c>
      <c r="H18" s="426">
        <f>ROUND(12*(1/C18*E18+1/D18*F18),0)</f>
        <v>96459</v>
      </c>
      <c r="I18" s="424">
        <v>550</v>
      </c>
    </row>
    <row r="19" spans="1:9" ht="13.5" thickBot="1">
      <c r="A19" s="286" t="s">
        <v>296</v>
      </c>
      <c r="B19" s="340" t="s">
        <v>673</v>
      </c>
      <c r="C19" s="347">
        <v>4.53</v>
      </c>
      <c r="D19" s="348">
        <v>12</v>
      </c>
      <c r="E19" s="336">
        <v>24520</v>
      </c>
      <c r="F19" s="287">
        <v>12630</v>
      </c>
      <c r="G19" s="332">
        <f t="shared" si="2"/>
        <v>106405</v>
      </c>
      <c r="H19" s="327">
        <f>ROUND(12*(1/C19*E19+1/D19*F19),0)</f>
        <v>77584</v>
      </c>
      <c r="I19" s="287">
        <v>550</v>
      </c>
    </row>
    <row r="20" spans="1:9" ht="5.25" customHeight="1" thickBot="1">
      <c r="A20" s="316"/>
      <c r="B20" s="384"/>
      <c r="C20" s="385"/>
      <c r="D20" s="385"/>
      <c r="E20" s="386"/>
      <c r="F20" s="386"/>
      <c r="G20" s="386"/>
      <c r="H20" s="386"/>
      <c r="I20" s="322"/>
    </row>
    <row r="21" spans="1:9" ht="13.5" thickBot="1">
      <c r="A21" s="372" t="s">
        <v>298</v>
      </c>
      <c r="B21" s="373"/>
      <c r="C21" s="374"/>
      <c r="D21" s="374"/>
      <c r="E21" s="375"/>
      <c r="F21" s="375"/>
      <c r="G21" s="375"/>
      <c r="H21" s="375"/>
      <c r="I21" s="376"/>
    </row>
    <row r="22" spans="1:9" ht="12.75">
      <c r="A22" s="364" t="s">
        <v>299</v>
      </c>
      <c r="B22" s="365" t="s">
        <v>300</v>
      </c>
      <c r="C22" s="366">
        <v>12.21</v>
      </c>
      <c r="D22" s="367">
        <v>53</v>
      </c>
      <c r="E22" s="368">
        <v>24620</v>
      </c>
      <c r="F22" s="369">
        <v>12880</v>
      </c>
      <c r="G22" s="370">
        <f t="shared" si="2"/>
        <v>37433</v>
      </c>
      <c r="H22" s="371">
        <f aca="true" t="shared" si="3" ref="H22:H34">ROUND(12*(1/C22*E22+1/D22*F22),0)</f>
        <v>27113</v>
      </c>
      <c r="I22" s="369">
        <v>440</v>
      </c>
    </row>
    <row r="23" spans="1:9" ht="12.75">
      <c r="A23" s="285" t="s">
        <v>579</v>
      </c>
      <c r="B23" s="339" t="s">
        <v>580</v>
      </c>
      <c r="C23" s="345">
        <v>12.21</v>
      </c>
      <c r="D23" s="346">
        <v>53</v>
      </c>
      <c r="E23" s="335">
        <v>24620</v>
      </c>
      <c r="F23" s="284">
        <v>12880</v>
      </c>
      <c r="G23" s="331">
        <f t="shared" si="2"/>
        <v>37433</v>
      </c>
      <c r="H23" s="326">
        <f>ROUND(12*(1/C23*E23+1/D23*F23),0)</f>
        <v>27113</v>
      </c>
      <c r="I23" s="284">
        <v>440</v>
      </c>
    </row>
    <row r="24" spans="1:9" ht="12.75">
      <c r="A24" s="285" t="s">
        <v>301</v>
      </c>
      <c r="B24" s="339" t="s">
        <v>302</v>
      </c>
      <c r="C24" s="345">
        <v>13.46</v>
      </c>
      <c r="D24" s="346">
        <v>53</v>
      </c>
      <c r="E24" s="335">
        <v>24620</v>
      </c>
      <c r="F24" s="284">
        <v>12880</v>
      </c>
      <c r="G24" s="331">
        <f t="shared" si="2"/>
        <v>34367</v>
      </c>
      <c r="H24" s="326">
        <f t="shared" si="3"/>
        <v>24866</v>
      </c>
      <c r="I24" s="284">
        <v>440</v>
      </c>
    </row>
    <row r="25" spans="1:9" ht="12.75">
      <c r="A25" s="285" t="s">
        <v>623</v>
      </c>
      <c r="B25" s="339" t="s">
        <v>624</v>
      </c>
      <c r="C25" s="345">
        <v>13.46</v>
      </c>
      <c r="D25" s="346">
        <v>53</v>
      </c>
      <c r="E25" s="335">
        <v>24620</v>
      </c>
      <c r="F25" s="284">
        <v>12880</v>
      </c>
      <c r="G25" s="331">
        <f t="shared" si="2"/>
        <v>34367</v>
      </c>
      <c r="H25" s="326">
        <f aca="true" t="shared" si="4" ref="H25:H30">ROUND(12*(1/C25*E25+1/D25*F25),0)</f>
        <v>24866</v>
      </c>
      <c r="I25" s="284">
        <v>440</v>
      </c>
    </row>
    <row r="26" spans="1:9" ht="12.75">
      <c r="A26" s="283" t="s">
        <v>303</v>
      </c>
      <c r="B26" s="339" t="s">
        <v>625</v>
      </c>
      <c r="C26" s="345">
        <v>13.13</v>
      </c>
      <c r="D26" s="346">
        <v>53</v>
      </c>
      <c r="E26" s="335">
        <v>24620</v>
      </c>
      <c r="F26" s="284">
        <v>12880</v>
      </c>
      <c r="G26" s="331">
        <f t="shared" si="2"/>
        <v>35119</v>
      </c>
      <c r="H26" s="326">
        <f t="shared" si="4"/>
        <v>25417</v>
      </c>
      <c r="I26" s="284">
        <v>440</v>
      </c>
    </row>
    <row r="27" spans="1:9" ht="12.75">
      <c r="A27" s="283" t="s">
        <v>626</v>
      </c>
      <c r="B27" s="339" t="s">
        <v>627</v>
      </c>
      <c r="C27" s="345">
        <v>13.13</v>
      </c>
      <c r="D27" s="346">
        <v>53</v>
      </c>
      <c r="E27" s="335">
        <v>24620</v>
      </c>
      <c r="F27" s="284">
        <v>12880</v>
      </c>
      <c r="G27" s="331">
        <f t="shared" si="2"/>
        <v>35119</v>
      </c>
      <c r="H27" s="326">
        <f t="shared" si="4"/>
        <v>25417</v>
      </c>
      <c r="I27" s="284">
        <v>440</v>
      </c>
    </row>
    <row r="28" spans="1:9" ht="12.75">
      <c r="A28" s="283" t="s">
        <v>628</v>
      </c>
      <c r="B28" s="339" t="s">
        <v>629</v>
      </c>
      <c r="C28" s="345">
        <v>13.13</v>
      </c>
      <c r="D28" s="346">
        <v>53</v>
      </c>
      <c r="E28" s="335">
        <v>24620</v>
      </c>
      <c r="F28" s="284">
        <v>12880</v>
      </c>
      <c r="G28" s="331">
        <f t="shared" si="2"/>
        <v>35119</v>
      </c>
      <c r="H28" s="326">
        <f t="shared" si="4"/>
        <v>25417</v>
      </c>
      <c r="I28" s="284">
        <v>440</v>
      </c>
    </row>
    <row r="29" spans="1:9" ht="12.75">
      <c r="A29" s="283" t="s">
        <v>630</v>
      </c>
      <c r="B29" s="339" t="s">
        <v>631</v>
      </c>
      <c r="C29" s="345">
        <v>13.13</v>
      </c>
      <c r="D29" s="346">
        <v>53</v>
      </c>
      <c r="E29" s="335">
        <v>24620</v>
      </c>
      <c r="F29" s="284">
        <v>12880</v>
      </c>
      <c r="G29" s="331">
        <f t="shared" si="2"/>
        <v>35119</v>
      </c>
      <c r="H29" s="326">
        <f t="shared" si="4"/>
        <v>25417</v>
      </c>
      <c r="I29" s="284">
        <v>440</v>
      </c>
    </row>
    <row r="30" spans="1:9" ht="12.75">
      <c r="A30" s="285" t="s">
        <v>304</v>
      </c>
      <c r="B30" s="339" t="s">
        <v>305</v>
      </c>
      <c r="C30" s="345">
        <v>14.19</v>
      </c>
      <c r="D30" s="346">
        <v>53</v>
      </c>
      <c r="E30" s="335">
        <v>24620</v>
      </c>
      <c r="F30" s="284">
        <v>12880</v>
      </c>
      <c r="G30" s="331">
        <f t="shared" si="2"/>
        <v>32826</v>
      </c>
      <c r="H30" s="326">
        <f t="shared" si="4"/>
        <v>23737</v>
      </c>
      <c r="I30" s="284">
        <v>440</v>
      </c>
    </row>
    <row r="31" spans="1:9" ht="12.75">
      <c r="A31" s="285" t="s">
        <v>306</v>
      </c>
      <c r="B31" s="339" t="s">
        <v>307</v>
      </c>
      <c r="C31" s="345">
        <v>11.59</v>
      </c>
      <c r="D31" s="346">
        <v>53</v>
      </c>
      <c r="E31" s="335">
        <v>24620</v>
      </c>
      <c r="F31" s="284">
        <v>12880</v>
      </c>
      <c r="G31" s="331">
        <f t="shared" si="2"/>
        <v>39199</v>
      </c>
      <c r="H31" s="326">
        <f t="shared" si="3"/>
        <v>28407</v>
      </c>
      <c r="I31" s="284">
        <v>440</v>
      </c>
    </row>
    <row r="32" spans="1:9" ht="12.75">
      <c r="A32" s="285" t="s">
        <v>308</v>
      </c>
      <c r="B32" s="339" t="s">
        <v>309</v>
      </c>
      <c r="C32" s="345">
        <v>14.19</v>
      </c>
      <c r="D32" s="346">
        <v>53</v>
      </c>
      <c r="E32" s="335">
        <v>24620</v>
      </c>
      <c r="F32" s="284">
        <v>12880</v>
      </c>
      <c r="G32" s="331">
        <f t="shared" si="2"/>
        <v>32826</v>
      </c>
      <c r="H32" s="326">
        <f t="shared" si="3"/>
        <v>23737</v>
      </c>
      <c r="I32" s="284">
        <v>440</v>
      </c>
    </row>
    <row r="33" spans="1:9" ht="12.75">
      <c r="A33" s="285" t="s">
        <v>310</v>
      </c>
      <c r="B33" s="339" t="s">
        <v>311</v>
      </c>
      <c r="C33" s="345">
        <v>15.44</v>
      </c>
      <c r="D33" s="346">
        <v>53</v>
      </c>
      <c r="E33" s="335">
        <v>24620</v>
      </c>
      <c r="F33" s="284">
        <v>12880</v>
      </c>
      <c r="G33" s="331">
        <f t="shared" si="2"/>
        <v>30526</v>
      </c>
      <c r="H33" s="326">
        <f t="shared" si="3"/>
        <v>22051</v>
      </c>
      <c r="I33" s="284">
        <v>440</v>
      </c>
    </row>
    <row r="34" spans="1:9" ht="13.5" thickBot="1">
      <c r="A34" s="286" t="s">
        <v>312</v>
      </c>
      <c r="B34" s="340" t="s">
        <v>313</v>
      </c>
      <c r="C34" s="347">
        <v>13.82</v>
      </c>
      <c r="D34" s="348">
        <v>53</v>
      </c>
      <c r="E34" s="336">
        <v>24620</v>
      </c>
      <c r="F34" s="287">
        <v>12880</v>
      </c>
      <c r="G34" s="332">
        <f t="shared" si="2"/>
        <v>33587</v>
      </c>
      <c r="H34" s="327">
        <f t="shared" si="3"/>
        <v>24294</v>
      </c>
      <c r="I34" s="287">
        <v>440</v>
      </c>
    </row>
    <row r="35" spans="1:9" ht="6" customHeight="1" thickBot="1">
      <c r="A35" s="316"/>
      <c r="B35" s="384"/>
      <c r="C35" s="385"/>
      <c r="D35" s="385"/>
      <c r="E35" s="386"/>
      <c r="F35" s="386"/>
      <c r="G35" s="386"/>
      <c r="H35" s="386"/>
      <c r="I35" s="322"/>
    </row>
    <row r="36" spans="1:9" ht="13.5" thickBot="1">
      <c r="A36" s="352" t="s">
        <v>314</v>
      </c>
      <c r="B36" s="353"/>
      <c r="C36" s="354"/>
      <c r="D36" s="354"/>
      <c r="E36" s="355"/>
      <c r="F36" s="355"/>
      <c r="G36" s="355"/>
      <c r="H36" s="355"/>
      <c r="I36" s="323"/>
    </row>
    <row r="37" spans="1:9" ht="12.75">
      <c r="A37" s="356" t="s">
        <v>581</v>
      </c>
      <c r="B37" s="357" t="s">
        <v>593</v>
      </c>
      <c r="C37" s="358">
        <v>10.05</v>
      </c>
      <c r="D37" s="359">
        <v>22</v>
      </c>
      <c r="E37" s="360">
        <v>24620</v>
      </c>
      <c r="F37" s="361">
        <v>12880</v>
      </c>
      <c r="G37" s="362">
        <f t="shared" si="2"/>
        <v>50245</v>
      </c>
      <c r="H37" s="363">
        <f aca="true" t="shared" si="5" ref="H37:H65">ROUND(12*(1/C37*E37+1/D37*F37),0)</f>
        <v>36422</v>
      </c>
      <c r="I37" s="361">
        <v>550</v>
      </c>
    </row>
    <row r="38" spans="1:9" ht="13.5" thickBot="1">
      <c r="A38" s="286" t="s">
        <v>559</v>
      </c>
      <c r="B38" s="340" t="s">
        <v>560</v>
      </c>
      <c r="C38" s="347">
        <v>10.05</v>
      </c>
      <c r="D38" s="348">
        <v>22</v>
      </c>
      <c r="E38" s="427">
        <v>24620</v>
      </c>
      <c r="F38" s="428">
        <v>12880</v>
      </c>
      <c r="G38" s="332">
        <f t="shared" si="2"/>
        <v>50245</v>
      </c>
      <c r="H38" s="327">
        <f t="shared" si="5"/>
        <v>36422</v>
      </c>
      <c r="I38" s="428">
        <v>550</v>
      </c>
    </row>
    <row r="39" spans="1:9" ht="12.75">
      <c r="A39" s="377" t="s">
        <v>329</v>
      </c>
      <c r="B39" s="365" t="s">
        <v>330</v>
      </c>
      <c r="C39" s="366">
        <v>36.69</v>
      </c>
      <c r="D39" s="367">
        <v>69.3</v>
      </c>
      <c r="E39" s="368">
        <v>24840</v>
      </c>
      <c r="F39" s="369">
        <v>13130</v>
      </c>
      <c r="G39" s="370">
        <f t="shared" si="2"/>
        <v>14517</v>
      </c>
      <c r="H39" s="371">
        <f t="shared" si="5"/>
        <v>10398</v>
      </c>
      <c r="I39" s="369">
        <v>330</v>
      </c>
    </row>
    <row r="40" spans="1:9" ht="12.75">
      <c r="A40" s="283" t="s">
        <v>365</v>
      </c>
      <c r="B40" s="339" t="s">
        <v>366</v>
      </c>
      <c r="C40" s="345">
        <v>31.05</v>
      </c>
      <c r="D40" s="346">
        <v>69.3</v>
      </c>
      <c r="E40" s="335">
        <v>24840</v>
      </c>
      <c r="F40" s="284">
        <v>13130</v>
      </c>
      <c r="G40" s="331">
        <f t="shared" si="2"/>
        <v>16530</v>
      </c>
      <c r="H40" s="326">
        <f t="shared" si="5"/>
        <v>11874</v>
      </c>
      <c r="I40" s="284">
        <v>330</v>
      </c>
    </row>
    <row r="41" spans="1:9" ht="12.75">
      <c r="A41" s="283" t="s">
        <v>367</v>
      </c>
      <c r="B41" s="339" t="s">
        <v>368</v>
      </c>
      <c r="C41" s="345">
        <v>17.08</v>
      </c>
      <c r="D41" s="346">
        <v>69.3</v>
      </c>
      <c r="E41" s="335">
        <v>24840</v>
      </c>
      <c r="F41" s="284">
        <v>13130</v>
      </c>
      <c r="G41" s="331">
        <f t="shared" si="2"/>
        <v>27244</v>
      </c>
      <c r="H41" s="326">
        <f t="shared" si="5"/>
        <v>19726</v>
      </c>
      <c r="I41" s="284">
        <v>330</v>
      </c>
    </row>
    <row r="42" spans="1:9" ht="12.75">
      <c r="A42" s="283" t="s">
        <v>381</v>
      </c>
      <c r="B42" s="339" t="s">
        <v>382</v>
      </c>
      <c r="C42" s="345">
        <v>17.08</v>
      </c>
      <c r="D42" s="346">
        <v>69.3</v>
      </c>
      <c r="E42" s="335">
        <v>24840</v>
      </c>
      <c r="F42" s="284">
        <v>13130</v>
      </c>
      <c r="G42" s="331">
        <f t="shared" si="2"/>
        <v>27244</v>
      </c>
      <c r="H42" s="326">
        <f t="shared" si="5"/>
        <v>19726</v>
      </c>
      <c r="I42" s="284">
        <v>330</v>
      </c>
    </row>
    <row r="43" spans="1:9" ht="12.75">
      <c r="A43" s="283" t="s">
        <v>389</v>
      </c>
      <c r="B43" s="339" t="s">
        <v>390</v>
      </c>
      <c r="C43" s="345">
        <v>31.05</v>
      </c>
      <c r="D43" s="346">
        <v>69.3</v>
      </c>
      <c r="E43" s="335">
        <v>24840</v>
      </c>
      <c r="F43" s="284">
        <v>13130</v>
      </c>
      <c r="G43" s="331">
        <f t="shared" si="2"/>
        <v>16530</v>
      </c>
      <c r="H43" s="326">
        <f t="shared" si="5"/>
        <v>11874</v>
      </c>
      <c r="I43" s="284">
        <v>330</v>
      </c>
    </row>
    <row r="44" spans="1:9" ht="12.75">
      <c r="A44" s="283" t="s">
        <v>632</v>
      </c>
      <c r="B44" s="339" t="s">
        <v>633</v>
      </c>
      <c r="C44" s="345">
        <v>36.69</v>
      </c>
      <c r="D44" s="346">
        <v>69.3</v>
      </c>
      <c r="E44" s="335">
        <v>24840</v>
      </c>
      <c r="F44" s="284">
        <v>13130</v>
      </c>
      <c r="G44" s="331">
        <f t="shared" si="2"/>
        <v>14517</v>
      </c>
      <c r="H44" s="326">
        <f>ROUND(12*(1/C44*E44+1/D44*F44),0)</f>
        <v>10398</v>
      </c>
      <c r="I44" s="284">
        <v>330</v>
      </c>
    </row>
    <row r="45" spans="1:9" ht="12.75">
      <c r="A45" s="283" t="s">
        <v>399</v>
      </c>
      <c r="B45" s="339" t="s">
        <v>400</v>
      </c>
      <c r="C45" s="345">
        <v>36.69</v>
      </c>
      <c r="D45" s="346">
        <v>69.3</v>
      </c>
      <c r="E45" s="335">
        <v>24840</v>
      </c>
      <c r="F45" s="284">
        <v>13130</v>
      </c>
      <c r="G45" s="331">
        <f t="shared" si="2"/>
        <v>14517</v>
      </c>
      <c r="H45" s="326">
        <f t="shared" si="5"/>
        <v>10398</v>
      </c>
      <c r="I45" s="284">
        <v>330</v>
      </c>
    </row>
    <row r="46" spans="1:9" ht="12.75">
      <c r="A46" s="283" t="s">
        <v>403</v>
      </c>
      <c r="B46" s="339" t="s">
        <v>404</v>
      </c>
      <c r="C46" s="345">
        <v>33.63</v>
      </c>
      <c r="D46" s="346">
        <v>69.3</v>
      </c>
      <c r="E46" s="335">
        <v>24840</v>
      </c>
      <c r="F46" s="284">
        <v>13130</v>
      </c>
      <c r="G46" s="331">
        <f t="shared" si="2"/>
        <v>15525</v>
      </c>
      <c r="H46" s="326">
        <f t="shared" si="5"/>
        <v>11137</v>
      </c>
      <c r="I46" s="284">
        <v>330</v>
      </c>
    </row>
    <row r="47" spans="1:9" ht="12.75">
      <c r="A47" s="283" t="s">
        <v>419</v>
      </c>
      <c r="B47" s="339" t="s">
        <v>420</v>
      </c>
      <c r="C47" s="345">
        <v>33.63</v>
      </c>
      <c r="D47" s="346">
        <v>69.3</v>
      </c>
      <c r="E47" s="335">
        <v>24840</v>
      </c>
      <c r="F47" s="284">
        <v>13130</v>
      </c>
      <c r="G47" s="331">
        <f t="shared" si="2"/>
        <v>15525</v>
      </c>
      <c r="H47" s="326">
        <f t="shared" si="5"/>
        <v>11137</v>
      </c>
      <c r="I47" s="284">
        <v>330</v>
      </c>
    </row>
    <row r="48" spans="1:9" ht="12.75">
      <c r="A48" s="283" t="s">
        <v>423</v>
      </c>
      <c r="B48" s="339" t="s">
        <v>424</v>
      </c>
      <c r="C48" s="345">
        <v>33.63</v>
      </c>
      <c r="D48" s="346">
        <v>69.3</v>
      </c>
      <c r="E48" s="335">
        <v>24840</v>
      </c>
      <c r="F48" s="284">
        <v>13130</v>
      </c>
      <c r="G48" s="331">
        <f t="shared" si="2"/>
        <v>15525</v>
      </c>
      <c r="H48" s="326">
        <f t="shared" si="5"/>
        <v>11137</v>
      </c>
      <c r="I48" s="284">
        <v>330</v>
      </c>
    </row>
    <row r="49" spans="1:9" ht="12.75">
      <c r="A49" s="283" t="s">
        <v>427</v>
      </c>
      <c r="B49" s="339" t="s">
        <v>428</v>
      </c>
      <c r="C49" s="345">
        <v>33.63</v>
      </c>
      <c r="D49" s="346">
        <v>69.3</v>
      </c>
      <c r="E49" s="335">
        <v>24840</v>
      </c>
      <c r="F49" s="284">
        <v>13130</v>
      </c>
      <c r="G49" s="331">
        <f t="shared" si="2"/>
        <v>15525</v>
      </c>
      <c r="H49" s="326">
        <f t="shared" si="5"/>
        <v>11137</v>
      </c>
      <c r="I49" s="284">
        <v>330</v>
      </c>
    </row>
    <row r="50" spans="1:9" ht="12.75">
      <c r="A50" s="283" t="s">
        <v>429</v>
      </c>
      <c r="B50" s="339" t="s">
        <v>430</v>
      </c>
      <c r="C50" s="345">
        <v>31.95</v>
      </c>
      <c r="D50" s="346">
        <v>69.3</v>
      </c>
      <c r="E50" s="335">
        <v>24840</v>
      </c>
      <c r="F50" s="284">
        <v>13130</v>
      </c>
      <c r="G50" s="331">
        <f t="shared" si="2"/>
        <v>16161</v>
      </c>
      <c r="H50" s="326">
        <f t="shared" si="5"/>
        <v>11603</v>
      </c>
      <c r="I50" s="284">
        <v>330</v>
      </c>
    </row>
    <row r="51" spans="1:9" ht="12.75">
      <c r="A51" s="283" t="s">
        <v>457</v>
      </c>
      <c r="B51" s="339" t="s">
        <v>458</v>
      </c>
      <c r="C51" s="345">
        <v>31.05</v>
      </c>
      <c r="D51" s="346">
        <v>69.3</v>
      </c>
      <c r="E51" s="335">
        <v>24840</v>
      </c>
      <c r="F51" s="284">
        <v>13130</v>
      </c>
      <c r="G51" s="331">
        <f t="shared" si="2"/>
        <v>16530</v>
      </c>
      <c r="H51" s="326">
        <f t="shared" si="5"/>
        <v>11874</v>
      </c>
      <c r="I51" s="284">
        <v>330</v>
      </c>
    </row>
    <row r="52" spans="1:9" ht="12.75">
      <c r="A52" s="283" t="s">
        <v>459</v>
      </c>
      <c r="B52" s="339" t="s">
        <v>460</v>
      </c>
      <c r="C52" s="345">
        <v>31.05</v>
      </c>
      <c r="D52" s="346">
        <v>69.3</v>
      </c>
      <c r="E52" s="335">
        <v>24840</v>
      </c>
      <c r="F52" s="284">
        <v>13130</v>
      </c>
      <c r="G52" s="331">
        <f t="shared" si="2"/>
        <v>16530</v>
      </c>
      <c r="H52" s="326">
        <f t="shared" si="5"/>
        <v>11874</v>
      </c>
      <c r="I52" s="284">
        <v>330</v>
      </c>
    </row>
    <row r="53" spans="1:9" ht="12.75">
      <c r="A53" s="283" t="s">
        <v>465</v>
      </c>
      <c r="B53" s="339" t="s">
        <v>466</v>
      </c>
      <c r="C53" s="345">
        <v>31.05</v>
      </c>
      <c r="D53" s="346">
        <v>69.3</v>
      </c>
      <c r="E53" s="335">
        <v>24840</v>
      </c>
      <c r="F53" s="284">
        <v>13130</v>
      </c>
      <c r="G53" s="331">
        <f t="shared" si="2"/>
        <v>16530</v>
      </c>
      <c r="H53" s="326">
        <f t="shared" si="5"/>
        <v>11874</v>
      </c>
      <c r="I53" s="284">
        <v>330</v>
      </c>
    </row>
    <row r="54" spans="1:9" ht="12.75">
      <c r="A54" s="283" t="s">
        <v>469</v>
      </c>
      <c r="B54" s="339" t="s">
        <v>470</v>
      </c>
      <c r="C54" s="345">
        <v>34.15</v>
      </c>
      <c r="D54" s="346">
        <v>69.3</v>
      </c>
      <c r="E54" s="335">
        <v>24840</v>
      </c>
      <c r="F54" s="284">
        <v>13130</v>
      </c>
      <c r="G54" s="331">
        <f t="shared" si="2"/>
        <v>15341</v>
      </c>
      <c r="H54" s="326">
        <f t="shared" si="5"/>
        <v>11002</v>
      </c>
      <c r="I54" s="284">
        <v>330</v>
      </c>
    </row>
    <row r="55" spans="1:9" ht="12.75">
      <c r="A55" s="283" t="s">
        <v>507</v>
      </c>
      <c r="B55" s="339" t="s">
        <v>508</v>
      </c>
      <c r="C55" s="345">
        <v>24.84</v>
      </c>
      <c r="D55" s="346">
        <v>69.3</v>
      </c>
      <c r="E55" s="335">
        <v>24840</v>
      </c>
      <c r="F55" s="284">
        <v>13130</v>
      </c>
      <c r="G55" s="331">
        <f t="shared" si="2"/>
        <v>19805</v>
      </c>
      <c r="H55" s="326">
        <f t="shared" si="5"/>
        <v>14274</v>
      </c>
      <c r="I55" s="284">
        <v>330</v>
      </c>
    </row>
    <row r="56" spans="1:9" ht="12.75">
      <c r="A56" s="283" t="s">
        <v>511</v>
      </c>
      <c r="B56" s="339" t="s">
        <v>512</v>
      </c>
      <c r="C56" s="345">
        <v>29.49</v>
      </c>
      <c r="D56" s="346">
        <v>69.3</v>
      </c>
      <c r="E56" s="335">
        <v>24840</v>
      </c>
      <c r="F56" s="284">
        <v>13130</v>
      </c>
      <c r="G56" s="331">
        <f t="shared" si="2"/>
        <v>17223</v>
      </c>
      <c r="H56" s="326">
        <f t="shared" si="5"/>
        <v>12381</v>
      </c>
      <c r="I56" s="284">
        <v>330</v>
      </c>
    </row>
    <row r="57" spans="1:9" ht="12.75">
      <c r="A57" s="283" t="s">
        <v>541</v>
      </c>
      <c r="B57" s="339" t="s">
        <v>542</v>
      </c>
      <c r="C57" s="345">
        <v>29.49</v>
      </c>
      <c r="D57" s="346">
        <v>69.3</v>
      </c>
      <c r="E57" s="335">
        <v>24840</v>
      </c>
      <c r="F57" s="284">
        <v>13130</v>
      </c>
      <c r="G57" s="331">
        <f t="shared" si="2"/>
        <v>17223</v>
      </c>
      <c r="H57" s="326">
        <f t="shared" si="5"/>
        <v>12381</v>
      </c>
      <c r="I57" s="284">
        <v>330</v>
      </c>
    </row>
    <row r="58" spans="1:9" ht="12.75">
      <c r="A58" s="283" t="s">
        <v>543</v>
      </c>
      <c r="B58" s="339" t="s">
        <v>544</v>
      </c>
      <c r="C58" s="345">
        <v>29.49</v>
      </c>
      <c r="D58" s="346">
        <v>69.3</v>
      </c>
      <c r="E58" s="335">
        <v>24840</v>
      </c>
      <c r="F58" s="284">
        <v>13130</v>
      </c>
      <c r="G58" s="331">
        <f t="shared" si="2"/>
        <v>17223</v>
      </c>
      <c r="H58" s="326">
        <f t="shared" si="5"/>
        <v>12381</v>
      </c>
      <c r="I58" s="284">
        <v>330</v>
      </c>
    </row>
    <row r="59" spans="1:9" ht="12.75">
      <c r="A59" s="283" t="s">
        <v>317</v>
      </c>
      <c r="B59" s="339" t="s">
        <v>318</v>
      </c>
      <c r="C59" s="345">
        <v>23.06</v>
      </c>
      <c r="D59" s="346">
        <v>74</v>
      </c>
      <c r="E59" s="335">
        <v>24840</v>
      </c>
      <c r="F59" s="284">
        <v>13130</v>
      </c>
      <c r="G59" s="331">
        <f t="shared" si="2"/>
        <v>20872</v>
      </c>
      <c r="H59" s="326">
        <f t="shared" si="5"/>
        <v>15055</v>
      </c>
      <c r="I59" s="284">
        <v>330</v>
      </c>
    </row>
    <row r="60" spans="1:9" ht="12.75">
      <c r="A60" s="283" t="s">
        <v>331</v>
      </c>
      <c r="B60" s="339" t="s">
        <v>332</v>
      </c>
      <c r="C60" s="345">
        <v>23.06</v>
      </c>
      <c r="D60" s="346">
        <v>74</v>
      </c>
      <c r="E60" s="335">
        <v>24840</v>
      </c>
      <c r="F60" s="284">
        <v>13130</v>
      </c>
      <c r="G60" s="331">
        <f t="shared" si="2"/>
        <v>20872</v>
      </c>
      <c r="H60" s="326">
        <f t="shared" si="5"/>
        <v>15055</v>
      </c>
      <c r="I60" s="284">
        <v>330</v>
      </c>
    </row>
    <row r="61" spans="1:9" ht="12.75">
      <c r="A61" s="283" t="s">
        <v>333</v>
      </c>
      <c r="B61" s="339" t="s">
        <v>334</v>
      </c>
      <c r="C61" s="345">
        <v>23.06</v>
      </c>
      <c r="D61" s="346">
        <v>74</v>
      </c>
      <c r="E61" s="335">
        <v>24840</v>
      </c>
      <c r="F61" s="284">
        <v>13130</v>
      </c>
      <c r="G61" s="331">
        <f t="shared" si="2"/>
        <v>20872</v>
      </c>
      <c r="H61" s="326">
        <f t="shared" si="5"/>
        <v>15055</v>
      </c>
      <c r="I61" s="284">
        <v>330</v>
      </c>
    </row>
    <row r="62" spans="1:9" ht="12.75">
      <c r="A62" s="283" t="s">
        <v>335</v>
      </c>
      <c r="B62" s="339" t="s">
        <v>336</v>
      </c>
      <c r="C62" s="345">
        <v>23.06</v>
      </c>
      <c r="D62" s="346">
        <v>74</v>
      </c>
      <c r="E62" s="335">
        <v>24840</v>
      </c>
      <c r="F62" s="284">
        <v>13130</v>
      </c>
      <c r="G62" s="331">
        <f t="shared" si="2"/>
        <v>20872</v>
      </c>
      <c r="H62" s="326">
        <f t="shared" si="5"/>
        <v>15055</v>
      </c>
      <c r="I62" s="284">
        <v>330</v>
      </c>
    </row>
    <row r="63" spans="1:9" ht="12.75">
      <c r="A63" s="283" t="s">
        <v>337</v>
      </c>
      <c r="B63" s="339" t="s">
        <v>338</v>
      </c>
      <c r="C63" s="345">
        <v>23.06</v>
      </c>
      <c r="D63" s="346">
        <v>74</v>
      </c>
      <c r="E63" s="335">
        <v>24840</v>
      </c>
      <c r="F63" s="284">
        <v>13130</v>
      </c>
      <c r="G63" s="331">
        <f t="shared" si="2"/>
        <v>20872</v>
      </c>
      <c r="H63" s="326">
        <f t="shared" si="5"/>
        <v>15055</v>
      </c>
      <c r="I63" s="284">
        <v>330</v>
      </c>
    </row>
    <row r="64" spans="1:9" ht="12.75">
      <c r="A64" s="283" t="s">
        <v>339</v>
      </c>
      <c r="B64" s="339" t="s">
        <v>340</v>
      </c>
      <c r="C64" s="345">
        <v>21.62</v>
      </c>
      <c r="D64" s="346">
        <v>74</v>
      </c>
      <c r="E64" s="335">
        <v>24840</v>
      </c>
      <c r="F64" s="284">
        <v>13130</v>
      </c>
      <c r="G64" s="331">
        <f t="shared" si="2"/>
        <v>22046</v>
      </c>
      <c r="H64" s="326">
        <f t="shared" si="5"/>
        <v>15916</v>
      </c>
      <c r="I64" s="284">
        <v>330</v>
      </c>
    </row>
    <row r="65" spans="1:9" ht="12.75">
      <c r="A65" s="283" t="s">
        <v>341</v>
      </c>
      <c r="B65" s="339" t="s">
        <v>342</v>
      </c>
      <c r="C65" s="345">
        <v>23.06</v>
      </c>
      <c r="D65" s="346">
        <v>74</v>
      </c>
      <c r="E65" s="335">
        <v>24840</v>
      </c>
      <c r="F65" s="284">
        <v>13130</v>
      </c>
      <c r="G65" s="331">
        <f t="shared" si="2"/>
        <v>20872</v>
      </c>
      <c r="H65" s="326">
        <f t="shared" si="5"/>
        <v>15055</v>
      </c>
      <c r="I65" s="284">
        <v>330</v>
      </c>
    </row>
    <row r="66" spans="1:9" ht="12.75">
      <c r="A66" s="283" t="s">
        <v>343</v>
      </c>
      <c r="B66" s="339" t="s">
        <v>344</v>
      </c>
      <c r="C66" s="345">
        <v>23.06</v>
      </c>
      <c r="D66" s="346">
        <v>74</v>
      </c>
      <c r="E66" s="335">
        <v>24840</v>
      </c>
      <c r="F66" s="284">
        <v>13130</v>
      </c>
      <c r="G66" s="331">
        <f t="shared" si="2"/>
        <v>20872</v>
      </c>
      <c r="H66" s="326">
        <f aca="true" t="shared" si="6" ref="H66:H105">ROUND(12*(1/C66*E66+1/D66*F66),0)</f>
        <v>15055</v>
      </c>
      <c r="I66" s="284">
        <v>330</v>
      </c>
    </row>
    <row r="67" spans="1:9" ht="12.75">
      <c r="A67" s="283" t="s">
        <v>634</v>
      </c>
      <c r="B67" s="339" t="s">
        <v>635</v>
      </c>
      <c r="C67" s="345">
        <v>27.04</v>
      </c>
      <c r="D67" s="346">
        <v>74</v>
      </c>
      <c r="E67" s="335">
        <v>24840</v>
      </c>
      <c r="F67" s="284">
        <v>13130</v>
      </c>
      <c r="G67" s="331">
        <f t="shared" si="2"/>
        <v>18276</v>
      </c>
      <c r="H67" s="326">
        <f t="shared" si="6"/>
        <v>13153</v>
      </c>
      <c r="I67" s="284">
        <v>330</v>
      </c>
    </row>
    <row r="68" spans="1:9" ht="12.75">
      <c r="A68" s="283" t="s">
        <v>369</v>
      </c>
      <c r="B68" s="339" t="s">
        <v>370</v>
      </c>
      <c r="C68" s="345">
        <v>19.37</v>
      </c>
      <c r="D68" s="346">
        <v>74</v>
      </c>
      <c r="E68" s="335">
        <v>24840</v>
      </c>
      <c r="F68" s="284">
        <v>13130</v>
      </c>
      <c r="G68" s="331">
        <f t="shared" si="2"/>
        <v>24231</v>
      </c>
      <c r="H68" s="326">
        <f t="shared" si="6"/>
        <v>17518</v>
      </c>
      <c r="I68" s="284">
        <v>330</v>
      </c>
    </row>
    <row r="69" spans="1:9" ht="12.75">
      <c r="A69" s="283" t="s">
        <v>371</v>
      </c>
      <c r="B69" s="339" t="s">
        <v>372</v>
      </c>
      <c r="C69" s="345">
        <v>19.37</v>
      </c>
      <c r="D69" s="346">
        <v>74</v>
      </c>
      <c r="E69" s="335">
        <v>24840</v>
      </c>
      <c r="F69" s="284">
        <v>13130</v>
      </c>
      <c r="G69" s="331">
        <f t="shared" si="2"/>
        <v>24231</v>
      </c>
      <c r="H69" s="326">
        <f t="shared" si="6"/>
        <v>17518</v>
      </c>
      <c r="I69" s="284">
        <v>330</v>
      </c>
    </row>
    <row r="70" spans="1:9" ht="12.75">
      <c r="A70" s="283" t="s">
        <v>373</v>
      </c>
      <c r="B70" s="339" t="s">
        <v>374</v>
      </c>
      <c r="C70" s="345">
        <v>19.77</v>
      </c>
      <c r="D70" s="346">
        <v>74</v>
      </c>
      <c r="E70" s="335">
        <v>24840</v>
      </c>
      <c r="F70" s="284">
        <v>13130</v>
      </c>
      <c r="G70" s="331">
        <f t="shared" si="2"/>
        <v>23807</v>
      </c>
      <c r="H70" s="326">
        <f t="shared" si="6"/>
        <v>17207</v>
      </c>
      <c r="I70" s="284">
        <v>330</v>
      </c>
    </row>
    <row r="71" spans="1:9" ht="12.75">
      <c r="A71" s="283" t="s">
        <v>375</v>
      </c>
      <c r="B71" s="339" t="s">
        <v>376</v>
      </c>
      <c r="C71" s="345">
        <v>19.37</v>
      </c>
      <c r="D71" s="346">
        <v>74</v>
      </c>
      <c r="E71" s="335">
        <v>24840</v>
      </c>
      <c r="F71" s="284">
        <v>13130</v>
      </c>
      <c r="G71" s="331">
        <f t="shared" si="2"/>
        <v>24231</v>
      </c>
      <c r="H71" s="326">
        <f t="shared" si="6"/>
        <v>17518</v>
      </c>
      <c r="I71" s="284">
        <v>330</v>
      </c>
    </row>
    <row r="72" spans="1:9" ht="12.75">
      <c r="A72" s="283" t="s">
        <v>377</v>
      </c>
      <c r="B72" s="339" t="s">
        <v>378</v>
      </c>
      <c r="C72" s="345">
        <v>19.37</v>
      </c>
      <c r="D72" s="346">
        <v>74</v>
      </c>
      <c r="E72" s="335">
        <v>24840</v>
      </c>
      <c r="F72" s="284">
        <v>13130</v>
      </c>
      <c r="G72" s="331">
        <f t="shared" si="2"/>
        <v>24231</v>
      </c>
      <c r="H72" s="326">
        <f t="shared" si="6"/>
        <v>17518</v>
      </c>
      <c r="I72" s="284">
        <v>330</v>
      </c>
    </row>
    <row r="73" spans="1:9" ht="12.75">
      <c r="A73" s="283" t="s">
        <v>379</v>
      </c>
      <c r="B73" s="339" t="s">
        <v>380</v>
      </c>
      <c r="C73" s="345">
        <v>19.37</v>
      </c>
      <c r="D73" s="346">
        <v>74</v>
      </c>
      <c r="E73" s="335">
        <v>24840</v>
      </c>
      <c r="F73" s="284">
        <v>13130</v>
      </c>
      <c r="G73" s="331">
        <f t="shared" si="2"/>
        <v>24231</v>
      </c>
      <c r="H73" s="326">
        <f t="shared" si="6"/>
        <v>17518</v>
      </c>
      <c r="I73" s="284">
        <v>330</v>
      </c>
    </row>
    <row r="74" spans="1:9" ht="12.75">
      <c r="A74" s="283" t="s">
        <v>383</v>
      </c>
      <c r="B74" s="339" t="s">
        <v>384</v>
      </c>
      <c r="C74" s="345">
        <v>21.14</v>
      </c>
      <c r="D74" s="346">
        <v>74</v>
      </c>
      <c r="E74" s="335">
        <v>24840</v>
      </c>
      <c r="F74" s="284">
        <v>13130</v>
      </c>
      <c r="G74" s="331">
        <f t="shared" si="2"/>
        <v>22473</v>
      </c>
      <c r="H74" s="326">
        <f t="shared" si="6"/>
        <v>16229</v>
      </c>
      <c r="I74" s="284">
        <v>330</v>
      </c>
    </row>
    <row r="75" spans="1:9" ht="12.75">
      <c r="A75" s="283" t="s">
        <v>387</v>
      </c>
      <c r="B75" s="339" t="s">
        <v>388</v>
      </c>
      <c r="C75" s="345">
        <v>25.49</v>
      </c>
      <c r="D75" s="346">
        <v>74</v>
      </c>
      <c r="E75" s="335">
        <v>24840</v>
      </c>
      <c r="F75" s="284">
        <v>13130</v>
      </c>
      <c r="G75" s="331">
        <f t="shared" si="2"/>
        <v>19190</v>
      </c>
      <c r="H75" s="326">
        <f t="shared" si="6"/>
        <v>13823</v>
      </c>
      <c r="I75" s="284">
        <v>330</v>
      </c>
    </row>
    <row r="76" spans="1:9" ht="12.75">
      <c r="A76" s="283" t="s">
        <v>391</v>
      </c>
      <c r="B76" s="339" t="s">
        <v>392</v>
      </c>
      <c r="C76" s="345">
        <v>25.49</v>
      </c>
      <c r="D76" s="346">
        <v>74</v>
      </c>
      <c r="E76" s="335">
        <v>24840</v>
      </c>
      <c r="F76" s="284">
        <v>13130</v>
      </c>
      <c r="G76" s="331">
        <f t="shared" si="2"/>
        <v>19190</v>
      </c>
      <c r="H76" s="326">
        <f t="shared" si="6"/>
        <v>13823</v>
      </c>
      <c r="I76" s="284">
        <v>330</v>
      </c>
    </row>
    <row r="77" spans="1:9" ht="12.75">
      <c r="A77" s="283" t="s">
        <v>393</v>
      </c>
      <c r="B77" s="339" t="s">
        <v>394</v>
      </c>
      <c r="C77" s="345">
        <v>24.22</v>
      </c>
      <c r="D77" s="346">
        <v>74</v>
      </c>
      <c r="E77" s="335">
        <v>24840</v>
      </c>
      <c r="F77" s="284">
        <v>13130</v>
      </c>
      <c r="G77" s="331">
        <f t="shared" si="2"/>
        <v>20027</v>
      </c>
      <c r="H77" s="326">
        <f t="shared" si="6"/>
        <v>14436</v>
      </c>
      <c r="I77" s="284">
        <v>330</v>
      </c>
    </row>
    <row r="78" spans="1:9" ht="12.75">
      <c r="A78" s="283" t="s">
        <v>397</v>
      </c>
      <c r="B78" s="339" t="s">
        <v>398</v>
      </c>
      <c r="C78" s="345">
        <v>19.17</v>
      </c>
      <c r="D78" s="346">
        <v>74</v>
      </c>
      <c r="E78" s="335">
        <v>24840</v>
      </c>
      <c r="F78" s="284">
        <v>13130</v>
      </c>
      <c r="G78" s="331">
        <f t="shared" si="2"/>
        <v>24451</v>
      </c>
      <c r="H78" s="326">
        <f t="shared" si="6"/>
        <v>17678</v>
      </c>
      <c r="I78" s="284">
        <v>330</v>
      </c>
    </row>
    <row r="79" spans="1:9" ht="12.75">
      <c r="A79" s="283" t="s">
        <v>405</v>
      </c>
      <c r="B79" s="339" t="s">
        <v>406</v>
      </c>
      <c r="C79" s="345">
        <v>23.06</v>
      </c>
      <c r="D79" s="346">
        <v>74</v>
      </c>
      <c r="E79" s="335">
        <v>24840</v>
      </c>
      <c r="F79" s="284">
        <v>13130</v>
      </c>
      <c r="G79" s="331">
        <f t="shared" si="2"/>
        <v>20872</v>
      </c>
      <c r="H79" s="326">
        <f t="shared" si="6"/>
        <v>15055</v>
      </c>
      <c r="I79" s="284">
        <v>330</v>
      </c>
    </row>
    <row r="80" spans="1:9" ht="12.75">
      <c r="A80" s="283" t="s">
        <v>407</v>
      </c>
      <c r="B80" s="339" t="s">
        <v>408</v>
      </c>
      <c r="C80" s="345">
        <v>23.06</v>
      </c>
      <c r="D80" s="346">
        <v>74</v>
      </c>
      <c r="E80" s="335">
        <v>24840</v>
      </c>
      <c r="F80" s="284">
        <v>13130</v>
      </c>
      <c r="G80" s="331">
        <f t="shared" si="2"/>
        <v>20872</v>
      </c>
      <c r="H80" s="326">
        <f t="shared" si="6"/>
        <v>15055</v>
      </c>
      <c r="I80" s="284">
        <v>330</v>
      </c>
    </row>
    <row r="81" spans="1:9" ht="12.75">
      <c r="A81" s="283" t="s">
        <v>417</v>
      </c>
      <c r="B81" s="339" t="s">
        <v>418</v>
      </c>
      <c r="C81" s="345">
        <v>23.06</v>
      </c>
      <c r="D81" s="346">
        <v>74</v>
      </c>
      <c r="E81" s="335">
        <v>24840</v>
      </c>
      <c r="F81" s="284">
        <v>13130</v>
      </c>
      <c r="G81" s="331">
        <f aca="true" t="shared" si="7" ref="G81:G144">ROUND(12*1.3644*(1/C81*E81+1/D81*F81)+I81,0)</f>
        <v>20872</v>
      </c>
      <c r="H81" s="326">
        <f t="shared" si="6"/>
        <v>15055</v>
      </c>
      <c r="I81" s="284">
        <v>330</v>
      </c>
    </row>
    <row r="82" spans="1:9" ht="12.75">
      <c r="A82" s="283" t="s">
        <v>421</v>
      </c>
      <c r="B82" s="339" t="s">
        <v>422</v>
      </c>
      <c r="C82" s="345">
        <v>23.06</v>
      </c>
      <c r="D82" s="346">
        <v>74</v>
      </c>
      <c r="E82" s="335">
        <v>24840</v>
      </c>
      <c r="F82" s="284">
        <v>13130</v>
      </c>
      <c r="G82" s="331">
        <f t="shared" si="7"/>
        <v>20872</v>
      </c>
      <c r="H82" s="326">
        <f t="shared" si="6"/>
        <v>15055</v>
      </c>
      <c r="I82" s="284">
        <v>330</v>
      </c>
    </row>
    <row r="83" spans="1:9" ht="12.75">
      <c r="A83" s="283" t="s">
        <v>425</v>
      </c>
      <c r="B83" s="339" t="s">
        <v>426</v>
      </c>
      <c r="C83" s="345">
        <v>23.06</v>
      </c>
      <c r="D83" s="346">
        <v>74</v>
      </c>
      <c r="E83" s="335">
        <v>24840</v>
      </c>
      <c r="F83" s="284">
        <v>13130</v>
      </c>
      <c r="G83" s="331">
        <f t="shared" si="7"/>
        <v>20872</v>
      </c>
      <c r="H83" s="326">
        <f t="shared" si="6"/>
        <v>15055</v>
      </c>
      <c r="I83" s="284">
        <v>330</v>
      </c>
    </row>
    <row r="84" spans="1:9" ht="12.75">
      <c r="A84" s="283" t="s">
        <v>431</v>
      </c>
      <c r="B84" s="339" t="s">
        <v>432</v>
      </c>
      <c r="C84" s="345">
        <v>21.33</v>
      </c>
      <c r="D84" s="346">
        <v>74</v>
      </c>
      <c r="E84" s="335">
        <v>24840</v>
      </c>
      <c r="F84" s="284">
        <v>13130</v>
      </c>
      <c r="G84" s="331">
        <f t="shared" si="7"/>
        <v>22302</v>
      </c>
      <c r="H84" s="326">
        <f t="shared" si="6"/>
        <v>16104</v>
      </c>
      <c r="I84" s="284">
        <v>330</v>
      </c>
    </row>
    <row r="85" spans="1:9" ht="12.75">
      <c r="A85" s="283" t="s">
        <v>582</v>
      </c>
      <c r="B85" s="339" t="s">
        <v>583</v>
      </c>
      <c r="C85" s="345">
        <v>22.2</v>
      </c>
      <c r="D85" s="346">
        <v>74</v>
      </c>
      <c r="E85" s="335">
        <v>24840</v>
      </c>
      <c r="F85" s="284">
        <v>13130</v>
      </c>
      <c r="G85" s="331">
        <f t="shared" si="7"/>
        <v>21555</v>
      </c>
      <c r="H85" s="326">
        <f t="shared" si="6"/>
        <v>15556</v>
      </c>
      <c r="I85" s="284">
        <v>330</v>
      </c>
    </row>
    <row r="86" spans="1:9" ht="12.75">
      <c r="A86" s="283" t="s">
        <v>433</v>
      </c>
      <c r="B86" s="339" t="s">
        <v>434</v>
      </c>
      <c r="C86" s="345">
        <v>22.2</v>
      </c>
      <c r="D86" s="346">
        <v>74</v>
      </c>
      <c r="E86" s="335">
        <v>24840</v>
      </c>
      <c r="F86" s="284">
        <v>13130</v>
      </c>
      <c r="G86" s="331">
        <f t="shared" si="7"/>
        <v>21555</v>
      </c>
      <c r="H86" s="326">
        <f t="shared" si="6"/>
        <v>15556</v>
      </c>
      <c r="I86" s="284">
        <v>330</v>
      </c>
    </row>
    <row r="87" spans="1:9" ht="12.75">
      <c r="A87" s="283" t="s">
        <v>435</v>
      </c>
      <c r="B87" s="339" t="s">
        <v>436</v>
      </c>
      <c r="C87" s="345">
        <v>22.2</v>
      </c>
      <c r="D87" s="346">
        <v>74</v>
      </c>
      <c r="E87" s="335">
        <v>24840</v>
      </c>
      <c r="F87" s="284">
        <v>13130</v>
      </c>
      <c r="G87" s="331">
        <f t="shared" si="7"/>
        <v>21555</v>
      </c>
      <c r="H87" s="326">
        <f t="shared" si="6"/>
        <v>15556</v>
      </c>
      <c r="I87" s="284">
        <v>330</v>
      </c>
    </row>
    <row r="88" spans="1:9" ht="12.75">
      <c r="A88" s="283" t="s">
        <v>443</v>
      </c>
      <c r="B88" s="339" t="s">
        <v>444</v>
      </c>
      <c r="C88" s="345">
        <v>24.53</v>
      </c>
      <c r="D88" s="346">
        <v>74</v>
      </c>
      <c r="E88" s="335">
        <v>24840</v>
      </c>
      <c r="F88" s="284">
        <v>13130</v>
      </c>
      <c r="G88" s="331">
        <f t="shared" si="7"/>
        <v>19815</v>
      </c>
      <c r="H88" s="326">
        <f t="shared" si="6"/>
        <v>14281</v>
      </c>
      <c r="I88" s="284">
        <v>330</v>
      </c>
    </row>
    <row r="89" spans="1:9" ht="12.75">
      <c r="A89" s="283" t="s">
        <v>445</v>
      </c>
      <c r="B89" s="339" t="s">
        <v>446</v>
      </c>
      <c r="C89" s="345">
        <v>21.14</v>
      </c>
      <c r="D89" s="346">
        <v>74</v>
      </c>
      <c r="E89" s="335">
        <v>24840</v>
      </c>
      <c r="F89" s="284">
        <v>13130</v>
      </c>
      <c r="G89" s="331">
        <f t="shared" si="7"/>
        <v>22473</v>
      </c>
      <c r="H89" s="326">
        <f t="shared" si="6"/>
        <v>16229</v>
      </c>
      <c r="I89" s="284">
        <v>330</v>
      </c>
    </row>
    <row r="90" spans="1:9" ht="12.75">
      <c r="A90" s="283" t="s">
        <v>461</v>
      </c>
      <c r="B90" s="339" t="s">
        <v>462</v>
      </c>
      <c r="C90" s="345">
        <v>24.22</v>
      </c>
      <c r="D90" s="346">
        <v>74</v>
      </c>
      <c r="E90" s="335">
        <v>24840</v>
      </c>
      <c r="F90" s="284">
        <v>13130</v>
      </c>
      <c r="G90" s="331">
        <f t="shared" si="7"/>
        <v>20027</v>
      </c>
      <c r="H90" s="326">
        <f t="shared" si="6"/>
        <v>14436</v>
      </c>
      <c r="I90" s="284">
        <v>330</v>
      </c>
    </row>
    <row r="91" spans="1:9" ht="12.75">
      <c r="A91" s="283" t="s">
        <v>463</v>
      </c>
      <c r="B91" s="339" t="s">
        <v>464</v>
      </c>
      <c r="C91" s="345">
        <v>24.22</v>
      </c>
      <c r="D91" s="346">
        <v>74</v>
      </c>
      <c r="E91" s="335">
        <v>24840</v>
      </c>
      <c r="F91" s="284">
        <v>13130</v>
      </c>
      <c r="G91" s="331">
        <f t="shared" si="7"/>
        <v>20027</v>
      </c>
      <c r="H91" s="326">
        <f t="shared" si="6"/>
        <v>14436</v>
      </c>
      <c r="I91" s="284">
        <v>330</v>
      </c>
    </row>
    <row r="92" spans="1:9" ht="12.75">
      <c r="A92" s="283" t="s">
        <v>467</v>
      </c>
      <c r="B92" s="339" t="s">
        <v>468</v>
      </c>
      <c r="C92" s="345">
        <v>24.22</v>
      </c>
      <c r="D92" s="346">
        <v>74</v>
      </c>
      <c r="E92" s="335">
        <v>24840</v>
      </c>
      <c r="F92" s="284">
        <v>13130</v>
      </c>
      <c r="G92" s="331">
        <f t="shared" si="7"/>
        <v>20027</v>
      </c>
      <c r="H92" s="326">
        <f t="shared" si="6"/>
        <v>14436</v>
      </c>
      <c r="I92" s="284">
        <v>330</v>
      </c>
    </row>
    <row r="93" spans="1:9" ht="12.75">
      <c r="A93" s="283" t="s">
        <v>471</v>
      </c>
      <c r="B93" s="339" t="s">
        <v>472</v>
      </c>
      <c r="C93" s="345">
        <v>23.31</v>
      </c>
      <c r="D93" s="346">
        <v>74</v>
      </c>
      <c r="E93" s="335">
        <v>24840</v>
      </c>
      <c r="F93" s="284">
        <v>13130</v>
      </c>
      <c r="G93" s="331">
        <f t="shared" si="7"/>
        <v>20683</v>
      </c>
      <c r="H93" s="326">
        <f t="shared" si="6"/>
        <v>14917</v>
      </c>
      <c r="I93" s="284">
        <v>330</v>
      </c>
    </row>
    <row r="94" spans="1:9" ht="12.75">
      <c r="A94" s="283" t="s">
        <v>509</v>
      </c>
      <c r="B94" s="339" t="s">
        <v>510</v>
      </c>
      <c r="C94" s="345">
        <v>23.06</v>
      </c>
      <c r="D94" s="346">
        <v>74</v>
      </c>
      <c r="E94" s="335">
        <v>24840</v>
      </c>
      <c r="F94" s="284">
        <v>13130</v>
      </c>
      <c r="G94" s="331">
        <f t="shared" si="7"/>
        <v>20872</v>
      </c>
      <c r="H94" s="326">
        <f t="shared" si="6"/>
        <v>15055</v>
      </c>
      <c r="I94" s="284">
        <v>330</v>
      </c>
    </row>
    <row r="95" spans="1:9" ht="12.75">
      <c r="A95" s="283" t="s">
        <v>636</v>
      </c>
      <c r="B95" s="339" t="s">
        <v>637</v>
      </c>
      <c r="C95" s="345">
        <v>26.07</v>
      </c>
      <c r="D95" s="346">
        <v>74</v>
      </c>
      <c r="E95" s="335">
        <v>24840</v>
      </c>
      <c r="F95" s="284">
        <v>13130</v>
      </c>
      <c r="G95" s="331">
        <f t="shared" si="7"/>
        <v>18835</v>
      </c>
      <c r="H95" s="326">
        <f t="shared" si="6"/>
        <v>13563</v>
      </c>
      <c r="I95" s="284">
        <v>330</v>
      </c>
    </row>
    <row r="96" spans="1:9" ht="12.75">
      <c r="A96" s="283" t="s">
        <v>513</v>
      </c>
      <c r="B96" s="339" t="s">
        <v>514</v>
      </c>
      <c r="C96" s="345">
        <v>23.06</v>
      </c>
      <c r="D96" s="346">
        <v>74</v>
      </c>
      <c r="E96" s="335">
        <v>24840</v>
      </c>
      <c r="F96" s="284">
        <v>13130</v>
      </c>
      <c r="G96" s="331">
        <f t="shared" si="7"/>
        <v>20872</v>
      </c>
      <c r="H96" s="326">
        <f t="shared" si="6"/>
        <v>15055</v>
      </c>
      <c r="I96" s="284">
        <v>330</v>
      </c>
    </row>
    <row r="97" spans="1:9" ht="12.75">
      <c r="A97" s="283" t="s">
        <v>515</v>
      </c>
      <c r="B97" s="339" t="s">
        <v>516</v>
      </c>
      <c r="C97" s="345">
        <v>23.06</v>
      </c>
      <c r="D97" s="346">
        <v>74</v>
      </c>
      <c r="E97" s="335">
        <v>24840</v>
      </c>
      <c r="F97" s="284">
        <v>13130</v>
      </c>
      <c r="G97" s="331">
        <f t="shared" si="7"/>
        <v>20872</v>
      </c>
      <c r="H97" s="326">
        <f t="shared" si="6"/>
        <v>15055</v>
      </c>
      <c r="I97" s="284">
        <v>330</v>
      </c>
    </row>
    <row r="98" spans="1:9" ht="12.75">
      <c r="A98" s="283" t="s">
        <v>521</v>
      </c>
      <c r="B98" s="339" t="s">
        <v>522</v>
      </c>
      <c r="C98" s="345">
        <v>23.06</v>
      </c>
      <c r="D98" s="346">
        <v>74</v>
      </c>
      <c r="E98" s="335">
        <v>24840</v>
      </c>
      <c r="F98" s="284">
        <v>13130</v>
      </c>
      <c r="G98" s="331">
        <f t="shared" si="7"/>
        <v>20872</v>
      </c>
      <c r="H98" s="326">
        <f t="shared" si="6"/>
        <v>15055</v>
      </c>
      <c r="I98" s="284">
        <v>330</v>
      </c>
    </row>
    <row r="99" spans="1:9" ht="12.75">
      <c r="A99" s="283" t="s">
        <v>584</v>
      </c>
      <c r="B99" s="339" t="s">
        <v>585</v>
      </c>
      <c r="C99" s="345">
        <v>23.06</v>
      </c>
      <c r="D99" s="346">
        <v>74</v>
      </c>
      <c r="E99" s="335">
        <v>24840</v>
      </c>
      <c r="F99" s="284">
        <v>13130</v>
      </c>
      <c r="G99" s="331">
        <f t="shared" si="7"/>
        <v>20872</v>
      </c>
      <c r="H99" s="326">
        <f t="shared" si="6"/>
        <v>15055</v>
      </c>
      <c r="I99" s="284">
        <v>330</v>
      </c>
    </row>
    <row r="100" spans="1:9" ht="12.75">
      <c r="A100" s="283" t="s">
        <v>523</v>
      </c>
      <c r="B100" s="339" t="s">
        <v>524</v>
      </c>
      <c r="C100" s="345">
        <v>23.06</v>
      </c>
      <c r="D100" s="346">
        <v>74</v>
      </c>
      <c r="E100" s="335">
        <v>24840</v>
      </c>
      <c r="F100" s="284">
        <v>13130</v>
      </c>
      <c r="G100" s="331">
        <f t="shared" si="7"/>
        <v>20872</v>
      </c>
      <c r="H100" s="326">
        <f t="shared" si="6"/>
        <v>15055</v>
      </c>
      <c r="I100" s="284">
        <v>330</v>
      </c>
    </row>
    <row r="101" spans="1:9" ht="12.75">
      <c r="A101" s="283" t="s">
        <v>525</v>
      </c>
      <c r="B101" s="339" t="s">
        <v>526</v>
      </c>
      <c r="C101" s="345">
        <v>23.06</v>
      </c>
      <c r="D101" s="346">
        <v>74</v>
      </c>
      <c r="E101" s="335">
        <v>24840</v>
      </c>
      <c r="F101" s="284">
        <v>13130</v>
      </c>
      <c r="G101" s="331">
        <f t="shared" si="7"/>
        <v>20872</v>
      </c>
      <c r="H101" s="326">
        <f t="shared" si="6"/>
        <v>15055</v>
      </c>
      <c r="I101" s="284">
        <v>330</v>
      </c>
    </row>
    <row r="102" spans="1:9" ht="12.75">
      <c r="A102" s="283" t="s">
        <v>527</v>
      </c>
      <c r="B102" s="339" t="s">
        <v>528</v>
      </c>
      <c r="C102" s="345">
        <v>23.06</v>
      </c>
      <c r="D102" s="346">
        <v>74</v>
      </c>
      <c r="E102" s="335">
        <v>24840</v>
      </c>
      <c r="F102" s="284">
        <v>13130</v>
      </c>
      <c r="G102" s="331">
        <f t="shared" si="7"/>
        <v>20872</v>
      </c>
      <c r="H102" s="326">
        <f t="shared" si="6"/>
        <v>15055</v>
      </c>
      <c r="I102" s="284">
        <v>330</v>
      </c>
    </row>
    <row r="103" spans="1:9" ht="12.75">
      <c r="A103" s="283" t="s">
        <v>529</v>
      </c>
      <c r="B103" s="339" t="s">
        <v>530</v>
      </c>
      <c r="C103" s="345">
        <v>23.06</v>
      </c>
      <c r="D103" s="346">
        <v>74</v>
      </c>
      <c r="E103" s="335">
        <v>24840</v>
      </c>
      <c r="F103" s="284">
        <v>13130</v>
      </c>
      <c r="G103" s="331">
        <f t="shared" si="7"/>
        <v>20872</v>
      </c>
      <c r="H103" s="326">
        <f t="shared" si="6"/>
        <v>15055</v>
      </c>
      <c r="I103" s="284">
        <v>330</v>
      </c>
    </row>
    <row r="104" spans="1:9" ht="12.75">
      <c r="A104" s="283" t="s">
        <v>537</v>
      </c>
      <c r="B104" s="339" t="s">
        <v>538</v>
      </c>
      <c r="C104" s="345">
        <v>23.06</v>
      </c>
      <c r="D104" s="346">
        <v>74</v>
      </c>
      <c r="E104" s="335">
        <v>24840</v>
      </c>
      <c r="F104" s="284">
        <v>13130</v>
      </c>
      <c r="G104" s="331">
        <f t="shared" si="7"/>
        <v>20872</v>
      </c>
      <c r="H104" s="326">
        <f t="shared" si="6"/>
        <v>15055</v>
      </c>
      <c r="I104" s="284">
        <v>330</v>
      </c>
    </row>
    <row r="105" spans="1:9" ht="12.75">
      <c r="A105" s="283" t="s">
        <v>539</v>
      </c>
      <c r="B105" s="339" t="s">
        <v>540</v>
      </c>
      <c r="C105" s="345">
        <v>23.06</v>
      </c>
      <c r="D105" s="346">
        <v>74</v>
      </c>
      <c r="E105" s="335">
        <v>24840</v>
      </c>
      <c r="F105" s="284">
        <v>13130</v>
      </c>
      <c r="G105" s="331">
        <f t="shared" si="7"/>
        <v>20872</v>
      </c>
      <c r="H105" s="326">
        <f t="shared" si="6"/>
        <v>15055</v>
      </c>
      <c r="I105" s="284">
        <v>330</v>
      </c>
    </row>
    <row r="106" spans="1:9" ht="12.75">
      <c r="A106" s="283" t="s">
        <v>321</v>
      </c>
      <c r="B106" s="339" t="s">
        <v>322</v>
      </c>
      <c r="C106" s="345">
        <v>10.42</v>
      </c>
      <c r="D106" s="346">
        <v>74</v>
      </c>
      <c r="E106" s="335">
        <v>24840</v>
      </c>
      <c r="F106" s="284">
        <v>13130</v>
      </c>
      <c r="G106" s="331">
        <f t="shared" si="7"/>
        <v>42266</v>
      </c>
      <c r="H106" s="326">
        <f aca="true" t="shared" si="8" ref="H106:H126">ROUND(12*(1/C106*E106+1/D106*F106),0)</f>
        <v>30736</v>
      </c>
      <c r="I106" s="284">
        <v>330</v>
      </c>
    </row>
    <row r="107" spans="1:9" ht="12.75">
      <c r="A107" s="283" t="s">
        <v>323</v>
      </c>
      <c r="B107" s="339" t="s">
        <v>324</v>
      </c>
      <c r="C107" s="345">
        <v>18.69</v>
      </c>
      <c r="D107" s="346">
        <v>74</v>
      </c>
      <c r="E107" s="335">
        <v>24840</v>
      </c>
      <c r="F107" s="284">
        <v>13130</v>
      </c>
      <c r="G107" s="331">
        <f t="shared" si="7"/>
        <v>24995</v>
      </c>
      <c r="H107" s="326">
        <f t="shared" si="8"/>
        <v>18078</v>
      </c>
      <c r="I107" s="284">
        <v>330</v>
      </c>
    </row>
    <row r="108" spans="1:9" ht="12.75">
      <c r="A108" s="283" t="s">
        <v>325</v>
      </c>
      <c r="B108" s="339" t="s">
        <v>326</v>
      </c>
      <c r="C108" s="345">
        <v>18.69</v>
      </c>
      <c r="D108" s="346">
        <v>74</v>
      </c>
      <c r="E108" s="335">
        <v>24840</v>
      </c>
      <c r="F108" s="284">
        <v>13130</v>
      </c>
      <c r="G108" s="331">
        <f t="shared" si="7"/>
        <v>24995</v>
      </c>
      <c r="H108" s="326">
        <f t="shared" si="8"/>
        <v>18078</v>
      </c>
      <c r="I108" s="284">
        <v>330</v>
      </c>
    </row>
    <row r="109" spans="1:9" ht="12.75">
      <c r="A109" s="283" t="s">
        <v>345</v>
      </c>
      <c r="B109" s="339" t="s">
        <v>346</v>
      </c>
      <c r="C109" s="345">
        <v>11.15</v>
      </c>
      <c r="D109" s="346">
        <v>74</v>
      </c>
      <c r="E109" s="335">
        <v>24840</v>
      </c>
      <c r="F109" s="284">
        <v>13130</v>
      </c>
      <c r="G109" s="331">
        <f t="shared" si="7"/>
        <v>39710</v>
      </c>
      <c r="H109" s="326">
        <f t="shared" si="8"/>
        <v>28863</v>
      </c>
      <c r="I109" s="284">
        <v>330</v>
      </c>
    </row>
    <row r="110" spans="1:9" ht="12.75">
      <c r="A110" s="283" t="s">
        <v>347</v>
      </c>
      <c r="B110" s="339" t="s">
        <v>348</v>
      </c>
      <c r="C110" s="345">
        <v>11.15</v>
      </c>
      <c r="D110" s="346">
        <v>74</v>
      </c>
      <c r="E110" s="335">
        <v>24840</v>
      </c>
      <c r="F110" s="284">
        <v>13130</v>
      </c>
      <c r="G110" s="331">
        <f t="shared" si="7"/>
        <v>39710</v>
      </c>
      <c r="H110" s="326">
        <f t="shared" si="8"/>
        <v>28863</v>
      </c>
      <c r="I110" s="284">
        <v>330</v>
      </c>
    </row>
    <row r="111" spans="1:9" ht="12.75">
      <c r="A111" s="283" t="s">
        <v>351</v>
      </c>
      <c r="B111" s="339" t="s">
        <v>352</v>
      </c>
      <c r="C111" s="345">
        <v>16.82</v>
      </c>
      <c r="D111" s="346">
        <v>74</v>
      </c>
      <c r="E111" s="335">
        <v>24840</v>
      </c>
      <c r="F111" s="284">
        <v>13130</v>
      </c>
      <c r="G111" s="331">
        <f t="shared" si="7"/>
        <v>27415</v>
      </c>
      <c r="H111" s="326">
        <f t="shared" si="8"/>
        <v>19851</v>
      </c>
      <c r="I111" s="284">
        <v>330</v>
      </c>
    </row>
    <row r="112" spans="1:9" ht="12.75">
      <c r="A112" s="283" t="s">
        <v>353</v>
      </c>
      <c r="B112" s="339" t="s">
        <v>354</v>
      </c>
      <c r="C112" s="345">
        <v>16.82</v>
      </c>
      <c r="D112" s="346">
        <v>74</v>
      </c>
      <c r="E112" s="335">
        <v>24840</v>
      </c>
      <c r="F112" s="284">
        <v>13130</v>
      </c>
      <c r="G112" s="331">
        <f t="shared" si="7"/>
        <v>27415</v>
      </c>
      <c r="H112" s="326">
        <f t="shared" si="8"/>
        <v>19851</v>
      </c>
      <c r="I112" s="284">
        <v>330</v>
      </c>
    </row>
    <row r="113" spans="1:9" ht="12.75">
      <c r="A113" s="283" t="s">
        <v>359</v>
      </c>
      <c r="B113" s="339" t="s">
        <v>360</v>
      </c>
      <c r="C113" s="345">
        <v>14.8</v>
      </c>
      <c r="D113" s="346">
        <v>74</v>
      </c>
      <c r="E113" s="335">
        <v>24840</v>
      </c>
      <c r="F113" s="284">
        <v>13130</v>
      </c>
      <c r="G113" s="331">
        <f t="shared" si="7"/>
        <v>30715</v>
      </c>
      <c r="H113" s="326">
        <f t="shared" si="8"/>
        <v>22270</v>
      </c>
      <c r="I113" s="284">
        <v>330</v>
      </c>
    </row>
    <row r="114" spans="1:9" ht="12.75">
      <c r="A114" s="283" t="s">
        <v>638</v>
      </c>
      <c r="B114" s="339" t="s">
        <v>639</v>
      </c>
      <c r="C114" s="345">
        <v>10.95</v>
      </c>
      <c r="D114" s="346">
        <v>74</v>
      </c>
      <c r="E114" s="335">
        <v>24840</v>
      </c>
      <c r="F114" s="284">
        <v>13130</v>
      </c>
      <c r="G114" s="331">
        <f t="shared" si="7"/>
        <v>40377</v>
      </c>
      <c r="H114" s="326">
        <f>ROUND(12*(1/C114*E114+1/D114*F114),0)</f>
        <v>29351</v>
      </c>
      <c r="I114" s="284">
        <v>330</v>
      </c>
    </row>
    <row r="115" spans="1:9" ht="12.75">
      <c r="A115" s="283" t="s">
        <v>385</v>
      </c>
      <c r="B115" s="339" t="s">
        <v>386</v>
      </c>
      <c r="C115" s="345">
        <v>12.7</v>
      </c>
      <c r="D115" s="346">
        <v>74</v>
      </c>
      <c r="E115" s="335">
        <v>24840</v>
      </c>
      <c r="F115" s="284">
        <v>13130</v>
      </c>
      <c r="G115" s="331">
        <f t="shared" si="7"/>
        <v>35259</v>
      </c>
      <c r="H115" s="326">
        <f t="shared" si="8"/>
        <v>25600</v>
      </c>
      <c r="I115" s="284">
        <v>330</v>
      </c>
    </row>
    <row r="116" spans="1:9" ht="12.75">
      <c r="A116" s="283" t="s">
        <v>401</v>
      </c>
      <c r="B116" s="339" t="s">
        <v>402</v>
      </c>
      <c r="C116" s="345">
        <v>11.83</v>
      </c>
      <c r="D116" s="346">
        <v>74</v>
      </c>
      <c r="E116" s="335">
        <v>24840</v>
      </c>
      <c r="F116" s="284">
        <v>13130</v>
      </c>
      <c r="G116" s="331">
        <f t="shared" si="7"/>
        <v>37614</v>
      </c>
      <c r="H116" s="326">
        <f t="shared" si="8"/>
        <v>27326</v>
      </c>
      <c r="I116" s="284">
        <v>330</v>
      </c>
    </row>
    <row r="117" spans="1:9" ht="12.75">
      <c r="A117" s="283" t="s">
        <v>411</v>
      </c>
      <c r="B117" s="339" t="s">
        <v>412</v>
      </c>
      <c r="C117" s="345">
        <v>11.58</v>
      </c>
      <c r="D117" s="346">
        <v>74</v>
      </c>
      <c r="E117" s="335">
        <v>24840</v>
      </c>
      <c r="F117" s="284">
        <v>13130</v>
      </c>
      <c r="G117" s="331">
        <f t="shared" si="7"/>
        <v>38356</v>
      </c>
      <c r="H117" s="326">
        <f t="shared" si="8"/>
        <v>27870</v>
      </c>
      <c r="I117" s="284">
        <v>330</v>
      </c>
    </row>
    <row r="118" spans="1:9" ht="12.75">
      <c r="A118" s="283" t="s">
        <v>437</v>
      </c>
      <c r="B118" s="339" t="s">
        <v>438</v>
      </c>
      <c r="C118" s="345">
        <v>12.7</v>
      </c>
      <c r="D118" s="346">
        <v>74</v>
      </c>
      <c r="E118" s="335">
        <v>24840</v>
      </c>
      <c r="F118" s="284">
        <v>13130</v>
      </c>
      <c r="G118" s="331">
        <f t="shared" si="7"/>
        <v>35259</v>
      </c>
      <c r="H118" s="326">
        <f t="shared" si="8"/>
        <v>25600</v>
      </c>
      <c r="I118" s="284">
        <v>330</v>
      </c>
    </row>
    <row r="119" spans="1:9" ht="12.75">
      <c r="A119" s="283" t="s">
        <v>586</v>
      </c>
      <c r="B119" s="339" t="s">
        <v>587</v>
      </c>
      <c r="C119" s="345">
        <v>12.7</v>
      </c>
      <c r="D119" s="346">
        <v>74</v>
      </c>
      <c r="E119" s="335">
        <v>24840</v>
      </c>
      <c r="F119" s="284">
        <v>13130</v>
      </c>
      <c r="G119" s="331">
        <f t="shared" si="7"/>
        <v>35259</v>
      </c>
      <c r="H119" s="326">
        <f t="shared" si="8"/>
        <v>25600</v>
      </c>
      <c r="I119" s="284">
        <v>330</v>
      </c>
    </row>
    <row r="120" spans="1:9" ht="12.75">
      <c r="A120" s="283" t="s">
        <v>447</v>
      </c>
      <c r="B120" s="339" t="s">
        <v>448</v>
      </c>
      <c r="C120" s="345">
        <v>17.22</v>
      </c>
      <c r="D120" s="346">
        <v>74</v>
      </c>
      <c r="E120" s="335">
        <v>24840</v>
      </c>
      <c r="F120" s="284">
        <v>13130</v>
      </c>
      <c r="G120" s="331">
        <f t="shared" si="7"/>
        <v>26853</v>
      </c>
      <c r="H120" s="326">
        <f t="shared" si="8"/>
        <v>19439</v>
      </c>
      <c r="I120" s="284">
        <v>330</v>
      </c>
    </row>
    <row r="121" spans="1:9" ht="12.75">
      <c r="A121" s="283" t="s">
        <v>449</v>
      </c>
      <c r="B121" s="339" t="s">
        <v>450</v>
      </c>
      <c r="C121" s="345">
        <v>17.22</v>
      </c>
      <c r="D121" s="346">
        <v>74</v>
      </c>
      <c r="E121" s="335">
        <v>24840</v>
      </c>
      <c r="F121" s="284">
        <v>13130</v>
      </c>
      <c r="G121" s="331">
        <f t="shared" si="7"/>
        <v>26853</v>
      </c>
      <c r="H121" s="326">
        <f t="shared" si="8"/>
        <v>19439</v>
      </c>
      <c r="I121" s="284">
        <v>330</v>
      </c>
    </row>
    <row r="122" spans="1:9" ht="12.75">
      <c r="A122" s="283" t="s">
        <v>485</v>
      </c>
      <c r="B122" s="339" t="s">
        <v>486</v>
      </c>
      <c r="C122" s="345">
        <v>12.64</v>
      </c>
      <c r="D122" s="346">
        <v>74</v>
      </c>
      <c r="E122" s="335">
        <v>24840</v>
      </c>
      <c r="F122" s="284">
        <v>13130</v>
      </c>
      <c r="G122" s="331">
        <f t="shared" si="7"/>
        <v>35411</v>
      </c>
      <c r="H122" s="326">
        <f t="shared" si="8"/>
        <v>25711</v>
      </c>
      <c r="I122" s="284">
        <v>330</v>
      </c>
    </row>
    <row r="123" spans="1:9" ht="12.75">
      <c r="A123" s="283" t="s">
        <v>487</v>
      </c>
      <c r="B123" s="339" t="s">
        <v>488</v>
      </c>
      <c r="C123" s="345">
        <v>12.47</v>
      </c>
      <c r="D123" s="346">
        <v>74</v>
      </c>
      <c r="E123" s="335">
        <v>24840</v>
      </c>
      <c r="F123" s="284">
        <v>13130</v>
      </c>
      <c r="G123" s="331">
        <f t="shared" si="7"/>
        <v>35849</v>
      </c>
      <c r="H123" s="326">
        <f t="shared" si="8"/>
        <v>26033</v>
      </c>
      <c r="I123" s="284">
        <v>330</v>
      </c>
    </row>
    <row r="124" spans="1:9" ht="12.75">
      <c r="A124" s="283" t="s">
        <v>640</v>
      </c>
      <c r="B124" s="339" t="s">
        <v>641</v>
      </c>
      <c r="C124" s="345">
        <v>18.43</v>
      </c>
      <c r="D124" s="346">
        <v>74</v>
      </c>
      <c r="E124" s="335">
        <v>24840</v>
      </c>
      <c r="F124" s="284">
        <v>13130</v>
      </c>
      <c r="G124" s="331">
        <f t="shared" si="7"/>
        <v>25302</v>
      </c>
      <c r="H124" s="326">
        <f>ROUND(12*(1/C124*E124+1/D124*F124),0)</f>
        <v>18303</v>
      </c>
      <c r="I124" s="284">
        <v>330</v>
      </c>
    </row>
    <row r="125" spans="1:9" ht="12.75">
      <c r="A125" s="283" t="s">
        <v>501</v>
      </c>
      <c r="B125" s="339" t="s">
        <v>502</v>
      </c>
      <c r="C125" s="345">
        <v>12.5</v>
      </c>
      <c r="D125" s="346">
        <v>74</v>
      </c>
      <c r="E125" s="335">
        <v>24840</v>
      </c>
      <c r="F125" s="284">
        <v>13130</v>
      </c>
      <c r="G125" s="331">
        <f t="shared" si="7"/>
        <v>35771</v>
      </c>
      <c r="H125" s="326">
        <f t="shared" si="8"/>
        <v>25976</v>
      </c>
      <c r="I125" s="284">
        <v>330</v>
      </c>
    </row>
    <row r="126" spans="1:9" ht="12.75">
      <c r="A126" s="283" t="s">
        <v>517</v>
      </c>
      <c r="B126" s="339" t="s">
        <v>518</v>
      </c>
      <c r="C126" s="345">
        <v>16.14</v>
      </c>
      <c r="D126" s="346">
        <v>74</v>
      </c>
      <c r="E126" s="335">
        <v>24840</v>
      </c>
      <c r="F126" s="284">
        <v>13130</v>
      </c>
      <c r="G126" s="331">
        <f t="shared" si="7"/>
        <v>28433</v>
      </c>
      <c r="H126" s="326">
        <f t="shared" si="8"/>
        <v>20598</v>
      </c>
      <c r="I126" s="284">
        <v>330</v>
      </c>
    </row>
    <row r="127" spans="1:9" ht="12.75">
      <c r="A127" s="283" t="s">
        <v>642</v>
      </c>
      <c r="B127" s="339" t="s">
        <v>643</v>
      </c>
      <c r="C127" s="345">
        <v>18.25</v>
      </c>
      <c r="D127" s="346">
        <v>74</v>
      </c>
      <c r="E127" s="335">
        <v>24840</v>
      </c>
      <c r="F127" s="284">
        <v>13130</v>
      </c>
      <c r="G127" s="331">
        <f t="shared" si="7"/>
        <v>25520</v>
      </c>
      <c r="H127" s="326">
        <f>ROUND(12*(1/C127*E127+1/D127*F127),0)</f>
        <v>18462</v>
      </c>
      <c r="I127" s="284">
        <v>330</v>
      </c>
    </row>
    <row r="128" spans="1:9" ht="12.75">
      <c r="A128" s="283" t="s">
        <v>519</v>
      </c>
      <c r="B128" s="339" t="s">
        <v>520</v>
      </c>
      <c r="C128" s="345">
        <v>12.56</v>
      </c>
      <c r="D128" s="346">
        <v>74</v>
      </c>
      <c r="E128" s="335">
        <v>24840</v>
      </c>
      <c r="F128" s="284">
        <v>13130</v>
      </c>
      <c r="G128" s="331">
        <f t="shared" si="7"/>
        <v>35616</v>
      </c>
      <c r="H128" s="326">
        <f aca="true" t="shared" si="9" ref="H128:H158">ROUND(12*(1/C128*E128+1/D128*F128),0)</f>
        <v>25862</v>
      </c>
      <c r="I128" s="284">
        <v>330</v>
      </c>
    </row>
    <row r="129" spans="1:9" ht="12.75">
      <c r="A129" s="283" t="s">
        <v>533</v>
      </c>
      <c r="B129" s="339" t="s">
        <v>534</v>
      </c>
      <c r="C129" s="345">
        <v>20.18</v>
      </c>
      <c r="D129" s="346">
        <v>74</v>
      </c>
      <c r="E129" s="335">
        <v>24840</v>
      </c>
      <c r="F129" s="284">
        <v>13130</v>
      </c>
      <c r="G129" s="331">
        <f t="shared" si="7"/>
        <v>23389</v>
      </c>
      <c r="H129" s="326">
        <f t="shared" si="9"/>
        <v>16900</v>
      </c>
      <c r="I129" s="284">
        <v>330</v>
      </c>
    </row>
    <row r="130" spans="1:9" ht="12.75">
      <c r="A130" s="283" t="s">
        <v>535</v>
      </c>
      <c r="B130" s="339" t="s">
        <v>536</v>
      </c>
      <c r="C130" s="345">
        <v>11.98</v>
      </c>
      <c r="D130" s="346">
        <v>74</v>
      </c>
      <c r="E130" s="335">
        <v>24840</v>
      </c>
      <c r="F130" s="284">
        <v>13130</v>
      </c>
      <c r="G130" s="331">
        <f t="shared" si="7"/>
        <v>37183</v>
      </c>
      <c r="H130" s="326">
        <f t="shared" si="9"/>
        <v>27011</v>
      </c>
      <c r="I130" s="284">
        <v>330</v>
      </c>
    </row>
    <row r="131" spans="1:9" ht="12.75">
      <c r="A131" s="283" t="s">
        <v>569</v>
      </c>
      <c r="B131" s="339" t="s">
        <v>570</v>
      </c>
      <c r="C131" s="345">
        <v>14.95</v>
      </c>
      <c r="D131" s="346">
        <v>74</v>
      </c>
      <c r="E131" s="335">
        <v>24840</v>
      </c>
      <c r="F131" s="284">
        <v>13130</v>
      </c>
      <c r="G131" s="331">
        <f t="shared" si="7"/>
        <v>30439</v>
      </c>
      <c r="H131" s="326">
        <f t="shared" si="9"/>
        <v>22068</v>
      </c>
      <c r="I131" s="284">
        <v>330</v>
      </c>
    </row>
    <row r="132" spans="1:9" ht="12.75">
      <c r="A132" s="283" t="s">
        <v>571</v>
      </c>
      <c r="B132" s="339" t="s">
        <v>572</v>
      </c>
      <c r="C132" s="345">
        <v>14.95</v>
      </c>
      <c r="D132" s="346">
        <v>74</v>
      </c>
      <c r="E132" s="335">
        <v>24840</v>
      </c>
      <c r="F132" s="284">
        <v>13130</v>
      </c>
      <c r="G132" s="331">
        <f t="shared" si="7"/>
        <v>30439</v>
      </c>
      <c r="H132" s="326">
        <f t="shared" si="9"/>
        <v>22068</v>
      </c>
      <c r="I132" s="284">
        <v>330</v>
      </c>
    </row>
    <row r="133" spans="1:9" ht="13.5" thickBot="1">
      <c r="A133" s="286" t="s">
        <v>644</v>
      </c>
      <c r="B133" s="340" t="s">
        <v>645</v>
      </c>
      <c r="C133" s="347">
        <v>14.95</v>
      </c>
      <c r="D133" s="348">
        <v>74</v>
      </c>
      <c r="E133" s="336">
        <v>24840</v>
      </c>
      <c r="F133" s="287">
        <v>13130</v>
      </c>
      <c r="G133" s="332">
        <f t="shared" si="7"/>
        <v>30439</v>
      </c>
      <c r="H133" s="327">
        <f>ROUND(12*(1/C133*E133+1/D133*F133),0)</f>
        <v>22068</v>
      </c>
      <c r="I133" s="287">
        <v>330</v>
      </c>
    </row>
    <row r="134" spans="1:9" ht="12.75">
      <c r="A134" s="377" t="s">
        <v>315</v>
      </c>
      <c r="B134" s="365" t="s">
        <v>316</v>
      </c>
      <c r="C134" s="366">
        <v>12.09</v>
      </c>
      <c r="D134" s="367">
        <v>44</v>
      </c>
      <c r="E134" s="368">
        <v>24620</v>
      </c>
      <c r="F134" s="369">
        <v>12880</v>
      </c>
      <c r="G134" s="370">
        <f t="shared" si="7"/>
        <v>38684</v>
      </c>
      <c r="H134" s="371">
        <f t="shared" si="9"/>
        <v>27949</v>
      </c>
      <c r="I134" s="369">
        <v>550</v>
      </c>
    </row>
    <row r="135" spans="1:9" ht="12.75">
      <c r="A135" s="283" t="s">
        <v>319</v>
      </c>
      <c r="B135" s="339" t="s">
        <v>320</v>
      </c>
      <c r="C135" s="345">
        <v>11.35</v>
      </c>
      <c r="D135" s="346">
        <v>44</v>
      </c>
      <c r="E135" s="335">
        <v>24620</v>
      </c>
      <c r="F135" s="284">
        <v>12880</v>
      </c>
      <c r="G135" s="331">
        <f t="shared" si="7"/>
        <v>40858</v>
      </c>
      <c r="H135" s="326">
        <f t="shared" si="9"/>
        <v>29543</v>
      </c>
      <c r="I135" s="284">
        <v>550</v>
      </c>
    </row>
    <row r="136" spans="1:9" ht="12.75">
      <c r="A136" s="283" t="s">
        <v>327</v>
      </c>
      <c r="B136" s="339" t="s">
        <v>328</v>
      </c>
      <c r="C136" s="345">
        <v>11.58</v>
      </c>
      <c r="D136" s="346">
        <v>44</v>
      </c>
      <c r="E136" s="335">
        <v>24620</v>
      </c>
      <c r="F136" s="284">
        <v>12880</v>
      </c>
      <c r="G136" s="331">
        <f t="shared" si="7"/>
        <v>40153</v>
      </c>
      <c r="H136" s="326">
        <f t="shared" si="9"/>
        <v>29026</v>
      </c>
      <c r="I136" s="284">
        <v>550</v>
      </c>
    </row>
    <row r="137" spans="1:9" ht="12.75">
      <c r="A137" s="283" t="s">
        <v>349</v>
      </c>
      <c r="B137" s="339" t="s">
        <v>350</v>
      </c>
      <c r="C137" s="345">
        <v>11.58</v>
      </c>
      <c r="D137" s="346">
        <v>44</v>
      </c>
      <c r="E137" s="335">
        <v>24620</v>
      </c>
      <c r="F137" s="284">
        <v>12880</v>
      </c>
      <c r="G137" s="331">
        <f t="shared" si="7"/>
        <v>40153</v>
      </c>
      <c r="H137" s="326">
        <f t="shared" si="9"/>
        <v>29026</v>
      </c>
      <c r="I137" s="284">
        <v>550</v>
      </c>
    </row>
    <row r="138" spans="1:9" ht="12.75">
      <c r="A138" s="283" t="s">
        <v>646</v>
      </c>
      <c r="B138" s="339" t="s">
        <v>647</v>
      </c>
      <c r="C138" s="345">
        <v>11.23</v>
      </c>
      <c r="D138" s="346">
        <v>44</v>
      </c>
      <c r="E138" s="335">
        <v>24620</v>
      </c>
      <c r="F138" s="284">
        <v>12880</v>
      </c>
      <c r="G138" s="331">
        <f t="shared" si="7"/>
        <v>41238</v>
      </c>
      <c r="H138" s="326">
        <f>ROUND(12*(1/C138*E138+1/D138*F138),0)</f>
        <v>29821</v>
      </c>
      <c r="I138" s="284">
        <v>550</v>
      </c>
    </row>
    <row r="139" spans="1:9" ht="12.75">
      <c r="A139" s="283" t="s">
        <v>355</v>
      </c>
      <c r="B139" s="339" t="s">
        <v>356</v>
      </c>
      <c r="C139" s="345">
        <v>11.15</v>
      </c>
      <c r="D139" s="346">
        <v>44</v>
      </c>
      <c r="E139" s="335">
        <v>24620</v>
      </c>
      <c r="F139" s="284">
        <v>12880</v>
      </c>
      <c r="G139" s="331">
        <f t="shared" si="7"/>
        <v>41495</v>
      </c>
      <c r="H139" s="326">
        <f t="shared" si="9"/>
        <v>30010</v>
      </c>
      <c r="I139" s="284">
        <v>550</v>
      </c>
    </row>
    <row r="140" spans="1:9" ht="12.75">
      <c r="A140" s="283" t="s">
        <v>357</v>
      </c>
      <c r="B140" s="339" t="s">
        <v>358</v>
      </c>
      <c r="C140" s="345">
        <v>11.15</v>
      </c>
      <c r="D140" s="346">
        <v>44</v>
      </c>
      <c r="E140" s="335">
        <v>24620</v>
      </c>
      <c r="F140" s="284">
        <v>12880</v>
      </c>
      <c r="G140" s="331">
        <f t="shared" si="7"/>
        <v>41495</v>
      </c>
      <c r="H140" s="326">
        <f t="shared" si="9"/>
        <v>30010</v>
      </c>
      <c r="I140" s="284">
        <v>550</v>
      </c>
    </row>
    <row r="141" spans="1:9" ht="12.75">
      <c r="A141" s="283" t="s">
        <v>361</v>
      </c>
      <c r="B141" s="339" t="s">
        <v>362</v>
      </c>
      <c r="C141" s="345">
        <v>11.15</v>
      </c>
      <c r="D141" s="346">
        <v>44</v>
      </c>
      <c r="E141" s="335">
        <v>24620</v>
      </c>
      <c r="F141" s="284">
        <v>12880</v>
      </c>
      <c r="G141" s="331">
        <f t="shared" si="7"/>
        <v>41495</v>
      </c>
      <c r="H141" s="326">
        <f t="shared" si="9"/>
        <v>30010</v>
      </c>
      <c r="I141" s="284">
        <v>550</v>
      </c>
    </row>
    <row r="142" spans="1:9" ht="12.75">
      <c r="A142" s="283" t="s">
        <v>363</v>
      </c>
      <c r="B142" s="339" t="s">
        <v>364</v>
      </c>
      <c r="C142" s="345">
        <v>11.15</v>
      </c>
      <c r="D142" s="346">
        <v>44</v>
      </c>
      <c r="E142" s="335">
        <v>24620</v>
      </c>
      <c r="F142" s="284">
        <v>12880</v>
      </c>
      <c r="G142" s="331">
        <f t="shared" si="7"/>
        <v>41495</v>
      </c>
      <c r="H142" s="326">
        <f t="shared" si="9"/>
        <v>30010</v>
      </c>
      <c r="I142" s="284">
        <v>550</v>
      </c>
    </row>
    <row r="143" spans="1:9" ht="12.75">
      <c r="A143" s="283" t="s">
        <v>395</v>
      </c>
      <c r="B143" s="339" t="s">
        <v>396</v>
      </c>
      <c r="C143" s="345">
        <v>11.58</v>
      </c>
      <c r="D143" s="346">
        <v>44</v>
      </c>
      <c r="E143" s="335">
        <v>24620</v>
      </c>
      <c r="F143" s="284">
        <v>12880</v>
      </c>
      <c r="G143" s="331">
        <f t="shared" si="7"/>
        <v>40153</v>
      </c>
      <c r="H143" s="326">
        <f t="shared" si="9"/>
        <v>29026</v>
      </c>
      <c r="I143" s="284">
        <v>550</v>
      </c>
    </row>
    <row r="144" spans="1:9" ht="12.75">
      <c r="A144" s="283" t="s">
        <v>409</v>
      </c>
      <c r="B144" s="339" t="s">
        <v>410</v>
      </c>
      <c r="C144" s="345">
        <v>11.58</v>
      </c>
      <c r="D144" s="346">
        <v>44</v>
      </c>
      <c r="E144" s="335">
        <v>24620</v>
      </c>
      <c r="F144" s="284">
        <v>12880</v>
      </c>
      <c r="G144" s="331">
        <f t="shared" si="7"/>
        <v>40153</v>
      </c>
      <c r="H144" s="326">
        <f t="shared" si="9"/>
        <v>29026</v>
      </c>
      <c r="I144" s="284">
        <v>550</v>
      </c>
    </row>
    <row r="145" spans="1:9" ht="12.75">
      <c r="A145" s="283" t="s">
        <v>588</v>
      </c>
      <c r="B145" s="339" t="s">
        <v>589</v>
      </c>
      <c r="C145" s="345">
        <v>11.58</v>
      </c>
      <c r="D145" s="346">
        <v>44</v>
      </c>
      <c r="E145" s="335">
        <v>24620</v>
      </c>
      <c r="F145" s="284">
        <v>12880</v>
      </c>
      <c r="G145" s="331">
        <f aca="true" t="shared" si="10" ref="G145:G208">ROUND(12*1.3644*(1/C145*E145+1/D145*F145)+I145,0)</f>
        <v>40153</v>
      </c>
      <c r="H145" s="326">
        <f t="shared" si="9"/>
        <v>29026</v>
      </c>
      <c r="I145" s="284">
        <v>550</v>
      </c>
    </row>
    <row r="146" spans="1:9" ht="12.75">
      <c r="A146" s="283" t="s">
        <v>413</v>
      </c>
      <c r="B146" s="339" t="s">
        <v>414</v>
      </c>
      <c r="C146" s="345">
        <v>11.58</v>
      </c>
      <c r="D146" s="346">
        <v>44</v>
      </c>
      <c r="E146" s="335">
        <v>24620</v>
      </c>
      <c r="F146" s="284">
        <v>12880</v>
      </c>
      <c r="G146" s="331">
        <f t="shared" si="10"/>
        <v>40153</v>
      </c>
      <c r="H146" s="326">
        <f t="shared" si="9"/>
        <v>29026</v>
      </c>
      <c r="I146" s="284">
        <v>550</v>
      </c>
    </row>
    <row r="147" spans="1:9" ht="12.75">
      <c r="A147" s="283" t="s">
        <v>415</v>
      </c>
      <c r="B147" s="339" t="s">
        <v>416</v>
      </c>
      <c r="C147" s="345">
        <v>11.58</v>
      </c>
      <c r="D147" s="346">
        <v>44</v>
      </c>
      <c r="E147" s="335">
        <v>24620</v>
      </c>
      <c r="F147" s="284">
        <v>12880</v>
      </c>
      <c r="G147" s="331">
        <f t="shared" si="10"/>
        <v>40153</v>
      </c>
      <c r="H147" s="326">
        <f t="shared" si="9"/>
        <v>29026</v>
      </c>
      <c r="I147" s="284">
        <v>550</v>
      </c>
    </row>
    <row r="148" spans="1:9" ht="12.75">
      <c r="A148" s="283" t="s">
        <v>439</v>
      </c>
      <c r="B148" s="339" t="s">
        <v>440</v>
      </c>
      <c r="C148" s="345">
        <v>11.58</v>
      </c>
      <c r="D148" s="346">
        <v>44</v>
      </c>
      <c r="E148" s="335">
        <v>24620</v>
      </c>
      <c r="F148" s="284">
        <v>12880</v>
      </c>
      <c r="G148" s="331">
        <f t="shared" si="10"/>
        <v>40153</v>
      </c>
      <c r="H148" s="326">
        <f t="shared" si="9"/>
        <v>29026</v>
      </c>
      <c r="I148" s="284">
        <v>550</v>
      </c>
    </row>
    <row r="149" spans="1:9" ht="12.75">
      <c r="A149" s="283" t="s">
        <v>441</v>
      </c>
      <c r="B149" s="339" t="s">
        <v>442</v>
      </c>
      <c r="C149" s="345">
        <v>12.65</v>
      </c>
      <c r="D149" s="346">
        <v>44</v>
      </c>
      <c r="E149" s="335">
        <v>24620</v>
      </c>
      <c r="F149" s="284">
        <v>12880</v>
      </c>
      <c r="G149" s="331">
        <f t="shared" si="10"/>
        <v>37208</v>
      </c>
      <c r="H149" s="326">
        <f t="shared" si="9"/>
        <v>26868</v>
      </c>
      <c r="I149" s="284">
        <v>550</v>
      </c>
    </row>
    <row r="150" spans="1:9" ht="12.75">
      <c r="A150" s="283" t="s">
        <v>451</v>
      </c>
      <c r="B150" s="339" t="s">
        <v>452</v>
      </c>
      <c r="C150" s="345">
        <v>11.58</v>
      </c>
      <c r="D150" s="346">
        <v>44</v>
      </c>
      <c r="E150" s="335">
        <v>24620</v>
      </c>
      <c r="F150" s="284">
        <v>12880</v>
      </c>
      <c r="G150" s="331">
        <f t="shared" si="10"/>
        <v>40153</v>
      </c>
      <c r="H150" s="326">
        <f t="shared" si="9"/>
        <v>29026</v>
      </c>
      <c r="I150" s="284">
        <v>550</v>
      </c>
    </row>
    <row r="151" spans="1:9" ht="12.75">
      <c r="A151" s="283" t="s">
        <v>453</v>
      </c>
      <c r="B151" s="339" t="s">
        <v>454</v>
      </c>
      <c r="C151" s="345">
        <v>10.08</v>
      </c>
      <c r="D151" s="346">
        <v>44</v>
      </c>
      <c r="E151" s="335">
        <v>24620</v>
      </c>
      <c r="F151" s="284">
        <v>12880</v>
      </c>
      <c r="G151" s="331">
        <f t="shared" si="10"/>
        <v>45333</v>
      </c>
      <c r="H151" s="326">
        <f t="shared" si="9"/>
        <v>32822</v>
      </c>
      <c r="I151" s="284">
        <v>550</v>
      </c>
    </row>
    <row r="152" spans="1:9" ht="12.75">
      <c r="A152" s="283" t="s">
        <v>648</v>
      </c>
      <c r="B152" s="339" t="s">
        <v>649</v>
      </c>
      <c r="C152" s="345">
        <v>9.06</v>
      </c>
      <c r="D152" s="346">
        <v>44</v>
      </c>
      <c r="E152" s="335">
        <v>24620</v>
      </c>
      <c r="F152" s="284">
        <v>12880</v>
      </c>
      <c r="G152" s="331">
        <f t="shared" si="10"/>
        <v>49835</v>
      </c>
      <c r="H152" s="326">
        <f>ROUND(12*(1/C152*E152+1/D152*F152),0)</f>
        <v>36122</v>
      </c>
      <c r="I152" s="284">
        <v>550</v>
      </c>
    </row>
    <row r="153" spans="1:9" ht="12.75">
      <c r="A153" s="283" t="s">
        <v>455</v>
      </c>
      <c r="B153" s="339" t="s">
        <v>456</v>
      </c>
      <c r="C153" s="345">
        <v>10.45</v>
      </c>
      <c r="D153" s="346">
        <v>44</v>
      </c>
      <c r="E153" s="335">
        <v>24620</v>
      </c>
      <c r="F153" s="284">
        <v>12880</v>
      </c>
      <c r="G153" s="331">
        <f t="shared" si="10"/>
        <v>43917</v>
      </c>
      <c r="H153" s="326">
        <f t="shared" si="9"/>
        <v>31784</v>
      </c>
      <c r="I153" s="284">
        <v>550</v>
      </c>
    </row>
    <row r="154" spans="1:9" ht="12.75">
      <c r="A154" s="283" t="s">
        <v>473</v>
      </c>
      <c r="B154" s="339" t="s">
        <v>474</v>
      </c>
      <c r="C154" s="345">
        <v>10.45</v>
      </c>
      <c r="D154" s="346">
        <v>44</v>
      </c>
      <c r="E154" s="335">
        <v>24620</v>
      </c>
      <c r="F154" s="284">
        <v>12880</v>
      </c>
      <c r="G154" s="331">
        <f t="shared" si="10"/>
        <v>43917</v>
      </c>
      <c r="H154" s="326">
        <f t="shared" si="9"/>
        <v>31784</v>
      </c>
      <c r="I154" s="284">
        <v>550</v>
      </c>
    </row>
    <row r="155" spans="1:9" ht="12.75">
      <c r="A155" s="283" t="s">
        <v>475</v>
      </c>
      <c r="B155" s="339" t="s">
        <v>476</v>
      </c>
      <c r="C155" s="345">
        <v>10.45</v>
      </c>
      <c r="D155" s="346">
        <v>44</v>
      </c>
      <c r="E155" s="335">
        <v>24620</v>
      </c>
      <c r="F155" s="284">
        <v>12880</v>
      </c>
      <c r="G155" s="331">
        <f t="shared" si="10"/>
        <v>43917</v>
      </c>
      <c r="H155" s="326">
        <f t="shared" si="9"/>
        <v>31784</v>
      </c>
      <c r="I155" s="284">
        <v>550</v>
      </c>
    </row>
    <row r="156" spans="1:9" ht="12.75">
      <c r="A156" s="283" t="s">
        <v>477</v>
      </c>
      <c r="B156" s="339" t="s">
        <v>478</v>
      </c>
      <c r="C156" s="345">
        <v>10.48</v>
      </c>
      <c r="D156" s="346">
        <v>44</v>
      </c>
      <c r="E156" s="335">
        <v>24620</v>
      </c>
      <c r="F156" s="284">
        <v>12880</v>
      </c>
      <c r="G156" s="331">
        <f t="shared" si="10"/>
        <v>43806</v>
      </c>
      <c r="H156" s="326">
        <f t="shared" si="9"/>
        <v>31704</v>
      </c>
      <c r="I156" s="284">
        <v>550</v>
      </c>
    </row>
    <row r="157" spans="1:9" ht="12.75">
      <c r="A157" s="283" t="s">
        <v>479</v>
      </c>
      <c r="B157" s="339" t="s">
        <v>480</v>
      </c>
      <c r="C157" s="345">
        <v>12.59</v>
      </c>
      <c r="D157" s="346">
        <v>44</v>
      </c>
      <c r="E157" s="335">
        <v>24620</v>
      </c>
      <c r="F157" s="284">
        <v>12880</v>
      </c>
      <c r="G157" s="331">
        <f t="shared" si="10"/>
        <v>37360</v>
      </c>
      <c r="H157" s="326">
        <f t="shared" si="9"/>
        <v>26979</v>
      </c>
      <c r="I157" s="284">
        <v>550</v>
      </c>
    </row>
    <row r="158" spans="1:9" ht="12.75">
      <c r="A158" s="283" t="s">
        <v>481</v>
      </c>
      <c r="B158" s="339" t="s">
        <v>482</v>
      </c>
      <c r="C158" s="345">
        <v>12.59</v>
      </c>
      <c r="D158" s="346">
        <v>44</v>
      </c>
      <c r="E158" s="335">
        <v>24620</v>
      </c>
      <c r="F158" s="284">
        <v>12880</v>
      </c>
      <c r="G158" s="331">
        <f t="shared" si="10"/>
        <v>37360</v>
      </c>
      <c r="H158" s="326">
        <f t="shared" si="9"/>
        <v>26979</v>
      </c>
      <c r="I158" s="284">
        <v>550</v>
      </c>
    </row>
    <row r="159" spans="1:9" ht="12.75">
      <c r="A159" s="283" t="s">
        <v>650</v>
      </c>
      <c r="B159" s="339" t="s">
        <v>651</v>
      </c>
      <c r="C159" s="345">
        <v>11.85</v>
      </c>
      <c r="D159" s="346">
        <v>44</v>
      </c>
      <c r="E159" s="335">
        <v>24620</v>
      </c>
      <c r="F159" s="284">
        <v>12880</v>
      </c>
      <c r="G159" s="331">
        <f t="shared" si="10"/>
        <v>39360</v>
      </c>
      <c r="H159" s="326">
        <f>ROUND(12*(1/C159*E159+1/D159*F159),0)</f>
        <v>28444</v>
      </c>
      <c r="I159" s="284">
        <v>550</v>
      </c>
    </row>
    <row r="160" spans="1:9" ht="12.75">
      <c r="A160" s="283" t="s">
        <v>483</v>
      </c>
      <c r="B160" s="339" t="s">
        <v>484</v>
      </c>
      <c r="C160" s="345">
        <v>12.27</v>
      </c>
      <c r="D160" s="346">
        <v>44</v>
      </c>
      <c r="E160" s="335">
        <v>24620</v>
      </c>
      <c r="F160" s="284">
        <v>12880</v>
      </c>
      <c r="G160" s="331">
        <f t="shared" si="10"/>
        <v>38195</v>
      </c>
      <c r="H160" s="326">
        <f aca="true" t="shared" si="11" ref="H160:H176">ROUND(12*(1/C160*E160+1/D160*F160),0)</f>
        <v>27591</v>
      </c>
      <c r="I160" s="284">
        <v>550</v>
      </c>
    </row>
    <row r="161" spans="1:9" ht="12.75">
      <c r="A161" s="283" t="s">
        <v>489</v>
      </c>
      <c r="B161" s="339" t="s">
        <v>490</v>
      </c>
      <c r="C161" s="345">
        <v>10.95</v>
      </c>
      <c r="D161" s="346">
        <v>44</v>
      </c>
      <c r="E161" s="335">
        <v>24620</v>
      </c>
      <c r="F161" s="284">
        <v>12880</v>
      </c>
      <c r="G161" s="331">
        <f t="shared" si="10"/>
        <v>42155</v>
      </c>
      <c r="H161" s="326">
        <f t="shared" si="11"/>
        <v>30494</v>
      </c>
      <c r="I161" s="284">
        <v>550</v>
      </c>
    </row>
    <row r="162" spans="1:9" ht="12.75">
      <c r="A162" s="283" t="s">
        <v>491</v>
      </c>
      <c r="B162" s="339" t="s">
        <v>492</v>
      </c>
      <c r="C162" s="345">
        <v>12.27</v>
      </c>
      <c r="D162" s="346">
        <v>44</v>
      </c>
      <c r="E162" s="335">
        <v>24620</v>
      </c>
      <c r="F162" s="284">
        <v>12880</v>
      </c>
      <c r="G162" s="331">
        <f t="shared" si="10"/>
        <v>38195</v>
      </c>
      <c r="H162" s="326">
        <f t="shared" si="11"/>
        <v>27591</v>
      </c>
      <c r="I162" s="284">
        <v>550</v>
      </c>
    </row>
    <row r="163" spans="1:9" ht="12.75">
      <c r="A163" s="283" t="s">
        <v>493</v>
      </c>
      <c r="B163" s="339" t="s">
        <v>494</v>
      </c>
      <c r="C163" s="345">
        <v>12.27</v>
      </c>
      <c r="D163" s="346">
        <v>44</v>
      </c>
      <c r="E163" s="335">
        <v>24620</v>
      </c>
      <c r="F163" s="284">
        <v>12880</v>
      </c>
      <c r="G163" s="331">
        <f t="shared" si="10"/>
        <v>38195</v>
      </c>
      <c r="H163" s="326">
        <f t="shared" si="11"/>
        <v>27591</v>
      </c>
      <c r="I163" s="284">
        <v>550</v>
      </c>
    </row>
    <row r="164" spans="1:9" ht="12.75">
      <c r="A164" s="283" t="s">
        <v>495</v>
      </c>
      <c r="B164" s="339" t="s">
        <v>496</v>
      </c>
      <c r="C164" s="345">
        <v>12.27</v>
      </c>
      <c r="D164" s="346">
        <v>44</v>
      </c>
      <c r="E164" s="335">
        <v>24620</v>
      </c>
      <c r="F164" s="284">
        <v>12880</v>
      </c>
      <c r="G164" s="331">
        <f t="shared" si="10"/>
        <v>38195</v>
      </c>
      <c r="H164" s="326">
        <f t="shared" si="11"/>
        <v>27591</v>
      </c>
      <c r="I164" s="284">
        <v>550</v>
      </c>
    </row>
    <row r="165" spans="1:9" ht="12.75">
      <c r="A165" s="283" t="s">
        <v>497</v>
      </c>
      <c r="B165" s="339" t="s">
        <v>498</v>
      </c>
      <c r="C165" s="345">
        <v>12.27</v>
      </c>
      <c r="D165" s="346">
        <v>44</v>
      </c>
      <c r="E165" s="335">
        <v>24620</v>
      </c>
      <c r="F165" s="284">
        <v>12880</v>
      </c>
      <c r="G165" s="331">
        <f t="shared" si="10"/>
        <v>38195</v>
      </c>
      <c r="H165" s="326">
        <f t="shared" si="11"/>
        <v>27591</v>
      </c>
      <c r="I165" s="284">
        <v>550</v>
      </c>
    </row>
    <row r="166" spans="1:9" ht="12.75">
      <c r="A166" s="283" t="s">
        <v>499</v>
      </c>
      <c r="B166" s="339" t="s">
        <v>500</v>
      </c>
      <c r="C166" s="345">
        <v>12.27</v>
      </c>
      <c r="D166" s="346">
        <v>44</v>
      </c>
      <c r="E166" s="335">
        <v>24620</v>
      </c>
      <c r="F166" s="284">
        <v>12880</v>
      </c>
      <c r="G166" s="331">
        <f t="shared" si="10"/>
        <v>38195</v>
      </c>
      <c r="H166" s="326">
        <f t="shared" si="11"/>
        <v>27591</v>
      </c>
      <c r="I166" s="284">
        <v>550</v>
      </c>
    </row>
    <row r="167" spans="1:9" ht="12.75">
      <c r="A167" s="283" t="s">
        <v>503</v>
      </c>
      <c r="B167" s="339" t="s">
        <v>504</v>
      </c>
      <c r="C167" s="345">
        <v>12.54</v>
      </c>
      <c r="D167" s="346">
        <v>44</v>
      </c>
      <c r="E167" s="335">
        <v>24620</v>
      </c>
      <c r="F167" s="284">
        <v>12880</v>
      </c>
      <c r="G167" s="331">
        <f t="shared" si="10"/>
        <v>37488</v>
      </c>
      <c r="H167" s="326">
        <f t="shared" si="11"/>
        <v>27073</v>
      </c>
      <c r="I167" s="284">
        <v>550</v>
      </c>
    </row>
    <row r="168" spans="1:9" ht="12.75">
      <c r="A168" s="283" t="s">
        <v>505</v>
      </c>
      <c r="B168" s="339" t="s">
        <v>506</v>
      </c>
      <c r="C168" s="345">
        <v>12.27</v>
      </c>
      <c r="D168" s="346">
        <v>44</v>
      </c>
      <c r="E168" s="335">
        <v>24620</v>
      </c>
      <c r="F168" s="284">
        <v>12880</v>
      </c>
      <c r="G168" s="331">
        <f t="shared" si="10"/>
        <v>38195</v>
      </c>
      <c r="H168" s="326">
        <f t="shared" si="11"/>
        <v>27591</v>
      </c>
      <c r="I168" s="284">
        <v>550</v>
      </c>
    </row>
    <row r="169" spans="1:9" ht="12.75">
      <c r="A169" s="283" t="s">
        <v>531</v>
      </c>
      <c r="B169" s="339" t="s">
        <v>532</v>
      </c>
      <c r="C169" s="345">
        <v>13.14</v>
      </c>
      <c r="D169" s="346">
        <v>44</v>
      </c>
      <c r="E169" s="335">
        <v>24620</v>
      </c>
      <c r="F169" s="284">
        <v>12880</v>
      </c>
      <c r="G169" s="331">
        <f t="shared" si="10"/>
        <v>36020</v>
      </c>
      <c r="H169" s="326">
        <f t="shared" si="11"/>
        <v>25997</v>
      </c>
      <c r="I169" s="284">
        <v>550</v>
      </c>
    </row>
    <row r="170" spans="1:9" ht="12.75">
      <c r="A170" s="283" t="s">
        <v>652</v>
      </c>
      <c r="B170" s="339" t="s">
        <v>653</v>
      </c>
      <c r="C170" s="345">
        <v>12.72</v>
      </c>
      <c r="D170" s="346">
        <v>44</v>
      </c>
      <c r="E170" s="335">
        <v>24620</v>
      </c>
      <c r="F170" s="284">
        <v>12880</v>
      </c>
      <c r="G170" s="331">
        <f t="shared" si="10"/>
        <v>37033</v>
      </c>
      <c r="H170" s="326">
        <f>ROUND(12*(1/C170*E170+1/D170*F170),0)</f>
        <v>26739</v>
      </c>
      <c r="I170" s="284">
        <v>550</v>
      </c>
    </row>
    <row r="171" spans="1:9" ht="12.75">
      <c r="A171" s="283" t="s">
        <v>545</v>
      </c>
      <c r="B171" s="339" t="s">
        <v>546</v>
      </c>
      <c r="C171" s="345">
        <v>13.14</v>
      </c>
      <c r="D171" s="346">
        <v>44</v>
      </c>
      <c r="E171" s="335">
        <v>24620</v>
      </c>
      <c r="F171" s="284">
        <v>12880</v>
      </c>
      <c r="G171" s="331">
        <f t="shared" si="10"/>
        <v>36020</v>
      </c>
      <c r="H171" s="326">
        <f t="shared" si="11"/>
        <v>25997</v>
      </c>
      <c r="I171" s="284">
        <v>550</v>
      </c>
    </row>
    <row r="172" spans="1:9" ht="12.75">
      <c r="A172" s="283" t="s">
        <v>547</v>
      </c>
      <c r="B172" s="339" t="s">
        <v>548</v>
      </c>
      <c r="C172" s="345">
        <v>13.14</v>
      </c>
      <c r="D172" s="346">
        <v>44</v>
      </c>
      <c r="E172" s="335">
        <v>24620</v>
      </c>
      <c r="F172" s="284">
        <v>12880</v>
      </c>
      <c r="G172" s="331">
        <f t="shared" si="10"/>
        <v>36020</v>
      </c>
      <c r="H172" s="326">
        <f t="shared" si="11"/>
        <v>25997</v>
      </c>
      <c r="I172" s="284">
        <v>550</v>
      </c>
    </row>
    <row r="173" spans="1:9" ht="12.75">
      <c r="A173" s="283" t="s">
        <v>549</v>
      </c>
      <c r="B173" s="339" t="s">
        <v>550</v>
      </c>
      <c r="C173" s="345">
        <v>13.14</v>
      </c>
      <c r="D173" s="346">
        <v>44</v>
      </c>
      <c r="E173" s="335">
        <v>24620</v>
      </c>
      <c r="F173" s="284">
        <v>12880</v>
      </c>
      <c r="G173" s="331">
        <f t="shared" si="10"/>
        <v>36020</v>
      </c>
      <c r="H173" s="326">
        <f t="shared" si="11"/>
        <v>25997</v>
      </c>
      <c r="I173" s="284">
        <v>550</v>
      </c>
    </row>
    <row r="174" spans="1:9" ht="12.75">
      <c r="A174" s="283" t="s">
        <v>551</v>
      </c>
      <c r="B174" s="339" t="s">
        <v>552</v>
      </c>
      <c r="C174" s="345">
        <v>12.54</v>
      </c>
      <c r="D174" s="346">
        <v>51</v>
      </c>
      <c r="E174" s="335">
        <v>24620</v>
      </c>
      <c r="F174" s="284">
        <v>12880</v>
      </c>
      <c r="G174" s="331">
        <f t="shared" si="10"/>
        <v>36830</v>
      </c>
      <c r="H174" s="326">
        <f t="shared" si="11"/>
        <v>26590</v>
      </c>
      <c r="I174" s="284">
        <v>550</v>
      </c>
    </row>
    <row r="175" spans="1:9" ht="12.75">
      <c r="A175" s="283" t="s">
        <v>654</v>
      </c>
      <c r="B175" s="339" t="s">
        <v>655</v>
      </c>
      <c r="C175" s="345">
        <v>11.85</v>
      </c>
      <c r="D175" s="346">
        <v>51</v>
      </c>
      <c r="E175" s="335">
        <v>24620</v>
      </c>
      <c r="F175" s="284">
        <v>12880</v>
      </c>
      <c r="G175" s="331">
        <f t="shared" si="10"/>
        <v>38702</v>
      </c>
      <c r="H175" s="326">
        <f>ROUND(12*(1/C175*E175+1/D175*F175),0)</f>
        <v>27962</v>
      </c>
      <c r="I175" s="284">
        <v>550</v>
      </c>
    </row>
    <row r="176" spans="1:9" ht="12.75">
      <c r="A176" s="283" t="s">
        <v>553</v>
      </c>
      <c r="B176" s="339" t="s">
        <v>554</v>
      </c>
      <c r="C176" s="345">
        <v>13.34</v>
      </c>
      <c r="D176" s="346">
        <v>51</v>
      </c>
      <c r="E176" s="335">
        <v>24620</v>
      </c>
      <c r="F176" s="284">
        <v>12880</v>
      </c>
      <c r="G176" s="331">
        <f t="shared" si="10"/>
        <v>34902</v>
      </c>
      <c r="H176" s="326">
        <f t="shared" si="11"/>
        <v>25178</v>
      </c>
      <c r="I176" s="284">
        <v>550</v>
      </c>
    </row>
    <row r="177" spans="1:9" ht="12.75">
      <c r="A177" s="283" t="s">
        <v>656</v>
      </c>
      <c r="B177" s="339" t="s">
        <v>657</v>
      </c>
      <c r="C177" s="345">
        <v>12.24</v>
      </c>
      <c r="D177" s="346">
        <v>51</v>
      </c>
      <c r="E177" s="335">
        <v>24620</v>
      </c>
      <c r="F177" s="284">
        <v>12880</v>
      </c>
      <c r="G177" s="331">
        <f t="shared" si="10"/>
        <v>37618</v>
      </c>
      <c r="H177" s="326">
        <f>ROUND(12*(1/C177*E177+1/D177*F177),0)</f>
        <v>27168</v>
      </c>
      <c r="I177" s="284">
        <v>550</v>
      </c>
    </row>
    <row r="178" spans="1:9" ht="12.75">
      <c r="A178" s="283" t="s">
        <v>555</v>
      </c>
      <c r="B178" s="339" t="s">
        <v>556</v>
      </c>
      <c r="C178" s="345">
        <v>13.34</v>
      </c>
      <c r="D178" s="346">
        <v>51</v>
      </c>
      <c r="E178" s="335">
        <v>24620</v>
      </c>
      <c r="F178" s="284">
        <v>12880</v>
      </c>
      <c r="G178" s="331">
        <f t="shared" si="10"/>
        <v>34902</v>
      </c>
      <c r="H178" s="326">
        <f aca="true" t="shared" si="12" ref="H178:H184">ROUND(12*(1/C178*E178+1/D178*F178),0)</f>
        <v>25178</v>
      </c>
      <c r="I178" s="284">
        <v>550</v>
      </c>
    </row>
    <row r="179" spans="1:9" ht="12.75">
      <c r="A179" s="283" t="s">
        <v>557</v>
      </c>
      <c r="B179" s="339" t="s">
        <v>558</v>
      </c>
      <c r="C179" s="345">
        <v>13.34</v>
      </c>
      <c r="D179" s="346">
        <v>51</v>
      </c>
      <c r="E179" s="335">
        <v>24620</v>
      </c>
      <c r="F179" s="284">
        <v>12880</v>
      </c>
      <c r="G179" s="331">
        <f t="shared" si="10"/>
        <v>34902</v>
      </c>
      <c r="H179" s="326">
        <f t="shared" si="12"/>
        <v>25178</v>
      </c>
      <c r="I179" s="284">
        <v>550</v>
      </c>
    </row>
    <row r="180" spans="1:9" ht="12.75">
      <c r="A180" s="283" t="s">
        <v>590</v>
      </c>
      <c r="B180" s="339" t="s">
        <v>591</v>
      </c>
      <c r="C180" s="345">
        <v>11.64</v>
      </c>
      <c r="D180" s="346">
        <v>51</v>
      </c>
      <c r="E180" s="335">
        <v>24620</v>
      </c>
      <c r="F180" s="284">
        <v>12880</v>
      </c>
      <c r="G180" s="331">
        <f t="shared" si="10"/>
        <v>39315</v>
      </c>
      <c r="H180" s="326">
        <f t="shared" si="12"/>
        <v>28412</v>
      </c>
      <c r="I180" s="284">
        <v>550</v>
      </c>
    </row>
    <row r="181" spans="1:9" ht="12.75">
      <c r="A181" s="283" t="s">
        <v>561</v>
      </c>
      <c r="B181" s="339" t="s">
        <v>562</v>
      </c>
      <c r="C181" s="345">
        <v>11.33</v>
      </c>
      <c r="D181" s="346">
        <v>16.98</v>
      </c>
      <c r="E181" s="335">
        <v>24620</v>
      </c>
      <c r="F181" s="284">
        <v>12880</v>
      </c>
      <c r="G181" s="331">
        <f t="shared" si="10"/>
        <v>48547</v>
      </c>
      <c r="H181" s="326">
        <f t="shared" si="12"/>
        <v>35178</v>
      </c>
      <c r="I181" s="284">
        <v>550</v>
      </c>
    </row>
    <row r="182" spans="1:9" ht="12.75">
      <c r="A182" s="283" t="s">
        <v>563</v>
      </c>
      <c r="B182" s="339" t="s">
        <v>564</v>
      </c>
      <c r="C182" s="345">
        <v>11.33</v>
      </c>
      <c r="D182" s="346">
        <v>16.98</v>
      </c>
      <c r="E182" s="335">
        <v>24620</v>
      </c>
      <c r="F182" s="284">
        <v>12880</v>
      </c>
      <c r="G182" s="331">
        <f t="shared" si="10"/>
        <v>48547</v>
      </c>
      <c r="H182" s="326">
        <f t="shared" si="12"/>
        <v>35178</v>
      </c>
      <c r="I182" s="284">
        <v>550</v>
      </c>
    </row>
    <row r="183" spans="1:9" ht="12.75">
      <c r="A183" s="283" t="s">
        <v>565</v>
      </c>
      <c r="B183" s="339" t="s">
        <v>566</v>
      </c>
      <c r="C183" s="345">
        <v>11.33</v>
      </c>
      <c r="D183" s="346">
        <v>16.98</v>
      </c>
      <c r="E183" s="335">
        <v>24620</v>
      </c>
      <c r="F183" s="284">
        <v>12880</v>
      </c>
      <c r="G183" s="331">
        <f t="shared" si="10"/>
        <v>48547</v>
      </c>
      <c r="H183" s="326">
        <f t="shared" si="12"/>
        <v>35178</v>
      </c>
      <c r="I183" s="284">
        <v>550</v>
      </c>
    </row>
    <row r="184" spans="1:9" ht="13.5" thickBot="1">
      <c r="A184" s="286" t="s">
        <v>567</v>
      </c>
      <c r="B184" s="340" t="s">
        <v>568</v>
      </c>
      <c r="C184" s="347">
        <v>10.49</v>
      </c>
      <c r="D184" s="348">
        <v>16.98</v>
      </c>
      <c r="E184" s="427">
        <v>24620</v>
      </c>
      <c r="F184" s="428">
        <v>12880</v>
      </c>
      <c r="G184" s="332">
        <f t="shared" si="10"/>
        <v>51396</v>
      </c>
      <c r="H184" s="327">
        <f t="shared" si="12"/>
        <v>37266</v>
      </c>
      <c r="I184" s="287">
        <v>550</v>
      </c>
    </row>
    <row r="185" spans="1:9" ht="6" customHeight="1" thickBot="1">
      <c r="A185" s="316"/>
      <c r="B185" s="384"/>
      <c r="C185" s="385"/>
      <c r="D185" s="385"/>
      <c r="E185" s="386"/>
      <c r="F185" s="386"/>
      <c r="G185" s="386"/>
      <c r="H185" s="386"/>
      <c r="I185" s="322"/>
    </row>
    <row r="186" spans="1:9" ht="12.75">
      <c r="A186" s="349" t="s">
        <v>573</v>
      </c>
      <c r="B186" s="317"/>
      <c r="C186" s="318"/>
      <c r="D186" s="318"/>
      <c r="E186" s="319"/>
      <c r="F186" s="320"/>
      <c r="G186" s="319"/>
      <c r="H186" s="319"/>
      <c r="I186" s="321"/>
    </row>
    <row r="187" spans="1:9" ht="12.75">
      <c r="A187" s="283" t="s">
        <v>329</v>
      </c>
      <c r="B187" s="339" t="s">
        <v>330</v>
      </c>
      <c r="C187" s="345">
        <v>10.17</v>
      </c>
      <c r="D187" s="346">
        <v>52.3</v>
      </c>
      <c r="E187" s="335">
        <v>22250</v>
      </c>
      <c r="F187" s="284">
        <v>13130</v>
      </c>
      <c r="G187" s="331">
        <f t="shared" si="10"/>
        <v>40206</v>
      </c>
      <c r="H187" s="326">
        <f aca="true" t="shared" si="13" ref="H187:H220">ROUND(12*(1/C187*E187+1/D187*F187),0)</f>
        <v>29266</v>
      </c>
      <c r="I187" s="284">
        <v>275</v>
      </c>
    </row>
    <row r="188" spans="1:9" ht="12.75">
      <c r="A188" s="283" t="s">
        <v>365</v>
      </c>
      <c r="B188" s="339" t="s">
        <v>366</v>
      </c>
      <c r="C188" s="345">
        <v>11.62</v>
      </c>
      <c r="D188" s="346">
        <v>52.3</v>
      </c>
      <c r="E188" s="335">
        <v>22250</v>
      </c>
      <c r="F188" s="284">
        <v>13130</v>
      </c>
      <c r="G188" s="331">
        <f t="shared" si="10"/>
        <v>35736</v>
      </c>
      <c r="H188" s="326">
        <f t="shared" si="13"/>
        <v>25990</v>
      </c>
      <c r="I188" s="284">
        <v>275</v>
      </c>
    </row>
    <row r="189" spans="1:9" ht="12.75">
      <c r="A189" s="283" t="s">
        <v>367</v>
      </c>
      <c r="B189" s="339" t="s">
        <v>368</v>
      </c>
      <c r="C189" s="345">
        <v>17.43</v>
      </c>
      <c r="D189" s="346">
        <v>52.3</v>
      </c>
      <c r="E189" s="335">
        <v>22250</v>
      </c>
      <c r="F189" s="284">
        <v>13130</v>
      </c>
      <c r="G189" s="331">
        <f t="shared" si="10"/>
        <v>25286</v>
      </c>
      <c r="H189" s="326">
        <f t="shared" si="13"/>
        <v>18331</v>
      </c>
      <c r="I189" s="284">
        <v>275</v>
      </c>
    </row>
    <row r="190" spans="1:9" ht="12.75">
      <c r="A190" s="283" t="s">
        <v>381</v>
      </c>
      <c r="B190" s="339" t="s">
        <v>382</v>
      </c>
      <c r="C190" s="345">
        <v>11.62</v>
      </c>
      <c r="D190" s="346">
        <v>52.3</v>
      </c>
      <c r="E190" s="335">
        <v>22250</v>
      </c>
      <c r="F190" s="284">
        <v>13130</v>
      </c>
      <c r="G190" s="331">
        <f t="shared" si="10"/>
        <v>35736</v>
      </c>
      <c r="H190" s="326">
        <f t="shared" si="13"/>
        <v>25990</v>
      </c>
      <c r="I190" s="284">
        <v>275</v>
      </c>
    </row>
    <row r="191" spans="1:9" ht="12.75">
      <c r="A191" s="283" t="s">
        <v>389</v>
      </c>
      <c r="B191" s="339" t="s">
        <v>390</v>
      </c>
      <c r="C191" s="345">
        <v>11.62</v>
      </c>
      <c r="D191" s="346">
        <v>52.3</v>
      </c>
      <c r="E191" s="335">
        <v>22250</v>
      </c>
      <c r="F191" s="284">
        <v>13130</v>
      </c>
      <c r="G191" s="331">
        <f t="shared" si="10"/>
        <v>35736</v>
      </c>
      <c r="H191" s="326">
        <f t="shared" si="13"/>
        <v>25990</v>
      </c>
      <c r="I191" s="284">
        <v>275</v>
      </c>
    </row>
    <row r="192" spans="1:9" ht="12.75">
      <c r="A192" s="283" t="s">
        <v>632</v>
      </c>
      <c r="B192" s="339" t="s">
        <v>633</v>
      </c>
      <c r="C192" s="345">
        <v>10.17</v>
      </c>
      <c r="D192" s="346">
        <v>52.3</v>
      </c>
      <c r="E192" s="335">
        <v>22250</v>
      </c>
      <c r="F192" s="284">
        <v>13130</v>
      </c>
      <c r="G192" s="331">
        <f t="shared" si="10"/>
        <v>40206</v>
      </c>
      <c r="H192" s="326">
        <f>ROUND(12*(1/C192*E192+1/D192*F192),0)</f>
        <v>29266</v>
      </c>
      <c r="I192" s="284">
        <v>275</v>
      </c>
    </row>
    <row r="193" spans="1:9" ht="12.75">
      <c r="A193" s="283" t="s">
        <v>399</v>
      </c>
      <c r="B193" s="339" t="s">
        <v>400</v>
      </c>
      <c r="C193" s="345">
        <v>10.17</v>
      </c>
      <c r="D193" s="346">
        <v>52.3</v>
      </c>
      <c r="E193" s="335">
        <v>22250</v>
      </c>
      <c r="F193" s="284">
        <v>13130</v>
      </c>
      <c r="G193" s="331">
        <f t="shared" si="10"/>
        <v>40206</v>
      </c>
      <c r="H193" s="326">
        <f t="shared" si="13"/>
        <v>29266</v>
      </c>
      <c r="I193" s="284">
        <v>275</v>
      </c>
    </row>
    <row r="194" spans="1:9" ht="12.75">
      <c r="A194" s="283" t="s">
        <v>403</v>
      </c>
      <c r="B194" s="339" t="s">
        <v>404</v>
      </c>
      <c r="C194" s="345">
        <v>11.09</v>
      </c>
      <c r="D194" s="346">
        <v>52.3</v>
      </c>
      <c r="E194" s="335">
        <v>22250</v>
      </c>
      <c r="F194" s="284">
        <v>13130</v>
      </c>
      <c r="G194" s="331">
        <f t="shared" si="10"/>
        <v>37234</v>
      </c>
      <c r="H194" s="326">
        <f t="shared" si="13"/>
        <v>27088</v>
      </c>
      <c r="I194" s="284">
        <v>275</v>
      </c>
    </row>
    <row r="195" spans="1:9" ht="12.75">
      <c r="A195" s="283" t="s">
        <v>419</v>
      </c>
      <c r="B195" s="339" t="s">
        <v>420</v>
      </c>
      <c r="C195" s="345">
        <v>11.09</v>
      </c>
      <c r="D195" s="346">
        <v>52.3</v>
      </c>
      <c r="E195" s="335">
        <v>22250</v>
      </c>
      <c r="F195" s="284">
        <v>13130</v>
      </c>
      <c r="G195" s="331">
        <f t="shared" si="10"/>
        <v>37234</v>
      </c>
      <c r="H195" s="326">
        <f t="shared" si="13"/>
        <v>27088</v>
      </c>
      <c r="I195" s="284">
        <v>275</v>
      </c>
    </row>
    <row r="196" spans="1:9" ht="12.75">
      <c r="A196" s="283" t="s">
        <v>423</v>
      </c>
      <c r="B196" s="339" t="s">
        <v>424</v>
      </c>
      <c r="C196" s="345">
        <v>8.32</v>
      </c>
      <c r="D196" s="346">
        <v>52.3</v>
      </c>
      <c r="E196" s="335">
        <v>22250</v>
      </c>
      <c r="F196" s="284">
        <v>13130</v>
      </c>
      <c r="G196" s="331">
        <f t="shared" si="10"/>
        <v>48171</v>
      </c>
      <c r="H196" s="326">
        <f t="shared" si="13"/>
        <v>35104</v>
      </c>
      <c r="I196" s="284">
        <v>275</v>
      </c>
    </row>
    <row r="197" spans="1:9" ht="12.75">
      <c r="A197" s="283" t="s">
        <v>427</v>
      </c>
      <c r="B197" s="339" t="s">
        <v>428</v>
      </c>
      <c r="C197" s="345">
        <v>11.09</v>
      </c>
      <c r="D197" s="346">
        <v>52.3</v>
      </c>
      <c r="E197" s="335">
        <v>22250</v>
      </c>
      <c r="F197" s="284">
        <v>13130</v>
      </c>
      <c r="G197" s="331">
        <f t="shared" si="10"/>
        <v>37234</v>
      </c>
      <c r="H197" s="326">
        <f t="shared" si="13"/>
        <v>27088</v>
      </c>
      <c r="I197" s="284">
        <v>275</v>
      </c>
    </row>
    <row r="198" spans="1:9" ht="12.75">
      <c r="A198" s="283" t="s">
        <v>429</v>
      </c>
      <c r="B198" s="339" t="s">
        <v>430</v>
      </c>
      <c r="C198" s="345">
        <v>16.63</v>
      </c>
      <c r="D198" s="346">
        <v>52.3</v>
      </c>
      <c r="E198" s="335">
        <v>22250</v>
      </c>
      <c r="F198" s="284">
        <v>13130</v>
      </c>
      <c r="G198" s="331">
        <f t="shared" si="10"/>
        <v>26291</v>
      </c>
      <c r="H198" s="326">
        <f t="shared" si="13"/>
        <v>19068</v>
      </c>
      <c r="I198" s="284">
        <v>275</v>
      </c>
    </row>
    <row r="199" spans="1:9" ht="12.75">
      <c r="A199" s="283" t="s">
        <v>457</v>
      </c>
      <c r="B199" s="339" t="s">
        <v>458</v>
      </c>
      <c r="C199" s="345">
        <v>11.62</v>
      </c>
      <c r="D199" s="346">
        <v>52.3</v>
      </c>
      <c r="E199" s="335">
        <v>22250</v>
      </c>
      <c r="F199" s="284">
        <v>13130</v>
      </c>
      <c r="G199" s="331">
        <f t="shared" si="10"/>
        <v>35736</v>
      </c>
      <c r="H199" s="326">
        <f t="shared" si="13"/>
        <v>25990</v>
      </c>
      <c r="I199" s="284">
        <v>275</v>
      </c>
    </row>
    <row r="200" spans="1:9" ht="12.75">
      <c r="A200" s="283" t="s">
        <v>459</v>
      </c>
      <c r="B200" s="339" t="s">
        <v>460</v>
      </c>
      <c r="C200" s="345">
        <v>11.62</v>
      </c>
      <c r="D200" s="346">
        <v>52.3</v>
      </c>
      <c r="E200" s="335">
        <v>22250</v>
      </c>
      <c r="F200" s="284">
        <v>13130</v>
      </c>
      <c r="G200" s="331">
        <f t="shared" si="10"/>
        <v>35736</v>
      </c>
      <c r="H200" s="326">
        <f t="shared" si="13"/>
        <v>25990</v>
      </c>
      <c r="I200" s="284">
        <v>275</v>
      </c>
    </row>
    <row r="201" spans="1:9" ht="12.75">
      <c r="A201" s="283" t="s">
        <v>465</v>
      </c>
      <c r="B201" s="339" t="s">
        <v>466</v>
      </c>
      <c r="C201" s="345">
        <v>11.62</v>
      </c>
      <c r="D201" s="346">
        <v>52.3</v>
      </c>
      <c r="E201" s="335">
        <v>22250</v>
      </c>
      <c r="F201" s="284">
        <v>13130</v>
      </c>
      <c r="G201" s="331">
        <f t="shared" si="10"/>
        <v>35736</v>
      </c>
      <c r="H201" s="326">
        <f t="shared" si="13"/>
        <v>25990</v>
      </c>
      <c r="I201" s="284">
        <v>275</v>
      </c>
    </row>
    <row r="202" spans="1:9" ht="12.75">
      <c r="A202" s="283" t="s">
        <v>469</v>
      </c>
      <c r="B202" s="339" t="s">
        <v>470</v>
      </c>
      <c r="C202" s="345">
        <v>17.43</v>
      </c>
      <c r="D202" s="346">
        <v>52.3</v>
      </c>
      <c r="E202" s="335">
        <v>22250</v>
      </c>
      <c r="F202" s="284">
        <v>13130</v>
      </c>
      <c r="G202" s="331">
        <f t="shared" si="10"/>
        <v>25286</v>
      </c>
      <c r="H202" s="326">
        <f t="shared" si="13"/>
        <v>18331</v>
      </c>
      <c r="I202" s="284">
        <v>275</v>
      </c>
    </row>
    <row r="203" spans="1:9" ht="12.75">
      <c r="A203" s="283" t="s">
        <v>507</v>
      </c>
      <c r="B203" s="339" t="s">
        <v>508</v>
      </c>
      <c r="C203" s="345">
        <v>17.43</v>
      </c>
      <c r="D203" s="346">
        <v>52.3</v>
      </c>
      <c r="E203" s="335">
        <v>22250</v>
      </c>
      <c r="F203" s="284">
        <v>13130</v>
      </c>
      <c r="G203" s="331">
        <f t="shared" si="10"/>
        <v>25286</v>
      </c>
      <c r="H203" s="326">
        <f t="shared" si="13"/>
        <v>18331</v>
      </c>
      <c r="I203" s="284">
        <v>275</v>
      </c>
    </row>
    <row r="204" spans="1:9" ht="12.75">
      <c r="A204" s="283" t="s">
        <v>511</v>
      </c>
      <c r="B204" s="339" t="s">
        <v>512</v>
      </c>
      <c r="C204" s="345">
        <v>11.62</v>
      </c>
      <c r="D204" s="346">
        <v>52.3</v>
      </c>
      <c r="E204" s="335">
        <v>22250</v>
      </c>
      <c r="F204" s="284">
        <v>13130</v>
      </c>
      <c r="G204" s="331">
        <f t="shared" si="10"/>
        <v>35736</v>
      </c>
      <c r="H204" s="326">
        <f t="shared" si="13"/>
        <v>25990</v>
      </c>
      <c r="I204" s="284">
        <v>275</v>
      </c>
    </row>
    <row r="205" spans="1:9" ht="12.75">
      <c r="A205" s="283" t="s">
        <v>541</v>
      </c>
      <c r="B205" s="339" t="s">
        <v>542</v>
      </c>
      <c r="C205" s="345">
        <v>11.62</v>
      </c>
      <c r="D205" s="346">
        <v>52.3</v>
      </c>
      <c r="E205" s="335">
        <v>22250</v>
      </c>
      <c r="F205" s="284">
        <v>13130</v>
      </c>
      <c r="G205" s="331">
        <f t="shared" si="10"/>
        <v>35736</v>
      </c>
      <c r="H205" s="326">
        <f t="shared" si="13"/>
        <v>25990</v>
      </c>
      <c r="I205" s="284">
        <v>275</v>
      </c>
    </row>
    <row r="206" spans="1:9" ht="12.75">
      <c r="A206" s="283" t="s">
        <v>543</v>
      </c>
      <c r="B206" s="339" t="s">
        <v>544</v>
      </c>
      <c r="C206" s="345">
        <v>11.62</v>
      </c>
      <c r="D206" s="346">
        <v>52.3</v>
      </c>
      <c r="E206" s="335">
        <v>22250</v>
      </c>
      <c r="F206" s="284">
        <v>13130</v>
      </c>
      <c r="G206" s="331">
        <f t="shared" si="10"/>
        <v>35736</v>
      </c>
      <c r="H206" s="326">
        <f t="shared" si="13"/>
        <v>25990</v>
      </c>
      <c r="I206" s="284">
        <v>275</v>
      </c>
    </row>
    <row r="207" spans="1:9" ht="12.75">
      <c r="A207" s="283" t="s">
        <v>317</v>
      </c>
      <c r="B207" s="339" t="s">
        <v>318</v>
      </c>
      <c r="C207" s="345">
        <v>20.97</v>
      </c>
      <c r="D207" s="346">
        <v>41.6</v>
      </c>
      <c r="E207" s="335">
        <v>22250</v>
      </c>
      <c r="F207" s="284">
        <v>13130</v>
      </c>
      <c r="G207" s="331">
        <f t="shared" si="10"/>
        <v>22815</v>
      </c>
      <c r="H207" s="326">
        <f t="shared" si="13"/>
        <v>16520</v>
      </c>
      <c r="I207" s="284">
        <v>275</v>
      </c>
    </row>
    <row r="208" spans="1:9" ht="12.75">
      <c r="A208" s="283" t="s">
        <v>331</v>
      </c>
      <c r="B208" s="339" t="s">
        <v>332</v>
      </c>
      <c r="C208" s="345">
        <v>23.96</v>
      </c>
      <c r="D208" s="346">
        <v>41.6</v>
      </c>
      <c r="E208" s="335">
        <v>22250</v>
      </c>
      <c r="F208" s="284">
        <v>13130</v>
      </c>
      <c r="G208" s="331">
        <f t="shared" si="10"/>
        <v>20647</v>
      </c>
      <c r="H208" s="326">
        <f t="shared" si="13"/>
        <v>14931</v>
      </c>
      <c r="I208" s="284">
        <v>275</v>
      </c>
    </row>
    <row r="209" spans="1:9" ht="12.75">
      <c r="A209" s="283" t="s">
        <v>333</v>
      </c>
      <c r="B209" s="339" t="s">
        <v>334</v>
      </c>
      <c r="C209" s="345">
        <v>23.96</v>
      </c>
      <c r="D209" s="346">
        <v>41.6</v>
      </c>
      <c r="E209" s="335">
        <v>22250</v>
      </c>
      <c r="F209" s="284">
        <v>13130</v>
      </c>
      <c r="G209" s="331">
        <f aca="true" t="shared" si="14" ref="G209:G265">ROUND(12*1.3644*(1/C209*E209+1/D209*F209)+I209,0)</f>
        <v>20647</v>
      </c>
      <c r="H209" s="326">
        <f t="shared" si="13"/>
        <v>14931</v>
      </c>
      <c r="I209" s="284">
        <v>275</v>
      </c>
    </row>
    <row r="210" spans="1:9" ht="12.75">
      <c r="A210" s="283" t="s">
        <v>335</v>
      </c>
      <c r="B210" s="339" t="s">
        <v>336</v>
      </c>
      <c r="C210" s="345">
        <v>20.97</v>
      </c>
      <c r="D210" s="346">
        <v>41.6</v>
      </c>
      <c r="E210" s="335">
        <v>22250</v>
      </c>
      <c r="F210" s="284">
        <v>13130</v>
      </c>
      <c r="G210" s="331">
        <f t="shared" si="14"/>
        <v>22815</v>
      </c>
      <c r="H210" s="326">
        <f t="shared" si="13"/>
        <v>16520</v>
      </c>
      <c r="I210" s="284">
        <v>275</v>
      </c>
    </row>
    <row r="211" spans="1:9" ht="12.75">
      <c r="A211" s="283" t="s">
        <v>337</v>
      </c>
      <c r="B211" s="339" t="s">
        <v>338</v>
      </c>
      <c r="C211" s="345">
        <v>20.97</v>
      </c>
      <c r="D211" s="346">
        <v>41.6</v>
      </c>
      <c r="E211" s="335">
        <v>22250</v>
      </c>
      <c r="F211" s="284">
        <v>13130</v>
      </c>
      <c r="G211" s="331">
        <f t="shared" si="14"/>
        <v>22815</v>
      </c>
      <c r="H211" s="326">
        <f t="shared" si="13"/>
        <v>16520</v>
      </c>
      <c r="I211" s="284">
        <v>275</v>
      </c>
    </row>
    <row r="212" spans="1:9" ht="12.75">
      <c r="A212" s="283" t="s">
        <v>339</v>
      </c>
      <c r="B212" s="339" t="s">
        <v>340</v>
      </c>
      <c r="C212" s="345">
        <v>20.97</v>
      </c>
      <c r="D212" s="346">
        <v>41.6</v>
      </c>
      <c r="E212" s="335">
        <v>22250</v>
      </c>
      <c r="F212" s="284">
        <v>13130</v>
      </c>
      <c r="G212" s="331">
        <f t="shared" si="14"/>
        <v>22815</v>
      </c>
      <c r="H212" s="326">
        <f t="shared" si="13"/>
        <v>16520</v>
      </c>
      <c r="I212" s="284">
        <v>275</v>
      </c>
    </row>
    <row r="213" spans="1:9" ht="12.75">
      <c r="A213" s="283" t="s">
        <v>341</v>
      </c>
      <c r="B213" s="339" t="s">
        <v>342</v>
      </c>
      <c r="C213" s="345">
        <v>22.36</v>
      </c>
      <c r="D213" s="346">
        <v>41.6</v>
      </c>
      <c r="E213" s="335">
        <v>22250</v>
      </c>
      <c r="F213" s="284">
        <v>13130</v>
      </c>
      <c r="G213" s="331">
        <f t="shared" si="14"/>
        <v>21735</v>
      </c>
      <c r="H213" s="326">
        <f t="shared" si="13"/>
        <v>15728</v>
      </c>
      <c r="I213" s="284">
        <v>275</v>
      </c>
    </row>
    <row r="214" spans="1:9" ht="12.75">
      <c r="A214" s="283" t="s">
        <v>343</v>
      </c>
      <c r="B214" s="339" t="s">
        <v>344</v>
      </c>
      <c r="C214" s="345">
        <v>17.94</v>
      </c>
      <c r="D214" s="346">
        <v>41.6</v>
      </c>
      <c r="E214" s="335">
        <v>22250</v>
      </c>
      <c r="F214" s="284">
        <v>13130</v>
      </c>
      <c r="G214" s="331">
        <f t="shared" si="14"/>
        <v>25749</v>
      </c>
      <c r="H214" s="326">
        <f t="shared" si="13"/>
        <v>18670</v>
      </c>
      <c r="I214" s="284">
        <v>275</v>
      </c>
    </row>
    <row r="215" spans="1:9" ht="12.75">
      <c r="A215" s="283" t="s">
        <v>634</v>
      </c>
      <c r="B215" s="339" t="s">
        <v>635</v>
      </c>
      <c r="C215" s="345">
        <v>20.57</v>
      </c>
      <c r="D215" s="346">
        <v>41.6</v>
      </c>
      <c r="E215" s="335">
        <v>22250</v>
      </c>
      <c r="F215" s="284">
        <v>13130</v>
      </c>
      <c r="G215" s="331">
        <f t="shared" si="14"/>
        <v>23153</v>
      </c>
      <c r="H215" s="326">
        <f>ROUND(12*(1/C215*E215+1/D215*F215),0)</f>
        <v>16768</v>
      </c>
      <c r="I215" s="284">
        <v>275</v>
      </c>
    </row>
    <row r="216" spans="1:9" ht="12.75">
      <c r="A216" s="283" t="s">
        <v>369</v>
      </c>
      <c r="B216" s="339" t="s">
        <v>370</v>
      </c>
      <c r="C216" s="345">
        <v>20.33</v>
      </c>
      <c r="D216" s="346">
        <v>41.6</v>
      </c>
      <c r="E216" s="335">
        <v>22250</v>
      </c>
      <c r="F216" s="284">
        <v>13130</v>
      </c>
      <c r="G216" s="331">
        <f t="shared" si="14"/>
        <v>23362</v>
      </c>
      <c r="H216" s="326">
        <f t="shared" si="13"/>
        <v>16921</v>
      </c>
      <c r="I216" s="284">
        <v>275</v>
      </c>
    </row>
    <row r="217" spans="1:9" ht="12.75">
      <c r="A217" s="283" t="s">
        <v>371</v>
      </c>
      <c r="B217" s="339" t="s">
        <v>372</v>
      </c>
      <c r="C217" s="345">
        <v>20.33</v>
      </c>
      <c r="D217" s="346">
        <v>41.6</v>
      </c>
      <c r="E217" s="335">
        <v>22250</v>
      </c>
      <c r="F217" s="284">
        <v>13130</v>
      </c>
      <c r="G217" s="331">
        <f t="shared" si="14"/>
        <v>23362</v>
      </c>
      <c r="H217" s="326">
        <f t="shared" si="13"/>
        <v>16921</v>
      </c>
      <c r="I217" s="284">
        <v>275</v>
      </c>
    </row>
    <row r="218" spans="1:9" ht="12.75">
      <c r="A218" s="283" t="s">
        <v>373</v>
      </c>
      <c r="B218" s="339" t="s">
        <v>374</v>
      </c>
      <c r="C218" s="345">
        <v>20.33</v>
      </c>
      <c r="D218" s="346">
        <v>41.6</v>
      </c>
      <c r="E218" s="335">
        <v>22250</v>
      </c>
      <c r="F218" s="284">
        <v>13130</v>
      </c>
      <c r="G218" s="331">
        <f t="shared" si="14"/>
        <v>23362</v>
      </c>
      <c r="H218" s="326">
        <f t="shared" si="13"/>
        <v>16921</v>
      </c>
      <c r="I218" s="284">
        <v>275</v>
      </c>
    </row>
    <row r="219" spans="1:9" ht="12.75">
      <c r="A219" s="283" t="s">
        <v>375</v>
      </c>
      <c r="B219" s="339" t="s">
        <v>376</v>
      </c>
      <c r="C219" s="345">
        <v>20.33</v>
      </c>
      <c r="D219" s="346">
        <v>41.6</v>
      </c>
      <c r="E219" s="335">
        <v>22250</v>
      </c>
      <c r="F219" s="284">
        <v>13130</v>
      </c>
      <c r="G219" s="331">
        <f t="shared" si="14"/>
        <v>23362</v>
      </c>
      <c r="H219" s="326">
        <f t="shared" si="13"/>
        <v>16921</v>
      </c>
      <c r="I219" s="284">
        <v>275</v>
      </c>
    </row>
    <row r="220" spans="1:9" ht="12.75">
      <c r="A220" s="283" t="s">
        <v>377</v>
      </c>
      <c r="B220" s="339" t="s">
        <v>378</v>
      </c>
      <c r="C220" s="345">
        <v>20.33</v>
      </c>
      <c r="D220" s="346">
        <v>41.6</v>
      </c>
      <c r="E220" s="335">
        <v>22250</v>
      </c>
      <c r="F220" s="284">
        <v>13130</v>
      </c>
      <c r="G220" s="331">
        <f t="shared" si="14"/>
        <v>23362</v>
      </c>
      <c r="H220" s="326">
        <f t="shared" si="13"/>
        <v>16921</v>
      </c>
      <c r="I220" s="284">
        <v>275</v>
      </c>
    </row>
    <row r="221" spans="1:9" ht="12.75">
      <c r="A221" s="283" t="s">
        <v>379</v>
      </c>
      <c r="B221" s="339" t="s">
        <v>380</v>
      </c>
      <c r="C221" s="345">
        <v>22.36</v>
      </c>
      <c r="D221" s="346">
        <v>41.6</v>
      </c>
      <c r="E221" s="335">
        <v>22250</v>
      </c>
      <c r="F221" s="284">
        <v>13130</v>
      </c>
      <c r="G221" s="331">
        <f t="shared" si="14"/>
        <v>21735</v>
      </c>
      <c r="H221" s="326">
        <f aca="true" t="shared" si="15" ref="H221:H245">ROUND(12*(1/C221*E221+1/D221*F221),0)</f>
        <v>15728</v>
      </c>
      <c r="I221" s="284">
        <v>275</v>
      </c>
    </row>
    <row r="222" spans="1:9" ht="12.75">
      <c r="A222" s="283" t="s">
        <v>383</v>
      </c>
      <c r="B222" s="339" t="s">
        <v>384</v>
      </c>
      <c r="C222" s="345">
        <v>20.33</v>
      </c>
      <c r="D222" s="346">
        <v>41.6</v>
      </c>
      <c r="E222" s="335">
        <v>22250</v>
      </c>
      <c r="F222" s="284">
        <v>13130</v>
      </c>
      <c r="G222" s="331">
        <f t="shared" si="14"/>
        <v>23362</v>
      </c>
      <c r="H222" s="326">
        <f t="shared" si="15"/>
        <v>16921</v>
      </c>
      <c r="I222" s="284">
        <v>275</v>
      </c>
    </row>
    <row r="223" spans="1:9" ht="12.75">
      <c r="A223" s="283" t="s">
        <v>387</v>
      </c>
      <c r="B223" s="339" t="s">
        <v>388</v>
      </c>
      <c r="C223" s="345">
        <v>19.73</v>
      </c>
      <c r="D223" s="346">
        <v>41.6</v>
      </c>
      <c r="E223" s="335">
        <v>22250</v>
      </c>
      <c r="F223" s="284">
        <v>13130</v>
      </c>
      <c r="G223" s="331">
        <f t="shared" si="14"/>
        <v>23907</v>
      </c>
      <c r="H223" s="326">
        <f t="shared" si="15"/>
        <v>17320</v>
      </c>
      <c r="I223" s="284">
        <v>275</v>
      </c>
    </row>
    <row r="224" spans="1:9" ht="12.75">
      <c r="A224" s="283" t="s">
        <v>391</v>
      </c>
      <c r="B224" s="339" t="s">
        <v>392</v>
      </c>
      <c r="C224" s="345">
        <v>19.73</v>
      </c>
      <c r="D224" s="346">
        <v>41.6</v>
      </c>
      <c r="E224" s="335">
        <v>22250</v>
      </c>
      <c r="F224" s="284">
        <v>13130</v>
      </c>
      <c r="G224" s="331">
        <f t="shared" si="14"/>
        <v>23907</v>
      </c>
      <c r="H224" s="326">
        <f t="shared" si="15"/>
        <v>17320</v>
      </c>
      <c r="I224" s="284">
        <v>275</v>
      </c>
    </row>
    <row r="225" spans="1:9" ht="12.75">
      <c r="A225" s="283" t="s">
        <v>393</v>
      </c>
      <c r="B225" s="339" t="s">
        <v>394</v>
      </c>
      <c r="C225" s="345">
        <v>19.73</v>
      </c>
      <c r="D225" s="346">
        <v>41.6</v>
      </c>
      <c r="E225" s="335">
        <v>22250</v>
      </c>
      <c r="F225" s="284">
        <v>13130</v>
      </c>
      <c r="G225" s="331">
        <f t="shared" si="14"/>
        <v>23907</v>
      </c>
      <c r="H225" s="326">
        <f t="shared" si="15"/>
        <v>17320</v>
      </c>
      <c r="I225" s="284">
        <v>275</v>
      </c>
    </row>
    <row r="226" spans="1:9" ht="12.75">
      <c r="A226" s="283" t="s">
        <v>397</v>
      </c>
      <c r="B226" s="339" t="s">
        <v>398</v>
      </c>
      <c r="C226" s="345">
        <v>21.53</v>
      </c>
      <c r="D226" s="346">
        <v>41.6</v>
      </c>
      <c r="E226" s="335">
        <v>22250</v>
      </c>
      <c r="F226" s="284">
        <v>13130</v>
      </c>
      <c r="G226" s="331">
        <f t="shared" si="14"/>
        <v>22363</v>
      </c>
      <c r="H226" s="326">
        <f t="shared" si="15"/>
        <v>16189</v>
      </c>
      <c r="I226" s="284">
        <v>275</v>
      </c>
    </row>
    <row r="227" spans="1:9" ht="12.75">
      <c r="A227" s="283" t="s">
        <v>405</v>
      </c>
      <c r="B227" s="339" t="s">
        <v>406</v>
      </c>
      <c r="C227" s="345">
        <v>20.97</v>
      </c>
      <c r="D227" s="346">
        <v>41.6</v>
      </c>
      <c r="E227" s="335">
        <v>22250</v>
      </c>
      <c r="F227" s="284">
        <v>13130</v>
      </c>
      <c r="G227" s="331">
        <f t="shared" si="14"/>
        <v>22815</v>
      </c>
      <c r="H227" s="326">
        <f t="shared" si="15"/>
        <v>16520</v>
      </c>
      <c r="I227" s="284">
        <v>275</v>
      </c>
    </row>
    <row r="228" spans="1:9" ht="12.75">
      <c r="A228" s="283" t="s">
        <v>407</v>
      </c>
      <c r="B228" s="339" t="s">
        <v>408</v>
      </c>
      <c r="C228" s="345">
        <v>20.97</v>
      </c>
      <c r="D228" s="346">
        <v>41.6</v>
      </c>
      <c r="E228" s="335">
        <v>22250</v>
      </c>
      <c r="F228" s="284">
        <v>13130</v>
      </c>
      <c r="G228" s="331">
        <f t="shared" si="14"/>
        <v>22815</v>
      </c>
      <c r="H228" s="326">
        <f t="shared" si="15"/>
        <v>16520</v>
      </c>
      <c r="I228" s="284">
        <v>275</v>
      </c>
    </row>
    <row r="229" spans="1:9" ht="12.75">
      <c r="A229" s="283" t="s">
        <v>417</v>
      </c>
      <c r="B229" s="339" t="s">
        <v>418</v>
      </c>
      <c r="C229" s="345">
        <v>16.14</v>
      </c>
      <c r="D229" s="346">
        <v>41.6</v>
      </c>
      <c r="E229" s="335">
        <v>22250</v>
      </c>
      <c r="F229" s="284">
        <v>13130</v>
      </c>
      <c r="G229" s="331">
        <f t="shared" si="14"/>
        <v>28014</v>
      </c>
      <c r="H229" s="326">
        <f t="shared" si="15"/>
        <v>20330</v>
      </c>
      <c r="I229" s="284">
        <v>275</v>
      </c>
    </row>
    <row r="230" spans="1:9" ht="12.75">
      <c r="A230" s="283" t="s">
        <v>421</v>
      </c>
      <c r="B230" s="339" t="s">
        <v>422</v>
      </c>
      <c r="C230" s="345">
        <v>17.94</v>
      </c>
      <c r="D230" s="346">
        <v>41.6</v>
      </c>
      <c r="E230" s="335">
        <v>22250</v>
      </c>
      <c r="F230" s="284">
        <v>13130</v>
      </c>
      <c r="G230" s="331">
        <f t="shared" si="14"/>
        <v>25749</v>
      </c>
      <c r="H230" s="326">
        <f t="shared" si="15"/>
        <v>18670</v>
      </c>
      <c r="I230" s="284">
        <v>275</v>
      </c>
    </row>
    <row r="231" spans="1:9" ht="12.75">
      <c r="A231" s="283" t="s">
        <v>425</v>
      </c>
      <c r="B231" s="339" t="s">
        <v>426</v>
      </c>
      <c r="C231" s="345">
        <v>17.94</v>
      </c>
      <c r="D231" s="346">
        <v>41.6</v>
      </c>
      <c r="E231" s="335">
        <v>22250</v>
      </c>
      <c r="F231" s="284">
        <v>13130</v>
      </c>
      <c r="G231" s="331">
        <f t="shared" si="14"/>
        <v>25749</v>
      </c>
      <c r="H231" s="326">
        <f t="shared" si="15"/>
        <v>18670</v>
      </c>
      <c r="I231" s="284">
        <v>275</v>
      </c>
    </row>
    <row r="232" spans="1:9" ht="12.75">
      <c r="A232" s="283" t="s">
        <v>431</v>
      </c>
      <c r="B232" s="339" t="s">
        <v>432</v>
      </c>
      <c r="C232" s="345">
        <v>19.73</v>
      </c>
      <c r="D232" s="346">
        <v>41.6</v>
      </c>
      <c r="E232" s="335">
        <v>22250</v>
      </c>
      <c r="F232" s="284">
        <v>13130</v>
      </c>
      <c r="G232" s="331">
        <f t="shared" si="14"/>
        <v>23907</v>
      </c>
      <c r="H232" s="326">
        <f t="shared" si="15"/>
        <v>17320</v>
      </c>
      <c r="I232" s="284">
        <v>275</v>
      </c>
    </row>
    <row r="233" spans="1:9" ht="12.75">
      <c r="A233" s="283" t="s">
        <v>582</v>
      </c>
      <c r="B233" s="339" t="s">
        <v>583</v>
      </c>
      <c r="C233" s="345">
        <v>19.73</v>
      </c>
      <c r="D233" s="346">
        <v>41.6</v>
      </c>
      <c r="E233" s="335">
        <v>22250</v>
      </c>
      <c r="F233" s="284">
        <v>13130</v>
      </c>
      <c r="G233" s="331">
        <f t="shared" si="14"/>
        <v>23907</v>
      </c>
      <c r="H233" s="326">
        <f t="shared" si="15"/>
        <v>17320</v>
      </c>
      <c r="I233" s="284">
        <v>275</v>
      </c>
    </row>
    <row r="234" spans="1:9" ht="12.75">
      <c r="A234" s="283" t="s">
        <v>433</v>
      </c>
      <c r="B234" s="339" t="s">
        <v>434</v>
      </c>
      <c r="C234" s="345">
        <v>19.73</v>
      </c>
      <c r="D234" s="346">
        <v>41.6</v>
      </c>
      <c r="E234" s="335">
        <v>22250</v>
      </c>
      <c r="F234" s="284">
        <v>13130</v>
      </c>
      <c r="G234" s="331">
        <f t="shared" si="14"/>
        <v>23907</v>
      </c>
      <c r="H234" s="326">
        <f t="shared" si="15"/>
        <v>17320</v>
      </c>
      <c r="I234" s="284">
        <v>275</v>
      </c>
    </row>
    <row r="235" spans="1:9" ht="12.75">
      <c r="A235" s="283" t="s">
        <v>435</v>
      </c>
      <c r="B235" s="339" t="s">
        <v>436</v>
      </c>
      <c r="C235" s="345">
        <v>19.73</v>
      </c>
      <c r="D235" s="346">
        <v>41.6</v>
      </c>
      <c r="E235" s="335">
        <v>22250</v>
      </c>
      <c r="F235" s="284">
        <v>13130</v>
      </c>
      <c r="G235" s="331">
        <f t="shared" si="14"/>
        <v>23907</v>
      </c>
      <c r="H235" s="326">
        <f t="shared" si="15"/>
        <v>17320</v>
      </c>
      <c r="I235" s="284">
        <v>275</v>
      </c>
    </row>
    <row r="236" spans="1:9" ht="12.75">
      <c r="A236" s="283" t="s">
        <v>443</v>
      </c>
      <c r="B236" s="339" t="s">
        <v>444</v>
      </c>
      <c r="C236" s="345">
        <v>22.36</v>
      </c>
      <c r="D236" s="346">
        <v>41.6</v>
      </c>
      <c r="E236" s="335">
        <v>22250</v>
      </c>
      <c r="F236" s="284">
        <v>13130</v>
      </c>
      <c r="G236" s="331">
        <f t="shared" si="14"/>
        <v>21735</v>
      </c>
      <c r="H236" s="326">
        <f t="shared" si="15"/>
        <v>15728</v>
      </c>
      <c r="I236" s="284">
        <v>275</v>
      </c>
    </row>
    <row r="237" spans="1:9" ht="12.75">
      <c r="A237" s="283" t="s">
        <v>445</v>
      </c>
      <c r="B237" s="339" t="s">
        <v>446</v>
      </c>
      <c r="C237" s="345">
        <v>22.87</v>
      </c>
      <c r="D237" s="346">
        <v>41.6</v>
      </c>
      <c r="E237" s="335">
        <v>22250</v>
      </c>
      <c r="F237" s="284">
        <v>13130</v>
      </c>
      <c r="G237" s="331">
        <f t="shared" si="14"/>
        <v>21372</v>
      </c>
      <c r="H237" s="326">
        <f t="shared" si="15"/>
        <v>15462</v>
      </c>
      <c r="I237" s="284">
        <v>275</v>
      </c>
    </row>
    <row r="238" spans="1:9" ht="12.75">
      <c r="A238" s="283" t="s">
        <v>463</v>
      </c>
      <c r="B238" s="339" t="s">
        <v>464</v>
      </c>
      <c r="C238" s="345">
        <v>19.73</v>
      </c>
      <c r="D238" s="346">
        <v>41.6</v>
      </c>
      <c r="E238" s="335">
        <v>22250</v>
      </c>
      <c r="F238" s="284">
        <v>13130</v>
      </c>
      <c r="G238" s="331">
        <f t="shared" si="14"/>
        <v>23907</v>
      </c>
      <c r="H238" s="326">
        <f t="shared" si="15"/>
        <v>17320</v>
      </c>
      <c r="I238" s="284">
        <v>275</v>
      </c>
    </row>
    <row r="239" spans="1:9" ht="12.75">
      <c r="A239" s="283" t="s">
        <v>467</v>
      </c>
      <c r="B239" s="339" t="s">
        <v>468</v>
      </c>
      <c r="C239" s="345">
        <v>19.73</v>
      </c>
      <c r="D239" s="346">
        <v>41.6</v>
      </c>
      <c r="E239" s="335">
        <v>22250</v>
      </c>
      <c r="F239" s="284">
        <v>13130</v>
      </c>
      <c r="G239" s="331">
        <f t="shared" si="14"/>
        <v>23907</v>
      </c>
      <c r="H239" s="326">
        <f t="shared" si="15"/>
        <v>17320</v>
      </c>
      <c r="I239" s="284">
        <v>275</v>
      </c>
    </row>
    <row r="240" spans="1:9" ht="12.75">
      <c r="A240" s="283" t="s">
        <v>471</v>
      </c>
      <c r="B240" s="339" t="s">
        <v>472</v>
      </c>
      <c r="C240" s="345">
        <v>23.32</v>
      </c>
      <c r="D240" s="346">
        <v>41.6</v>
      </c>
      <c r="E240" s="335">
        <v>22250</v>
      </c>
      <c r="F240" s="284">
        <v>13130</v>
      </c>
      <c r="G240" s="331">
        <f t="shared" si="14"/>
        <v>21064</v>
      </c>
      <c r="H240" s="326">
        <f t="shared" si="15"/>
        <v>15237</v>
      </c>
      <c r="I240" s="284">
        <v>275</v>
      </c>
    </row>
    <row r="241" spans="1:9" ht="12.75">
      <c r="A241" s="283" t="s">
        <v>509</v>
      </c>
      <c r="B241" s="339" t="s">
        <v>510</v>
      </c>
      <c r="C241" s="345">
        <v>26.68</v>
      </c>
      <c r="D241" s="346">
        <v>41.6</v>
      </c>
      <c r="E241" s="335">
        <v>22250</v>
      </c>
      <c r="F241" s="284">
        <v>13130</v>
      </c>
      <c r="G241" s="331">
        <f t="shared" si="14"/>
        <v>19097</v>
      </c>
      <c r="H241" s="326">
        <f t="shared" si="15"/>
        <v>13795</v>
      </c>
      <c r="I241" s="284">
        <v>275</v>
      </c>
    </row>
    <row r="242" spans="1:9" ht="12.75">
      <c r="A242" s="283" t="s">
        <v>636</v>
      </c>
      <c r="B242" s="339" t="s">
        <v>637</v>
      </c>
      <c r="C242" s="345">
        <v>24.7</v>
      </c>
      <c r="D242" s="346">
        <v>41.6</v>
      </c>
      <c r="E242" s="335">
        <v>22250</v>
      </c>
      <c r="F242" s="284">
        <v>13130</v>
      </c>
      <c r="G242" s="331">
        <f t="shared" si="14"/>
        <v>20191</v>
      </c>
      <c r="H242" s="326">
        <f>ROUND(12*(1/C242*E242+1/D242*F242),0)</f>
        <v>14597</v>
      </c>
      <c r="I242" s="284">
        <v>275</v>
      </c>
    </row>
    <row r="243" spans="1:9" ht="12.75">
      <c r="A243" s="283" t="s">
        <v>513</v>
      </c>
      <c r="B243" s="339" t="s">
        <v>514</v>
      </c>
      <c r="C243" s="345">
        <v>26.68</v>
      </c>
      <c r="D243" s="346">
        <v>41.6</v>
      </c>
      <c r="E243" s="335">
        <v>22250</v>
      </c>
      <c r="F243" s="284">
        <v>13130</v>
      </c>
      <c r="G243" s="331">
        <f t="shared" si="14"/>
        <v>19097</v>
      </c>
      <c r="H243" s="326">
        <f t="shared" si="15"/>
        <v>13795</v>
      </c>
      <c r="I243" s="284">
        <v>275</v>
      </c>
    </row>
    <row r="244" spans="1:9" ht="12.75">
      <c r="A244" s="283" t="s">
        <v>515</v>
      </c>
      <c r="B244" s="339" t="s">
        <v>516</v>
      </c>
      <c r="C244" s="345">
        <v>26.68</v>
      </c>
      <c r="D244" s="346">
        <v>41.6</v>
      </c>
      <c r="E244" s="335">
        <v>22250</v>
      </c>
      <c r="F244" s="284">
        <v>13130</v>
      </c>
      <c r="G244" s="331">
        <f t="shared" si="14"/>
        <v>19097</v>
      </c>
      <c r="H244" s="326">
        <f t="shared" si="15"/>
        <v>13795</v>
      </c>
      <c r="I244" s="284">
        <v>275</v>
      </c>
    </row>
    <row r="245" spans="1:9" ht="12.75">
      <c r="A245" s="283" t="s">
        <v>521</v>
      </c>
      <c r="B245" s="339" t="s">
        <v>522</v>
      </c>
      <c r="C245" s="345">
        <v>30.5</v>
      </c>
      <c r="D245" s="346">
        <v>41.6</v>
      </c>
      <c r="E245" s="335">
        <v>22250</v>
      </c>
      <c r="F245" s="284">
        <v>13130</v>
      </c>
      <c r="G245" s="331">
        <f t="shared" si="14"/>
        <v>17387</v>
      </c>
      <c r="H245" s="326">
        <f t="shared" si="15"/>
        <v>12542</v>
      </c>
      <c r="I245" s="284">
        <v>275</v>
      </c>
    </row>
    <row r="246" spans="1:9" ht="12.75">
      <c r="A246" s="283" t="s">
        <v>523</v>
      </c>
      <c r="B246" s="339" t="s">
        <v>524</v>
      </c>
      <c r="C246" s="345">
        <v>30.5</v>
      </c>
      <c r="D246" s="346">
        <v>41.6</v>
      </c>
      <c r="E246" s="335">
        <v>22250</v>
      </c>
      <c r="F246" s="284">
        <v>13130</v>
      </c>
      <c r="G246" s="331">
        <f t="shared" si="14"/>
        <v>17387</v>
      </c>
      <c r="H246" s="326">
        <f aca="true" t="shared" si="16" ref="H246:H258">ROUND(12*(1/C246*E246+1/D246*F246),0)</f>
        <v>12542</v>
      </c>
      <c r="I246" s="284">
        <v>275</v>
      </c>
    </row>
    <row r="247" spans="1:9" ht="12.75">
      <c r="A247" s="283" t="s">
        <v>525</v>
      </c>
      <c r="B247" s="339" t="s">
        <v>526</v>
      </c>
      <c r="C247" s="345">
        <v>30.5</v>
      </c>
      <c r="D247" s="346">
        <v>41.6</v>
      </c>
      <c r="E247" s="335">
        <v>22250</v>
      </c>
      <c r="F247" s="284">
        <v>13130</v>
      </c>
      <c r="G247" s="331">
        <f t="shared" si="14"/>
        <v>17387</v>
      </c>
      <c r="H247" s="326">
        <f t="shared" si="16"/>
        <v>12542</v>
      </c>
      <c r="I247" s="284">
        <v>275</v>
      </c>
    </row>
    <row r="248" spans="1:9" ht="12.75">
      <c r="A248" s="283" t="s">
        <v>527</v>
      </c>
      <c r="B248" s="339" t="s">
        <v>528</v>
      </c>
      <c r="C248" s="345">
        <v>30.5</v>
      </c>
      <c r="D248" s="346">
        <v>41.6</v>
      </c>
      <c r="E248" s="335">
        <v>22250</v>
      </c>
      <c r="F248" s="284">
        <v>13130</v>
      </c>
      <c r="G248" s="331">
        <f t="shared" si="14"/>
        <v>17387</v>
      </c>
      <c r="H248" s="326">
        <f t="shared" si="16"/>
        <v>12542</v>
      </c>
      <c r="I248" s="284">
        <v>275</v>
      </c>
    </row>
    <row r="249" spans="1:9" ht="12.75">
      <c r="A249" s="283" t="s">
        <v>529</v>
      </c>
      <c r="B249" s="339" t="s">
        <v>530</v>
      </c>
      <c r="C249" s="345">
        <v>22.87</v>
      </c>
      <c r="D249" s="346">
        <v>41.6</v>
      </c>
      <c r="E249" s="335">
        <v>22250</v>
      </c>
      <c r="F249" s="284">
        <v>13130</v>
      </c>
      <c r="G249" s="331">
        <f t="shared" si="14"/>
        <v>21372</v>
      </c>
      <c r="H249" s="326">
        <f t="shared" si="16"/>
        <v>15462</v>
      </c>
      <c r="I249" s="284">
        <v>275</v>
      </c>
    </row>
    <row r="250" spans="1:9" ht="12.75">
      <c r="A250" s="283" t="s">
        <v>537</v>
      </c>
      <c r="B250" s="339" t="s">
        <v>538</v>
      </c>
      <c r="C250" s="345">
        <v>28.59</v>
      </c>
      <c r="D250" s="346">
        <v>41.6</v>
      </c>
      <c r="E250" s="335">
        <v>22250</v>
      </c>
      <c r="F250" s="284">
        <v>13130</v>
      </c>
      <c r="G250" s="331">
        <f t="shared" si="14"/>
        <v>18185</v>
      </c>
      <c r="H250" s="326">
        <f t="shared" si="16"/>
        <v>13126</v>
      </c>
      <c r="I250" s="284">
        <v>275</v>
      </c>
    </row>
    <row r="251" spans="1:9" ht="12.75">
      <c r="A251" s="283" t="s">
        <v>539</v>
      </c>
      <c r="B251" s="339" t="s">
        <v>540</v>
      </c>
      <c r="C251" s="345">
        <v>35.19</v>
      </c>
      <c r="D251" s="346">
        <v>41.6</v>
      </c>
      <c r="E251" s="335">
        <v>22250</v>
      </c>
      <c r="F251" s="284">
        <v>13130</v>
      </c>
      <c r="G251" s="331">
        <f t="shared" si="14"/>
        <v>15795</v>
      </c>
      <c r="H251" s="326">
        <f t="shared" si="16"/>
        <v>11375</v>
      </c>
      <c r="I251" s="284">
        <v>275</v>
      </c>
    </row>
    <row r="252" spans="1:9" ht="12.75">
      <c r="A252" s="283" t="s">
        <v>323</v>
      </c>
      <c r="B252" s="339" t="s">
        <v>324</v>
      </c>
      <c r="C252" s="345">
        <v>33.27</v>
      </c>
      <c r="D252" s="346">
        <v>41.6</v>
      </c>
      <c r="E252" s="335">
        <v>22250</v>
      </c>
      <c r="F252" s="284">
        <v>13130</v>
      </c>
      <c r="G252" s="331">
        <f t="shared" si="14"/>
        <v>16392</v>
      </c>
      <c r="H252" s="326">
        <f t="shared" si="16"/>
        <v>11813</v>
      </c>
      <c r="I252" s="284">
        <v>275</v>
      </c>
    </row>
    <row r="253" spans="1:9" ht="12.75">
      <c r="A253" s="283" t="s">
        <v>325</v>
      </c>
      <c r="B253" s="339" t="s">
        <v>326</v>
      </c>
      <c r="C253" s="345">
        <v>33.27</v>
      </c>
      <c r="D253" s="346">
        <v>41.6</v>
      </c>
      <c r="E253" s="335">
        <v>22250</v>
      </c>
      <c r="F253" s="284">
        <v>13130</v>
      </c>
      <c r="G253" s="331">
        <f t="shared" si="14"/>
        <v>16392</v>
      </c>
      <c r="H253" s="326">
        <f t="shared" si="16"/>
        <v>11813</v>
      </c>
      <c r="I253" s="284">
        <v>275</v>
      </c>
    </row>
    <row r="254" spans="1:9" ht="12.75">
      <c r="A254" s="283" t="s">
        <v>351</v>
      </c>
      <c r="B254" s="339" t="s">
        <v>352</v>
      </c>
      <c r="C254" s="345">
        <v>30.5</v>
      </c>
      <c r="D254" s="346">
        <v>41.6</v>
      </c>
      <c r="E254" s="335">
        <v>22250</v>
      </c>
      <c r="F254" s="284">
        <v>13130</v>
      </c>
      <c r="G254" s="331">
        <f t="shared" si="14"/>
        <v>17387</v>
      </c>
      <c r="H254" s="326">
        <f t="shared" si="16"/>
        <v>12542</v>
      </c>
      <c r="I254" s="284">
        <v>275</v>
      </c>
    </row>
    <row r="255" spans="1:9" ht="12.75">
      <c r="A255" s="283" t="s">
        <v>353</v>
      </c>
      <c r="B255" s="339" t="s">
        <v>354</v>
      </c>
      <c r="C255" s="345">
        <v>30.5</v>
      </c>
      <c r="D255" s="346">
        <v>41.6</v>
      </c>
      <c r="E255" s="335">
        <v>22250</v>
      </c>
      <c r="F255" s="284">
        <v>13130</v>
      </c>
      <c r="G255" s="331">
        <f t="shared" si="14"/>
        <v>17387</v>
      </c>
      <c r="H255" s="326">
        <f t="shared" si="16"/>
        <v>12542</v>
      </c>
      <c r="I255" s="284">
        <v>275</v>
      </c>
    </row>
    <row r="256" spans="1:9" ht="12.75">
      <c r="A256" s="283" t="s">
        <v>359</v>
      </c>
      <c r="B256" s="339" t="s">
        <v>360</v>
      </c>
      <c r="C256" s="345">
        <v>30.5</v>
      </c>
      <c r="D256" s="346">
        <v>41.6</v>
      </c>
      <c r="E256" s="335">
        <v>22250</v>
      </c>
      <c r="F256" s="284">
        <v>13130</v>
      </c>
      <c r="G256" s="331">
        <f t="shared" si="14"/>
        <v>17387</v>
      </c>
      <c r="H256" s="326">
        <f t="shared" si="16"/>
        <v>12542</v>
      </c>
      <c r="I256" s="284">
        <v>275</v>
      </c>
    </row>
    <row r="257" spans="1:9" ht="12.75">
      <c r="A257" s="283" t="s">
        <v>447</v>
      </c>
      <c r="B257" s="339" t="s">
        <v>448</v>
      </c>
      <c r="C257" s="345">
        <v>33.27</v>
      </c>
      <c r="D257" s="346">
        <v>41.6</v>
      </c>
      <c r="E257" s="335">
        <v>22250</v>
      </c>
      <c r="F257" s="284">
        <v>13130</v>
      </c>
      <c r="G257" s="331">
        <f t="shared" si="14"/>
        <v>16392</v>
      </c>
      <c r="H257" s="326">
        <f t="shared" si="16"/>
        <v>11813</v>
      </c>
      <c r="I257" s="284">
        <v>275</v>
      </c>
    </row>
    <row r="258" spans="1:9" ht="12.75">
      <c r="A258" s="283" t="s">
        <v>449</v>
      </c>
      <c r="B258" s="339" t="s">
        <v>450</v>
      </c>
      <c r="C258" s="345">
        <v>33.27</v>
      </c>
      <c r="D258" s="346">
        <v>41.6</v>
      </c>
      <c r="E258" s="335">
        <v>22250</v>
      </c>
      <c r="F258" s="284">
        <v>13130</v>
      </c>
      <c r="G258" s="331">
        <f t="shared" si="14"/>
        <v>16392</v>
      </c>
      <c r="H258" s="326">
        <f t="shared" si="16"/>
        <v>11813</v>
      </c>
      <c r="I258" s="284">
        <v>275</v>
      </c>
    </row>
    <row r="259" spans="1:9" ht="12.75">
      <c r="A259" s="283" t="s">
        <v>640</v>
      </c>
      <c r="B259" s="339" t="s">
        <v>641</v>
      </c>
      <c r="C259" s="345">
        <v>38.31</v>
      </c>
      <c r="D259" s="346">
        <v>41.6</v>
      </c>
      <c r="E259" s="335">
        <v>22250</v>
      </c>
      <c r="F259" s="284">
        <v>13130</v>
      </c>
      <c r="G259" s="331">
        <f t="shared" si="14"/>
        <v>14952</v>
      </c>
      <c r="H259" s="326">
        <f aca="true" t="shared" si="17" ref="H259:H265">ROUND(12*(1/C259*E259+1/D259*F259),0)</f>
        <v>10757</v>
      </c>
      <c r="I259" s="284">
        <v>275</v>
      </c>
    </row>
    <row r="260" spans="1:9" ht="12.75">
      <c r="A260" s="283" t="s">
        <v>517</v>
      </c>
      <c r="B260" s="339" t="s">
        <v>518</v>
      </c>
      <c r="C260" s="345">
        <v>52.28</v>
      </c>
      <c r="D260" s="346">
        <v>41.6</v>
      </c>
      <c r="E260" s="335">
        <v>22250</v>
      </c>
      <c r="F260" s="284">
        <v>13130</v>
      </c>
      <c r="G260" s="331">
        <f t="shared" si="14"/>
        <v>12411</v>
      </c>
      <c r="H260" s="326">
        <f t="shared" si="17"/>
        <v>8895</v>
      </c>
      <c r="I260" s="284">
        <v>275</v>
      </c>
    </row>
    <row r="261" spans="1:9" ht="12.75">
      <c r="A261" s="283" t="s">
        <v>642</v>
      </c>
      <c r="B261" s="339" t="s">
        <v>643</v>
      </c>
      <c r="C261" s="345">
        <v>48.76</v>
      </c>
      <c r="D261" s="346">
        <v>41.6</v>
      </c>
      <c r="E261" s="335">
        <v>22250</v>
      </c>
      <c r="F261" s="284">
        <v>13130</v>
      </c>
      <c r="G261" s="331">
        <f t="shared" si="14"/>
        <v>12914</v>
      </c>
      <c r="H261" s="326">
        <f t="shared" si="17"/>
        <v>9263</v>
      </c>
      <c r="I261" s="284">
        <v>275</v>
      </c>
    </row>
    <row r="262" spans="1:9" ht="12.75">
      <c r="A262" s="283" t="s">
        <v>533</v>
      </c>
      <c r="B262" s="339" t="s">
        <v>534</v>
      </c>
      <c r="C262" s="345">
        <v>30.5</v>
      </c>
      <c r="D262" s="346">
        <v>41.6</v>
      </c>
      <c r="E262" s="335">
        <v>22250</v>
      </c>
      <c r="F262" s="284">
        <v>13130</v>
      </c>
      <c r="G262" s="331">
        <f t="shared" si="14"/>
        <v>17387</v>
      </c>
      <c r="H262" s="326">
        <f t="shared" si="17"/>
        <v>12542</v>
      </c>
      <c r="I262" s="284">
        <v>275</v>
      </c>
    </row>
    <row r="263" spans="1:9" ht="12.75">
      <c r="A263" s="283" t="s">
        <v>569</v>
      </c>
      <c r="B263" s="339" t="s">
        <v>570</v>
      </c>
      <c r="C263" s="345">
        <v>13.07</v>
      </c>
      <c r="D263" s="346">
        <v>41.6</v>
      </c>
      <c r="E263" s="335">
        <v>22250</v>
      </c>
      <c r="F263" s="284">
        <v>13130</v>
      </c>
      <c r="G263" s="331">
        <f t="shared" si="14"/>
        <v>33315</v>
      </c>
      <c r="H263" s="326">
        <f t="shared" si="17"/>
        <v>24216</v>
      </c>
      <c r="I263" s="284">
        <v>275</v>
      </c>
    </row>
    <row r="264" spans="1:9" ht="12.75">
      <c r="A264" s="283" t="s">
        <v>571</v>
      </c>
      <c r="B264" s="339" t="s">
        <v>572</v>
      </c>
      <c r="C264" s="345">
        <v>13.07</v>
      </c>
      <c r="D264" s="346">
        <v>41.6</v>
      </c>
      <c r="E264" s="335">
        <v>22250</v>
      </c>
      <c r="F264" s="284">
        <v>13130</v>
      </c>
      <c r="G264" s="331">
        <f t="shared" si="14"/>
        <v>33315</v>
      </c>
      <c r="H264" s="326">
        <f t="shared" si="17"/>
        <v>24216</v>
      </c>
      <c r="I264" s="284">
        <v>275</v>
      </c>
    </row>
    <row r="265" spans="1:9" ht="13.5" thickBot="1">
      <c r="A265" s="286" t="s">
        <v>644</v>
      </c>
      <c r="B265" s="340" t="s">
        <v>645</v>
      </c>
      <c r="C265" s="347">
        <v>13.07</v>
      </c>
      <c r="D265" s="348">
        <v>41.6</v>
      </c>
      <c r="E265" s="336">
        <v>22250</v>
      </c>
      <c r="F265" s="287">
        <v>13130</v>
      </c>
      <c r="G265" s="332">
        <f t="shared" si="14"/>
        <v>33315</v>
      </c>
      <c r="H265" s="327">
        <f t="shared" si="17"/>
        <v>24216</v>
      </c>
      <c r="I265" s="287">
        <v>275</v>
      </c>
    </row>
  </sheetData>
  <autoFilter ref="A3:J265"/>
  <mergeCells count="1">
    <mergeCell ref="H1:I1"/>
  </mergeCells>
  <printOptions/>
  <pageMargins left="0.5905511811023623" right="0.3937007874015748" top="0.7874015748031497" bottom="0.5905511811023623" header="0.31496062992125984" footer="0.31496062992125984"/>
  <pageSetup fitToHeight="7" fitToWidth="1" horizontalDpi="600" verticalDpi="600" orientation="landscape" paperSize="9" scale="94" r:id="rId1"/>
  <headerFooter alignWithMargins="0">
    <oddHeader>&amp;LKrajský úřad Plzeňského kraje&amp;C&amp;"Arial,Tučné"Obory vzdělání středních škol, konzervatoře a vyšších odborných škol&amp;R2.2.2009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7"/>
  <sheetViews>
    <sheetView workbookViewId="0" topLeftCell="A1">
      <selection activeCell="F16" sqref="F16:F187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4.00390625" style="0" customWidth="1"/>
    <col min="7" max="7" width="12.8515625" style="0" customWidth="1"/>
    <col min="8" max="8" width="12.140625" style="0" customWidth="1"/>
    <col min="9" max="9" width="16.140625" style="0" customWidth="1"/>
  </cols>
  <sheetData>
    <row r="1" ht="12.75">
      <c r="H1" t="s">
        <v>24</v>
      </c>
    </row>
    <row r="2" ht="4.5" customHeight="1"/>
    <row r="3" spans="1:9" ht="20.25">
      <c r="A3" s="56" t="s">
        <v>607</v>
      </c>
      <c r="C3" s="52"/>
      <c r="D3" s="52"/>
      <c r="E3" s="52"/>
      <c r="F3" s="53"/>
      <c r="G3" s="53"/>
      <c r="H3" s="54"/>
      <c r="I3" s="54"/>
    </row>
    <row r="4" spans="1:9" ht="15.75">
      <c r="A4" s="57" t="s">
        <v>25</v>
      </c>
      <c r="B4" s="58"/>
      <c r="C4" s="58"/>
      <c r="D4" s="58"/>
      <c r="E4" s="58"/>
      <c r="F4" s="58"/>
      <c r="G4" s="58"/>
      <c r="I4" s="57"/>
    </row>
    <row r="5" spans="1:9" ht="3.75" customHeight="1">
      <c r="A5" s="59"/>
      <c r="B5" s="58"/>
      <c r="C5" s="58"/>
      <c r="D5" s="58"/>
      <c r="E5" s="58"/>
      <c r="F5" s="58"/>
      <c r="G5" s="58"/>
      <c r="I5" s="54"/>
    </row>
    <row r="6" spans="1:9" ht="15.75">
      <c r="A6" s="59"/>
      <c r="B6" s="60"/>
      <c r="C6" s="61" t="s">
        <v>197</v>
      </c>
      <c r="E6" s="62" t="s">
        <v>198</v>
      </c>
      <c r="G6" s="62"/>
      <c r="I6" s="54"/>
    </row>
    <row r="7" spans="1:9" ht="15.75">
      <c r="A7" s="63" t="s">
        <v>26</v>
      </c>
      <c r="B7" s="60"/>
      <c r="C7" s="64">
        <v>9</v>
      </c>
      <c r="D7" s="65"/>
      <c r="E7" s="66">
        <v>32.35</v>
      </c>
      <c r="G7" s="66"/>
      <c r="I7" s="54"/>
    </row>
    <row r="8" spans="1:9" ht="17.25">
      <c r="A8" s="67" t="s">
        <v>27</v>
      </c>
      <c r="B8" s="68"/>
      <c r="C8" s="64" t="s">
        <v>34</v>
      </c>
      <c r="D8" s="65"/>
      <c r="E8" s="66" t="s">
        <v>35</v>
      </c>
      <c r="G8" s="66"/>
      <c r="I8" s="54"/>
    </row>
    <row r="9" spans="1:9" ht="17.25">
      <c r="A9" s="67" t="s">
        <v>28</v>
      </c>
      <c r="B9" s="68"/>
      <c r="C9" s="64" t="s">
        <v>36</v>
      </c>
      <c r="D9" s="65"/>
      <c r="E9" s="66" t="s">
        <v>35</v>
      </c>
      <c r="G9" s="66"/>
      <c r="I9" s="54"/>
    </row>
    <row r="10" spans="1:9" ht="17.25">
      <c r="A10" s="67" t="s">
        <v>29</v>
      </c>
      <c r="B10" s="68"/>
      <c r="C10" s="64" t="s">
        <v>80</v>
      </c>
      <c r="D10" s="65"/>
      <c r="E10" s="66" t="s">
        <v>35</v>
      </c>
      <c r="G10" s="66"/>
      <c r="I10" s="54"/>
    </row>
    <row r="11" spans="1:9" ht="17.25">
      <c r="A11" s="67" t="s">
        <v>30</v>
      </c>
      <c r="B11" s="68"/>
      <c r="C11" s="64" t="s">
        <v>81</v>
      </c>
      <c r="D11" s="65"/>
      <c r="E11" s="66" t="s">
        <v>35</v>
      </c>
      <c r="G11" s="66"/>
      <c r="I11" s="54"/>
    </row>
    <row r="12" spans="1:9" ht="15">
      <c r="A12" s="69" t="s">
        <v>31</v>
      </c>
      <c r="B12" s="70"/>
      <c r="C12" s="64" t="s">
        <v>81</v>
      </c>
      <c r="D12" s="65"/>
      <c r="E12" s="389">
        <v>37.08</v>
      </c>
      <c r="G12" s="71"/>
      <c r="I12" s="54"/>
    </row>
    <row r="13" spans="1:9" ht="6" customHeight="1" thickBot="1">
      <c r="A13" s="432"/>
      <c r="B13" s="432"/>
      <c r="C13" s="72"/>
      <c r="D13" s="73"/>
      <c r="E13" s="74"/>
      <c r="F13" s="74"/>
      <c r="G13" s="74"/>
      <c r="I13" s="54"/>
    </row>
    <row r="14" spans="1:8" ht="15.75">
      <c r="A14" s="55"/>
      <c r="B14" s="75" t="s">
        <v>241</v>
      </c>
      <c r="C14" s="76"/>
      <c r="D14" s="75" t="s">
        <v>242</v>
      </c>
      <c r="E14" s="76"/>
      <c r="F14" s="77" t="s">
        <v>243</v>
      </c>
      <c r="G14" s="78" t="s">
        <v>244</v>
      </c>
      <c r="H14" s="76"/>
    </row>
    <row r="15" spans="1:8" ht="45.75" thickBot="1">
      <c r="A15" s="79" t="s">
        <v>32</v>
      </c>
      <c r="B15" s="80" t="s">
        <v>197</v>
      </c>
      <c r="C15" s="81" t="s">
        <v>198</v>
      </c>
      <c r="D15" s="82" t="s">
        <v>245</v>
      </c>
      <c r="E15" s="83" t="s">
        <v>246</v>
      </c>
      <c r="F15" s="82" t="s">
        <v>243</v>
      </c>
      <c r="G15" s="84" t="s">
        <v>248</v>
      </c>
      <c r="H15" s="83" t="s">
        <v>249</v>
      </c>
    </row>
    <row r="16" spans="1:8" ht="12.75">
      <c r="A16" s="267" t="s">
        <v>33</v>
      </c>
      <c r="B16" s="99">
        <v>9</v>
      </c>
      <c r="C16" s="95">
        <v>32.35</v>
      </c>
      <c r="D16" s="261">
        <v>19350</v>
      </c>
      <c r="E16" s="262">
        <v>11450</v>
      </c>
      <c r="F16" s="264">
        <f>ROUND(12*1.3644*(1/B16*D16+1/C16*E16)+H16,0)</f>
        <v>41305</v>
      </c>
      <c r="G16" s="263">
        <f aca="true" t="shared" si="0" ref="G16:G47">ROUND(12*(1/B16*D16+1/C16*E16),0)</f>
        <v>30047</v>
      </c>
      <c r="H16" s="262">
        <v>308</v>
      </c>
    </row>
    <row r="17" spans="1:8" ht="12.75">
      <c r="A17" s="163">
        <v>13</v>
      </c>
      <c r="B17" s="88">
        <f aca="true" t="shared" si="1" ref="B17:B22">ROUND(2.4962*POWER(A17,0.5),2)</f>
        <v>9</v>
      </c>
      <c r="C17" s="87">
        <f aca="true" t="shared" si="2" ref="C17:C48">ROUND(-0.0005*POWER(A17,2)+0.1103*A17+31,2)</f>
        <v>32.35</v>
      </c>
      <c r="D17" s="261">
        <v>19350</v>
      </c>
      <c r="E17" s="262">
        <v>11450</v>
      </c>
      <c r="F17" s="264">
        <f aca="true" t="shared" si="3" ref="F17:F80">ROUND(12*1.3644*(1/B17*D17+1/C17*E17)+H17,0)</f>
        <v>41305</v>
      </c>
      <c r="G17" s="263">
        <f t="shared" si="0"/>
        <v>30047</v>
      </c>
      <c r="H17" s="262">
        <v>308</v>
      </c>
    </row>
    <row r="18" spans="1:8" ht="12.75">
      <c r="A18" s="163">
        <v>14</v>
      </c>
      <c r="B18" s="88">
        <f t="shared" si="1"/>
        <v>9.34</v>
      </c>
      <c r="C18" s="87">
        <f t="shared" si="2"/>
        <v>32.45</v>
      </c>
      <c r="D18" s="261">
        <v>19350</v>
      </c>
      <c r="E18" s="262">
        <v>11450</v>
      </c>
      <c r="F18" s="264">
        <f t="shared" si="3"/>
        <v>40005</v>
      </c>
      <c r="G18" s="263">
        <f t="shared" si="0"/>
        <v>29095</v>
      </c>
      <c r="H18" s="262">
        <v>308</v>
      </c>
    </row>
    <row r="19" spans="1:8" ht="12.75">
      <c r="A19" s="163">
        <v>15</v>
      </c>
      <c r="B19" s="88">
        <f t="shared" si="1"/>
        <v>9.67</v>
      </c>
      <c r="C19" s="87">
        <f t="shared" si="2"/>
        <v>32.54</v>
      </c>
      <c r="D19" s="261">
        <v>19350</v>
      </c>
      <c r="E19" s="262">
        <v>11450</v>
      </c>
      <c r="F19" s="264">
        <f t="shared" si="3"/>
        <v>38832</v>
      </c>
      <c r="G19" s="263">
        <f t="shared" si="0"/>
        <v>28235</v>
      </c>
      <c r="H19" s="262">
        <v>308</v>
      </c>
    </row>
    <row r="20" spans="1:8" ht="12.75">
      <c r="A20" s="163">
        <v>16</v>
      </c>
      <c r="B20" s="88">
        <f t="shared" si="1"/>
        <v>9.98</v>
      </c>
      <c r="C20" s="87">
        <f t="shared" si="2"/>
        <v>32.64</v>
      </c>
      <c r="D20" s="261">
        <v>19350</v>
      </c>
      <c r="E20" s="262">
        <v>11450</v>
      </c>
      <c r="F20" s="264">
        <f t="shared" si="3"/>
        <v>37796</v>
      </c>
      <c r="G20" s="263">
        <f t="shared" si="0"/>
        <v>27476</v>
      </c>
      <c r="H20" s="262">
        <v>308</v>
      </c>
    </row>
    <row r="21" spans="1:8" ht="12.75">
      <c r="A21" s="163">
        <v>17</v>
      </c>
      <c r="B21" s="88">
        <f t="shared" si="1"/>
        <v>10.29</v>
      </c>
      <c r="C21" s="87">
        <f t="shared" si="2"/>
        <v>32.73</v>
      </c>
      <c r="D21" s="261">
        <v>19350</v>
      </c>
      <c r="E21" s="262">
        <v>11450</v>
      </c>
      <c r="F21" s="264">
        <f t="shared" si="3"/>
        <v>36824</v>
      </c>
      <c r="G21" s="263">
        <f t="shared" si="0"/>
        <v>26764</v>
      </c>
      <c r="H21" s="262">
        <v>308</v>
      </c>
    </row>
    <row r="22" spans="1:8" ht="12.75">
      <c r="A22" s="163">
        <v>18</v>
      </c>
      <c r="B22" s="88">
        <f t="shared" si="1"/>
        <v>10.59</v>
      </c>
      <c r="C22" s="87">
        <f t="shared" si="2"/>
        <v>32.82</v>
      </c>
      <c r="D22" s="261">
        <v>19350</v>
      </c>
      <c r="E22" s="262">
        <v>11450</v>
      </c>
      <c r="F22" s="264">
        <f t="shared" si="3"/>
        <v>35936</v>
      </c>
      <c r="G22" s="263">
        <f t="shared" si="0"/>
        <v>26113</v>
      </c>
      <c r="H22" s="262">
        <v>308</v>
      </c>
    </row>
    <row r="23" spans="1:8" ht="12.75">
      <c r="A23" s="163">
        <v>19</v>
      </c>
      <c r="B23" s="88">
        <f aca="true" t="shared" si="4" ref="B23:B28">ROUND(3.89*POWER(A23,0.355),2)</f>
        <v>11.06</v>
      </c>
      <c r="C23" s="87">
        <f t="shared" si="2"/>
        <v>32.92</v>
      </c>
      <c r="D23" s="261">
        <v>19350</v>
      </c>
      <c r="E23" s="262">
        <v>11450</v>
      </c>
      <c r="F23" s="264">
        <f t="shared" si="3"/>
        <v>34648</v>
      </c>
      <c r="G23" s="263">
        <f t="shared" si="0"/>
        <v>25168</v>
      </c>
      <c r="H23" s="262">
        <v>308</v>
      </c>
    </row>
    <row r="24" spans="1:8" ht="12.75">
      <c r="A24" s="163">
        <v>20</v>
      </c>
      <c r="B24" s="88">
        <f t="shared" si="4"/>
        <v>11.27</v>
      </c>
      <c r="C24" s="87">
        <f t="shared" si="2"/>
        <v>33.01</v>
      </c>
      <c r="D24" s="261">
        <v>19350</v>
      </c>
      <c r="E24" s="262">
        <v>11450</v>
      </c>
      <c r="F24" s="264">
        <f t="shared" si="3"/>
        <v>34098</v>
      </c>
      <c r="G24" s="263">
        <f t="shared" si="0"/>
        <v>24766</v>
      </c>
      <c r="H24" s="262">
        <v>308</v>
      </c>
    </row>
    <row r="25" spans="1:8" ht="12.75">
      <c r="A25" s="163">
        <v>21</v>
      </c>
      <c r="B25" s="88">
        <f t="shared" si="4"/>
        <v>11.46</v>
      </c>
      <c r="C25" s="87">
        <f t="shared" si="2"/>
        <v>33.1</v>
      </c>
      <c r="D25" s="261">
        <v>19350</v>
      </c>
      <c r="E25" s="262">
        <v>11450</v>
      </c>
      <c r="F25" s="264">
        <f t="shared" si="3"/>
        <v>33617</v>
      </c>
      <c r="G25" s="263">
        <f t="shared" si="0"/>
        <v>24413</v>
      </c>
      <c r="H25" s="262">
        <v>308</v>
      </c>
    </row>
    <row r="26" spans="1:8" ht="12.75">
      <c r="A26" s="163">
        <v>22</v>
      </c>
      <c r="B26" s="88">
        <f t="shared" si="4"/>
        <v>11.65</v>
      </c>
      <c r="C26" s="87">
        <f t="shared" si="2"/>
        <v>33.18</v>
      </c>
      <c r="D26" s="261">
        <v>19350</v>
      </c>
      <c r="E26" s="262">
        <v>11450</v>
      </c>
      <c r="F26" s="264">
        <f t="shared" si="3"/>
        <v>33152</v>
      </c>
      <c r="G26" s="263">
        <f t="shared" si="0"/>
        <v>24072</v>
      </c>
      <c r="H26" s="262">
        <v>308</v>
      </c>
    </row>
    <row r="27" spans="1:8" ht="12.75">
      <c r="A27" s="163">
        <v>23</v>
      </c>
      <c r="B27" s="88">
        <f t="shared" si="4"/>
        <v>11.84</v>
      </c>
      <c r="C27" s="87">
        <f t="shared" si="2"/>
        <v>33.27</v>
      </c>
      <c r="D27" s="261">
        <v>19350</v>
      </c>
      <c r="E27" s="262">
        <v>11450</v>
      </c>
      <c r="F27" s="264">
        <f t="shared" si="3"/>
        <v>32701</v>
      </c>
      <c r="G27" s="263">
        <f t="shared" si="0"/>
        <v>23741</v>
      </c>
      <c r="H27" s="262">
        <v>308</v>
      </c>
    </row>
    <row r="28" spans="1:8" ht="12.75">
      <c r="A28" s="163">
        <v>24</v>
      </c>
      <c r="B28" s="88">
        <f t="shared" si="4"/>
        <v>12.02</v>
      </c>
      <c r="C28" s="87">
        <f t="shared" si="2"/>
        <v>33.36</v>
      </c>
      <c r="D28" s="261">
        <v>19350</v>
      </c>
      <c r="E28" s="262">
        <v>11450</v>
      </c>
      <c r="F28" s="264">
        <f t="shared" si="3"/>
        <v>32285</v>
      </c>
      <c r="G28" s="263">
        <f t="shared" si="0"/>
        <v>23437</v>
      </c>
      <c r="H28" s="262">
        <v>308</v>
      </c>
    </row>
    <row r="29" spans="1:8" ht="12.75">
      <c r="A29" s="163">
        <v>25</v>
      </c>
      <c r="B29" s="88">
        <f aca="true" t="shared" si="5" ref="B29:B60">ROUND(LN(A29)+8.803,2)</f>
        <v>12.02</v>
      </c>
      <c r="C29" s="87">
        <f t="shared" si="2"/>
        <v>33.45</v>
      </c>
      <c r="D29" s="261">
        <v>19350</v>
      </c>
      <c r="E29" s="262">
        <v>11450</v>
      </c>
      <c r="F29" s="264">
        <f t="shared" si="3"/>
        <v>32270</v>
      </c>
      <c r="G29" s="263">
        <f t="shared" si="0"/>
        <v>23425</v>
      </c>
      <c r="H29" s="262">
        <v>308</v>
      </c>
    </row>
    <row r="30" spans="1:8" ht="12.75">
      <c r="A30" s="163">
        <v>26</v>
      </c>
      <c r="B30" s="88">
        <f t="shared" si="5"/>
        <v>12.06</v>
      </c>
      <c r="C30" s="87">
        <f t="shared" si="2"/>
        <v>33.53</v>
      </c>
      <c r="D30" s="261">
        <v>19350</v>
      </c>
      <c r="E30" s="262">
        <v>11450</v>
      </c>
      <c r="F30" s="264">
        <f t="shared" si="3"/>
        <v>32169</v>
      </c>
      <c r="G30" s="263">
        <f t="shared" si="0"/>
        <v>23352</v>
      </c>
      <c r="H30" s="262">
        <v>308</v>
      </c>
    </row>
    <row r="31" spans="1:8" ht="12.75">
      <c r="A31" s="163">
        <v>27</v>
      </c>
      <c r="B31" s="88">
        <f t="shared" si="5"/>
        <v>12.1</v>
      </c>
      <c r="C31" s="87">
        <f t="shared" si="2"/>
        <v>33.61</v>
      </c>
      <c r="D31" s="261">
        <v>19350</v>
      </c>
      <c r="E31" s="262">
        <v>11450</v>
      </c>
      <c r="F31" s="264">
        <f t="shared" si="3"/>
        <v>32069</v>
      </c>
      <c r="G31" s="263">
        <f t="shared" si="0"/>
        <v>23278</v>
      </c>
      <c r="H31" s="262">
        <v>308</v>
      </c>
    </row>
    <row r="32" spans="1:8" ht="12.75">
      <c r="A32" s="163">
        <v>28</v>
      </c>
      <c r="B32" s="88">
        <f t="shared" si="5"/>
        <v>12.14</v>
      </c>
      <c r="C32" s="87">
        <f t="shared" si="2"/>
        <v>33.7</v>
      </c>
      <c r="D32" s="261">
        <v>19350</v>
      </c>
      <c r="E32" s="262">
        <v>11450</v>
      </c>
      <c r="F32" s="264">
        <f t="shared" si="3"/>
        <v>31968</v>
      </c>
      <c r="G32" s="263">
        <f t="shared" si="0"/>
        <v>23204</v>
      </c>
      <c r="H32" s="262">
        <v>308</v>
      </c>
    </row>
    <row r="33" spans="1:8" ht="12.75">
      <c r="A33" s="163">
        <v>29</v>
      </c>
      <c r="B33" s="88">
        <f t="shared" si="5"/>
        <v>12.17</v>
      </c>
      <c r="C33" s="87">
        <f t="shared" si="2"/>
        <v>33.78</v>
      </c>
      <c r="D33" s="261">
        <v>19350</v>
      </c>
      <c r="E33" s="262">
        <v>11450</v>
      </c>
      <c r="F33" s="264">
        <f t="shared" si="3"/>
        <v>31890</v>
      </c>
      <c r="G33" s="263">
        <f t="shared" si="0"/>
        <v>23147</v>
      </c>
      <c r="H33" s="262">
        <v>308</v>
      </c>
    </row>
    <row r="34" spans="1:8" ht="12.75">
      <c r="A34" s="163">
        <v>30</v>
      </c>
      <c r="B34" s="88">
        <f t="shared" si="5"/>
        <v>12.2</v>
      </c>
      <c r="C34" s="87">
        <f t="shared" si="2"/>
        <v>33.86</v>
      </c>
      <c r="D34" s="261">
        <v>19350</v>
      </c>
      <c r="E34" s="262">
        <v>11450</v>
      </c>
      <c r="F34" s="264">
        <f t="shared" si="3"/>
        <v>31813</v>
      </c>
      <c r="G34" s="263">
        <f t="shared" si="0"/>
        <v>23091</v>
      </c>
      <c r="H34" s="262">
        <v>308</v>
      </c>
    </row>
    <row r="35" spans="1:8" ht="12.75">
      <c r="A35" s="163">
        <v>31</v>
      </c>
      <c r="B35" s="88">
        <f t="shared" si="5"/>
        <v>12.24</v>
      </c>
      <c r="C35" s="87">
        <f t="shared" si="2"/>
        <v>33.94</v>
      </c>
      <c r="D35" s="261">
        <v>19350</v>
      </c>
      <c r="E35" s="262">
        <v>11450</v>
      </c>
      <c r="F35" s="264">
        <f t="shared" si="3"/>
        <v>31715</v>
      </c>
      <c r="G35" s="263">
        <f t="shared" si="0"/>
        <v>23019</v>
      </c>
      <c r="H35" s="262">
        <v>308</v>
      </c>
    </row>
    <row r="36" spans="1:8" ht="12.75">
      <c r="A36" s="163">
        <v>32</v>
      </c>
      <c r="B36" s="88">
        <f t="shared" si="5"/>
        <v>12.27</v>
      </c>
      <c r="C36" s="87">
        <f t="shared" si="2"/>
        <v>34.02</v>
      </c>
      <c r="D36" s="261">
        <v>19350</v>
      </c>
      <c r="E36" s="262">
        <v>11450</v>
      </c>
      <c r="F36" s="264">
        <f t="shared" si="3"/>
        <v>31639</v>
      </c>
      <c r="G36" s="263">
        <f t="shared" si="0"/>
        <v>22963</v>
      </c>
      <c r="H36" s="262">
        <v>308</v>
      </c>
    </row>
    <row r="37" spans="1:8" ht="12.75">
      <c r="A37" s="163">
        <v>33</v>
      </c>
      <c r="B37" s="88">
        <f t="shared" si="5"/>
        <v>12.3</v>
      </c>
      <c r="C37" s="87">
        <f t="shared" si="2"/>
        <v>34.1</v>
      </c>
      <c r="D37" s="261">
        <v>19350</v>
      </c>
      <c r="E37" s="262">
        <v>11450</v>
      </c>
      <c r="F37" s="264">
        <f t="shared" si="3"/>
        <v>31563</v>
      </c>
      <c r="G37" s="263">
        <f t="shared" si="0"/>
        <v>22907</v>
      </c>
      <c r="H37" s="262">
        <v>308</v>
      </c>
    </row>
    <row r="38" spans="1:8" ht="12.75">
      <c r="A38" s="163">
        <v>34</v>
      </c>
      <c r="B38" s="88">
        <f t="shared" si="5"/>
        <v>12.33</v>
      </c>
      <c r="C38" s="87">
        <f t="shared" si="2"/>
        <v>34.17</v>
      </c>
      <c r="D38" s="261">
        <v>19350</v>
      </c>
      <c r="E38" s="262">
        <v>11450</v>
      </c>
      <c r="F38" s="264">
        <f t="shared" si="3"/>
        <v>31489</v>
      </c>
      <c r="G38" s="263">
        <f t="shared" si="0"/>
        <v>22853</v>
      </c>
      <c r="H38" s="262">
        <v>308</v>
      </c>
    </row>
    <row r="39" spans="1:8" ht="12.75">
      <c r="A39" s="163">
        <v>35</v>
      </c>
      <c r="B39" s="88">
        <f t="shared" si="5"/>
        <v>12.36</v>
      </c>
      <c r="C39" s="87">
        <f t="shared" si="2"/>
        <v>34.25</v>
      </c>
      <c r="D39" s="261">
        <v>19350</v>
      </c>
      <c r="E39" s="262">
        <v>11450</v>
      </c>
      <c r="F39" s="264">
        <f t="shared" si="3"/>
        <v>31414</v>
      </c>
      <c r="G39" s="263">
        <f t="shared" si="0"/>
        <v>22798</v>
      </c>
      <c r="H39" s="262">
        <v>308</v>
      </c>
    </row>
    <row r="40" spans="1:8" ht="12.75">
      <c r="A40" s="163">
        <v>36</v>
      </c>
      <c r="B40" s="88">
        <f t="shared" si="5"/>
        <v>12.39</v>
      </c>
      <c r="C40" s="87">
        <f t="shared" si="2"/>
        <v>34.32</v>
      </c>
      <c r="D40" s="261">
        <v>19350</v>
      </c>
      <c r="E40" s="262">
        <v>11450</v>
      </c>
      <c r="F40" s="264">
        <f t="shared" si="3"/>
        <v>31340</v>
      </c>
      <c r="G40" s="263">
        <f t="shared" si="0"/>
        <v>22744</v>
      </c>
      <c r="H40" s="262">
        <v>308</v>
      </c>
    </row>
    <row r="41" spans="1:8" ht="12.75">
      <c r="A41" s="163">
        <v>37</v>
      </c>
      <c r="B41" s="88">
        <f t="shared" si="5"/>
        <v>12.41</v>
      </c>
      <c r="C41" s="87">
        <f t="shared" si="2"/>
        <v>34.4</v>
      </c>
      <c r="D41" s="261">
        <v>19350</v>
      </c>
      <c r="E41" s="262">
        <v>11450</v>
      </c>
      <c r="F41" s="264">
        <f t="shared" si="3"/>
        <v>31287</v>
      </c>
      <c r="G41" s="263">
        <f t="shared" si="0"/>
        <v>22705</v>
      </c>
      <c r="H41" s="262">
        <v>308</v>
      </c>
    </row>
    <row r="42" spans="1:8" ht="12.75">
      <c r="A42" s="163">
        <v>38</v>
      </c>
      <c r="B42" s="88">
        <f t="shared" si="5"/>
        <v>12.44</v>
      </c>
      <c r="C42" s="87">
        <f t="shared" si="2"/>
        <v>34.47</v>
      </c>
      <c r="D42" s="261">
        <v>19350</v>
      </c>
      <c r="E42" s="262">
        <v>11450</v>
      </c>
      <c r="F42" s="264">
        <f t="shared" si="3"/>
        <v>31214</v>
      </c>
      <c r="G42" s="263">
        <f t="shared" si="0"/>
        <v>22652</v>
      </c>
      <c r="H42" s="262">
        <v>308</v>
      </c>
    </row>
    <row r="43" spans="1:8" ht="12.75">
      <c r="A43" s="163">
        <v>39</v>
      </c>
      <c r="B43" s="88">
        <f t="shared" si="5"/>
        <v>12.47</v>
      </c>
      <c r="C43" s="87">
        <f t="shared" si="2"/>
        <v>34.54</v>
      </c>
      <c r="D43" s="261">
        <v>19350</v>
      </c>
      <c r="E43" s="262">
        <v>11450</v>
      </c>
      <c r="F43" s="264">
        <f t="shared" si="3"/>
        <v>31142</v>
      </c>
      <c r="G43" s="263">
        <f t="shared" si="0"/>
        <v>22599</v>
      </c>
      <c r="H43" s="262">
        <v>308</v>
      </c>
    </row>
    <row r="44" spans="1:8" ht="12.75">
      <c r="A44" s="163">
        <v>40</v>
      </c>
      <c r="B44" s="88">
        <f t="shared" si="5"/>
        <v>12.49</v>
      </c>
      <c r="C44" s="87">
        <f t="shared" si="2"/>
        <v>34.61</v>
      </c>
      <c r="D44" s="261">
        <v>19350</v>
      </c>
      <c r="E44" s="262">
        <v>11450</v>
      </c>
      <c r="F44" s="264">
        <f t="shared" si="3"/>
        <v>31090</v>
      </c>
      <c r="G44" s="263">
        <f t="shared" si="0"/>
        <v>22561</v>
      </c>
      <c r="H44" s="262">
        <v>308</v>
      </c>
    </row>
    <row r="45" spans="1:8" ht="12.75">
      <c r="A45" s="163">
        <v>41</v>
      </c>
      <c r="B45" s="88">
        <f t="shared" si="5"/>
        <v>12.52</v>
      </c>
      <c r="C45" s="87">
        <f t="shared" si="2"/>
        <v>34.68</v>
      </c>
      <c r="D45" s="261">
        <v>19350</v>
      </c>
      <c r="E45" s="262">
        <v>11450</v>
      </c>
      <c r="F45" s="264">
        <f t="shared" si="3"/>
        <v>31018</v>
      </c>
      <c r="G45" s="263">
        <f t="shared" si="0"/>
        <v>22508</v>
      </c>
      <c r="H45" s="262">
        <v>308</v>
      </c>
    </row>
    <row r="46" spans="1:8" ht="12.75">
      <c r="A46" s="163">
        <v>42</v>
      </c>
      <c r="B46" s="88">
        <f t="shared" si="5"/>
        <v>12.54</v>
      </c>
      <c r="C46" s="87">
        <f t="shared" si="2"/>
        <v>34.75</v>
      </c>
      <c r="D46" s="261">
        <v>19350</v>
      </c>
      <c r="E46" s="262">
        <v>11450</v>
      </c>
      <c r="F46" s="264">
        <f t="shared" si="3"/>
        <v>30967</v>
      </c>
      <c r="G46" s="263">
        <f t="shared" si="0"/>
        <v>22471</v>
      </c>
      <c r="H46" s="262">
        <v>308</v>
      </c>
    </row>
    <row r="47" spans="1:8" ht="12.75">
      <c r="A47" s="163">
        <v>43</v>
      </c>
      <c r="B47" s="88">
        <f t="shared" si="5"/>
        <v>12.56</v>
      </c>
      <c r="C47" s="87">
        <f t="shared" si="2"/>
        <v>34.82</v>
      </c>
      <c r="D47" s="261">
        <v>19350</v>
      </c>
      <c r="E47" s="262">
        <v>11450</v>
      </c>
      <c r="F47" s="264">
        <f t="shared" si="3"/>
        <v>30916</v>
      </c>
      <c r="G47" s="263">
        <f t="shared" si="0"/>
        <v>22433</v>
      </c>
      <c r="H47" s="262">
        <v>308</v>
      </c>
    </row>
    <row r="48" spans="1:8" ht="12.75">
      <c r="A48" s="163">
        <v>44</v>
      </c>
      <c r="B48" s="88">
        <f t="shared" si="5"/>
        <v>12.59</v>
      </c>
      <c r="C48" s="87">
        <f t="shared" si="2"/>
        <v>34.89</v>
      </c>
      <c r="D48" s="261">
        <v>19350</v>
      </c>
      <c r="E48" s="262">
        <v>11450</v>
      </c>
      <c r="F48" s="264">
        <f t="shared" si="3"/>
        <v>30845</v>
      </c>
      <c r="G48" s="263">
        <f aca="true" t="shared" si="6" ref="G48:G79">ROUND(12*(1/B48*D48+1/C48*E48),0)</f>
        <v>22381</v>
      </c>
      <c r="H48" s="262">
        <v>308</v>
      </c>
    </row>
    <row r="49" spans="1:8" ht="12.75">
      <c r="A49" s="163">
        <v>45</v>
      </c>
      <c r="B49" s="88">
        <f t="shared" si="5"/>
        <v>12.61</v>
      </c>
      <c r="C49" s="87">
        <f aca="true" t="shared" si="7" ref="C49:C80">ROUND(-0.0005*POWER(A49,2)+0.1103*A49+31,2)</f>
        <v>34.95</v>
      </c>
      <c r="D49" s="261">
        <v>19350</v>
      </c>
      <c r="E49" s="262">
        <v>11450</v>
      </c>
      <c r="F49" s="264">
        <f t="shared" si="3"/>
        <v>30796</v>
      </c>
      <c r="G49" s="263">
        <f t="shared" si="6"/>
        <v>22345</v>
      </c>
      <c r="H49" s="262">
        <v>308</v>
      </c>
    </row>
    <row r="50" spans="1:8" ht="12.75">
      <c r="A50" s="163">
        <v>46</v>
      </c>
      <c r="B50" s="88">
        <f t="shared" si="5"/>
        <v>12.63</v>
      </c>
      <c r="C50" s="87">
        <f t="shared" si="7"/>
        <v>35.02</v>
      </c>
      <c r="D50" s="261">
        <v>19350</v>
      </c>
      <c r="E50" s="262">
        <v>11450</v>
      </c>
      <c r="F50" s="264">
        <f t="shared" si="3"/>
        <v>30745</v>
      </c>
      <c r="G50" s="263">
        <f t="shared" si="6"/>
        <v>22308</v>
      </c>
      <c r="H50" s="262">
        <v>308</v>
      </c>
    </row>
    <row r="51" spans="1:8" ht="12.75">
      <c r="A51" s="163">
        <v>47</v>
      </c>
      <c r="B51" s="88">
        <f t="shared" si="5"/>
        <v>12.65</v>
      </c>
      <c r="C51" s="87">
        <f t="shared" si="7"/>
        <v>35.08</v>
      </c>
      <c r="D51" s="261">
        <v>19350</v>
      </c>
      <c r="E51" s="262">
        <v>11450</v>
      </c>
      <c r="F51" s="264">
        <f t="shared" si="3"/>
        <v>30697</v>
      </c>
      <c r="G51" s="263">
        <f t="shared" si="6"/>
        <v>22272</v>
      </c>
      <c r="H51" s="262">
        <v>308</v>
      </c>
    </row>
    <row r="52" spans="1:8" ht="12.75">
      <c r="A52" s="163">
        <v>48</v>
      </c>
      <c r="B52" s="88">
        <f t="shared" si="5"/>
        <v>12.67</v>
      </c>
      <c r="C52" s="87">
        <f t="shared" si="7"/>
        <v>35.14</v>
      </c>
      <c r="D52" s="261">
        <v>19350</v>
      </c>
      <c r="E52" s="262">
        <v>11450</v>
      </c>
      <c r="F52" s="264">
        <f t="shared" si="3"/>
        <v>30648</v>
      </c>
      <c r="G52" s="263">
        <f t="shared" si="6"/>
        <v>22237</v>
      </c>
      <c r="H52" s="262">
        <v>308</v>
      </c>
    </row>
    <row r="53" spans="1:8" ht="12.75">
      <c r="A53" s="163">
        <v>49</v>
      </c>
      <c r="B53" s="88">
        <f t="shared" si="5"/>
        <v>12.69</v>
      </c>
      <c r="C53" s="87">
        <f t="shared" si="7"/>
        <v>35.2</v>
      </c>
      <c r="D53" s="261">
        <v>19350</v>
      </c>
      <c r="E53" s="262">
        <v>11450</v>
      </c>
      <c r="F53" s="264">
        <f t="shared" si="3"/>
        <v>30599</v>
      </c>
      <c r="G53" s="263">
        <f t="shared" si="6"/>
        <v>22201</v>
      </c>
      <c r="H53" s="262">
        <v>308</v>
      </c>
    </row>
    <row r="54" spans="1:8" ht="12.75">
      <c r="A54" s="163">
        <v>50</v>
      </c>
      <c r="B54" s="88">
        <f t="shared" si="5"/>
        <v>12.72</v>
      </c>
      <c r="C54" s="87">
        <f t="shared" si="7"/>
        <v>35.27</v>
      </c>
      <c r="D54" s="261">
        <v>19350</v>
      </c>
      <c r="E54" s="262">
        <v>11450</v>
      </c>
      <c r="F54" s="264">
        <f t="shared" si="3"/>
        <v>30530</v>
      </c>
      <c r="G54" s="263">
        <f t="shared" si="6"/>
        <v>22150</v>
      </c>
      <c r="H54" s="262">
        <v>308</v>
      </c>
    </row>
    <row r="55" spans="1:8" ht="12.75">
      <c r="A55" s="163">
        <v>51</v>
      </c>
      <c r="B55" s="88">
        <f t="shared" si="5"/>
        <v>12.73</v>
      </c>
      <c r="C55" s="87">
        <f t="shared" si="7"/>
        <v>35.32</v>
      </c>
      <c r="D55" s="261">
        <v>19350</v>
      </c>
      <c r="E55" s="262">
        <v>11450</v>
      </c>
      <c r="F55" s="264">
        <f t="shared" si="3"/>
        <v>30503</v>
      </c>
      <c r="G55" s="263">
        <f t="shared" si="6"/>
        <v>22131</v>
      </c>
      <c r="H55" s="262">
        <v>308</v>
      </c>
    </row>
    <row r="56" spans="1:8" ht="12.75">
      <c r="A56" s="163">
        <v>52</v>
      </c>
      <c r="B56" s="88">
        <f t="shared" si="5"/>
        <v>12.75</v>
      </c>
      <c r="C56" s="87">
        <f t="shared" si="7"/>
        <v>35.38</v>
      </c>
      <c r="D56" s="261">
        <v>19350</v>
      </c>
      <c r="E56" s="262">
        <v>11450</v>
      </c>
      <c r="F56" s="264">
        <f t="shared" si="3"/>
        <v>30455</v>
      </c>
      <c r="G56" s="263">
        <f t="shared" si="6"/>
        <v>22095</v>
      </c>
      <c r="H56" s="262">
        <v>308</v>
      </c>
    </row>
    <row r="57" spans="1:8" ht="12.75">
      <c r="A57" s="163">
        <v>53</v>
      </c>
      <c r="B57" s="88">
        <f t="shared" si="5"/>
        <v>12.77</v>
      </c>
      <c r="C57" s="87">
        <f t="shared" si="7"/>
        <v>35.44</v>
      </c>
      <c r="D57" s="261">
        <v>19350</v>
      </c>
      <c r="E57" s="262">
        <v>11450</v>
      </c>
      <c r="F57" s="264">
        <f t="shared" si="3"/>
        <v>30407</v>
      </c>
      <c r="G57" s="263">
        <f t="shared" si="6"/>
        <v>22060</v>
      </c>
      <c r="H57" s="262">
        <v>308</v>
      </c>
    </row>
    <row r="58" spans="1:8" ht="12.75">
      <c r="A58" s="163">
        <v>54</v>
      </c>
      <c r="B58" s="88">
        <f t="shared" si="5"/>
        <v>12.79</v>
      </c>
      <c r="C58" s="87">
        <f t="shared" si="7"/>
        <v>35.5</v>
      </c>
      <c r="D58" s="261">
        <v>19350</v>
      </c>
      <c r="E58" s="262">
        <v>11450</v>
      </c>
      <c r="F58" s="264">
        <f t="shared" si="3"/>
        <v>30359</v>
      </c>
      <c r="G58" s="263">
        <f t="shared" si="6"/>
        <v>22025</v>
      </c>
      <c r="H58" s="262">
        <v>308</v>
      </c>
    </row>
    <row r="59" spans="1:8" ht="12.75">
      <c r="A59" s="163">
        <v>55</v>
      </c>
      <c r="B59" s="88">
        <f t="shared" si="5"/>
        <v>12.81</v>
      </c>
      <c r="C59" s="87">
        <f t="shared" si="7"/>
        <v>35.55</v>
      </c>
      <c r="D59" s="261">
        <v>19350</v>
      </c>
      <c r="E59" s="262">
        <v>11450</v>
      </c>
      <c r="F59" s="264">
        <f t="shared" si="3"/>
        <v>30313</v>
      </c>
      <c r="G59" s="263">
        <f t="shared" si="6"/>
        <v>21991</v>
      </c>
      <c r="H59" s="262">
        <v>308</v>
      </c>
    </row>
    <row r="60" spans="1:8" ht="12.75">
      <c r="A60" s="163">
        <v>56</v>
      </c>
      <c r="B60" s="88">
        <f t="shared" si="5"/>
        <v>12.83</v>
      </c>
      <c r="C60" s="87">
        <f t="shared" si="7"/>
        <v>35.61</v>
      </c>
      <c r="D60" s="261">
        <v>19350</v>
      </c>
      <c r="E60" s="262">
        <v>11450</v>
      </c>
      <c r="F60" s="264">
        <f t="shared" si="3"/>
        <v>30266</v>
      </c>
      <c r="G60" s="263">
        <f t="shared" si="6"/>
        <v>21957</v>
      </c>
      <c r="H60" s="262">
        <v>308</v>
      </c>
    </row>
    <row r="61" spans="1:8" ht="12.75">
      <c r="A61" s="163">
        <v>57</v>
      </c>
      <c r="B61" s="88">
        <f aca="true" t="shared" si="8" ref="B61:B92">ROUND(0.0015*A61+12.74285,2)</f>
        <v>12.83</v>
      </c>
      <c r="C61" s="87">
        <f t="shared" si="7"/>
        <v>35.66</v>
      </c>
      <c r="D61" s="261">
        <v>19350</v>
      </c>
      <c r="E61" s="262">
        <v>11450</v>
      </c>
      <c r="F61" s="264">
        <f t="shared" si="3"/>
        <v>30258</v>
      </c>
      <c r="G61" s="263">
        <f t="shared" si="6"/>
        <v>21951</v>
      </c>
      <c r="H61" s="262">
        <v>308</v>
      </c>
    </row>
    <row r="62" spans="1:8" ht="12.75">
      <c r="A62" s="163">
        <v>58</v>
      </c>
      <c r="B62" s="88">
        <f t="shared" si="8"/>
        <v>12.83</v>
      </c>
      <c r="C62" s="87">
        <f t="shared" si="7"/>
        <v>35.72</v>
      </c>
      <c r="D62" s="261">
        <v>19350</v>
      </c>
      <c r="E62" s="262">
        <v>11450</v>
      </c>
      <c r="F62" s="264">
        <f t="shared" si="3"/>
        <v>30249</v>
      </c>
      <c r="G62" s="263">
        <f t="shared" si="6"/>
        <v>21945</v>
      </c>
      <c r="H62" s="262">
        <v>308</v>
      </c>
    </row>
    <row r="63" spans="1:8" ht="12.75">
      <c r="A63" s="163">
        <v>59</v>
      </c>
      <c r="B63" s="88">
        <f t="shared" si="8"/>
        <v>12.83</v>
      </c>
      <c r="C63" s="87">
        <f t="shared" si="7"/>
        <v>35.77</v>
      </c>
      <c r="D63" s="261">
        <v>19350</v>
      </c>
      <c r="E63" s="262">
        <v>11450</v>
      </c>
      <c r="F63" s="264">
        <f t="shared" si="3"/>
        <v>30242</v>
      </c>
      <c r="G63" s="263">
        <f t="shared" si="6"/>
        <v>21939</v>
      </c>
      <c r="H63" s="262">
        <v>308</v>
      </c>
    </row>
    <row r="64" spans="1:8" ht="12.75">
      <c r="A64" s="163">
        <v>60</v>
      </c>
      <c r="B64" s="88">
        <f t="shared" si="8"/>
        <v>12.83</v>
      </c>
      <c r="C64" s="87">
        <f t="shared" si="7"/>
        <v>35.82</v>
      </c>
      <c r="D64" s="261">
        <v>19350</v>
      </c>
      <c r="E64" s="262">
        <v>11450</v>
      </c>
      <c r="F64" s="264">
        <f t="shared" si="3"/>
        <v>30235</v>
      </c>
      <c r="G64" s="263">
        <f t="shared" si="6"/>
        <v>21934</v>
      </c>
      <c r="H64" s="262">
        <v>308</v>
      </c>
    </row>
    <row r="65" spans="1:8" ht="12.75">
      <c r="A65" s="163">
        <v>61</v>
      </c>
      <c r="B65" s="88">
        <f t="shared" si="8"/>
        <v>12.83</v>
      </c>
      <c r="C65" s="87">
        <f t="shared" si="7"/>
        <v>35.87</v>
      </c>
      <c r="D65" s="261">
        <v>19350</v>
      </c>
      <c r="E65" s="262">
        <v>11450</v>
      </c>
      <c r="F65" s="264">
        <f t="shared" si="3"/>
        <v>30228</v>
      </c>
      <c r="G65" s="263">
        <f t="shared" si="6"/>
        <v>21929</v>
      </c>
      <c r="H65" s="262">
        <v>308</v>
      </c>
    </row>
    <row r="66" spans="1:8" ht="12.75">
      <c r="A66" s="163">
        <v>62</v>
      </c>
      <c r="B66" s="88">
        <f t="shared" si="8"/>
        <v>12.84</v>
      </c>
      <c r="C66" s="87">
        <f t="shared" si="7"/>
        <v>35.92</v>
      </c>
      <c r="D66" s="261">
        <v>19350</v>
      </c>
      <c r="E66" s="262">
        <v>11450</v>
      </c>
      <c r="F66" s="264">
        <f t="shared" si="3"/>
        <v>30201</v>
      </c>
      <c r="G66" s="263">
        <f t="shared" si="6"/>
        <v>21909</v>
      </c>
      <c r="H66" s="262">
        <v>308</v>
      </c>
    </row>
    <row r="67" spans="1:8" ht="12.75">
      <c r="A67" s="163">
        <v>63</v>
      </c>
      <c r="B67" s="88">
        <f t="shared" si="8"/>
        <v>12.84</v>
      </c>
      <c r="C67" s="87">
        <f t="shared" si="7"/>
        <v>35.96</v>
      </c>
      <c r="D67" s="261">
        <v>19350</v>
      </c>
      <c r="E67" s="262">
        <v>11450</v>
      </c>
      <c r="F67" s="264">
        <f t="shared" si="3"/>
        <v>30195</v>
      </c>
      <c r="G67" s="263">
        <f t="shared" si="6"/>
        <v>21905</v>
      </c>
      <c r="H67" s="262">
        <v>308</v>
      </c>
    </row>
    <row r="68" spans="1:8" ht="12.75">
      <c r="A68" s="163">
        <v>64</v>
      </c>
      <c r="B68" s="88">
        <f t="shared" si="8"/>
        <v>12.84</v>
      </c>
      <c r="C68" s="87">
        <f t="shared" si="7"/>
        <v>36.01</v>
      </c>
      <c r="D68" s="261">
        <v>19350</v>
      </c>
      <c r="E68" s="262">
        <v>11450</v>
      </c>
      <c r="F68" s="264">
        <f t="shared" si="3"/>
        <v>30188</v>
      </c>
      <c r="G68" s="263">
        <f t="shared" si="6"/>
        <v>21900</v>
      </c>
      <c r="H68" s="262">
        <v>308</v>
      </c>
    </row>
    <row r="69" spans="1:8" ht="12.75">
      <c r="A69" s="163">
        <v>65</v>
      </c>
      <c r="B69" s="88">
        <f t="shared" si="8"/>
        <v>12.84</v>
      </c>
      <c r="C69" s="87">
        <f t="shared" si="7"/>
        <v>36.06</v>
      </c>
      <c r="D69" s="261">
        <v>19350</v>
      </c>
      <c r="E69" s="262">
        <v>11450</v>
      </c>
      <c r="F69" s="264">
        <f t="shared" si="3"/>
        <v>30181</v>
      </c>
      <c r="G69" s="263">
        <f t="shared" si="6"/>
        <v>21894</v>
      </c>
      <c r="H69" s="262">
        <v>308</v>
      </c>
    </row>
    <row r="70" spans="1:8" ht="12.75">
      <c r="A70" s="163">
        <v>66</v>
      </c>
      <c r="B70" s="88">
        <f t="shared" si="8"/>
        <v>12.84</v>
      </c>
      <c r="C70" s="87">
        <f t="shared" si="7"/>
        <v>36.1</v>
      </c>
      <c r="D70" s="261">
        <v>19350</v>
      </c>
      <c r="E70" s="262">
        <v>11450</v>
      </c>
      <c r="F70" s="264">
        <f t="shared" si="3"/>
        <v>30175</v>
      </c>
      <c r="G70" s="263">
        <f t="shared" si="6"/>
        <v>21890</v>
      </c>
      <c r="H70" s="262">
        <v>308</v>
      </c>
    </row>
    <row r="71" spans="1:8" ht="12.75">
      <c r="A71" s="163">
        <v>67</v>
      </c>
      <c r="B71" s="88">
        <f t="shared" si="8"/>
        <v>12.84</v>
      </c>
      <c r="C71" s="87">
        <f t="shared" si="7"/>
        <v>36.15</v>
      </c>
      <c r="D71" s="261">
        <v>19350</v>
      </c>
      <c r="E71" s="262">
        <v>11450</v>
      </c>
      <c r="F71" s="264">
        <f t="shared" si="3"/>
        <v>30168</v>
      </c>
      <c r="G71" s="263">
        <f t="shared" si="6"/>
        <v>21885</v>
      </c>
      <c r="H71" s="262">
        <v>308</v>
      </c>
    </row>
    <row r="72" spans="1:8" ht="12.75">
      <c r="A72" s="163">
        <v>68</v>
      </c>
      <c r="B72" s="88">
        <f t="shared" si="8"/>
        <v>12.84</v>
      </c>
      <c r="C72" s="87">
        <f t="shared" si="7"/>
        <v>36.19</v>
      </c>
      <c r="D72" s="261">
        <v>19350</v>
      </c>
      <c r="E72" s="262">
        <v>11450</v>
      </c>
      <c r="F72" s="264">
        <f t="shared" si="3"/>
        <v>30162</v>
      </c>
      <c r="G72" s="263">
        <f t="shared" si="6"/>
        <v>21881</v>
      </c>
      <c r="H72" s="262">
        <v>308</v>
      </c>
    </row>
    <row r="73" spans="1:8" ht="12.75">
      <c r="A73" s="163">
        <v>69</v>
      </c>
      <c r="B73" s="88">
        <f t="shared" si="8"/>
        <v>12.85</v>
      </c>
      <c r="C73" s="87">
        <f t="shared" si="7"/>
        <v>36.23</v>
      </c>
      <c r="D73" s="261">
        <v>19350</v>
      </c>
      <c r="E73" s="262">
        <v>11450</v>
      </c>
      <c r="F73" s="264">
        <f t="shared" si="3"/>
        <v>30137</v>
      </c>
      <c r="G73" s="263">
        <f t="shared" si="6"/>
        <v>21862</v>
      </c>
      <c r="H73" s="262">
        <v>308</v>
      </c>
    </row>
    <row r="74" spans="1:8" ht="12.75">
      <c r="A74" s="163">
        <v>70</v>
      </c>
      <c r="B74" s="88">
        <f t="shared" si="8"/>
        <v>12.85</v>
      </c>
      <c r="C74" s="87">
        <f t="shared" si="7"/>
        <v>36.27</v>
      </c>
      <c r="D74" s="261">
        <v>19350</v>
      </c>
      <c r="E74" s="262">
        <v>11450</v>
      </c>
      <c r="F74" s="264">
        <f t="shared" si="3"/>
        <v>30131</v>
      </c>
      <c r="G74" s="263">
        <f t="shared" si="6"/>
        <v>21858</v>
      </c>
      <c r="H74" s="262">
        <v>308</v>
      </c>
    </row>
    <row r="75" spans="1:8" ht="12.75">
      <c r="A75" s="163">
        <v>71</v>
      </c>
      <c r="B75" s="88">
        <f t="shared" si="8"/>
        <v>12.85</v>
      </c>
      <c r="C75" s="87">
        <f t="shared" si="7"/>
        <v>36.31</v>
      </c>
      <c r="D75" s="261">
        <v>19350</v>
      </c>
      <c r="E75" s="262">
        <v>11450</v>
      </c>
      <c r="F75" s="264">
        <f t="shared" si="3"/>
        <v>30126</v>
      </c>
      <c r="G75" s="263">
        <f t="shared" si="6"/>
        <v>21854</v>
      </c>
      <c r="H75" s="262">
        <v>308</v>
      </c>
    </row>
    <row r="76" spans="1:8" ht="12.75">
      <c r="A76" s="163">
        <v>72</v>
      </c>
      <c r="B76" s="88">
        <f t="shared" si="8"/>
        <v>12.85</v>
      </c>
      <c r="C76" s="87">
        <f t="shared" si="7"/>
        <v>36.35</v>
      </c>
      <c r="D76" s="261">
        <v>19350</v>
      </c>
      <c r="E76" s="262">
        <v>11450</v>
      </c>
      <c r="F76" s="264">
        <f t="shared" si="3"/>
        <v>30120</v>
      </c>
      <c r="G76" s="263">
        <f t="shared" si="6"/>
        <v>21850</v>
      </c>
      <c r="H76" s="262">
        <v>308</v>
      </c>
    </row>
    <row r="77" spans="1:8" ht="12.75">
      <c r="A77" s="163">
        <v>73</v>
      </c>
      <c r="B77" s="88">
        <f t="shared" si="8"/>
        <v>12.85</v>
      </c>
      <c r="C77" s="87">
        <f t="shared" si="7"/>
        <v>36.39</v>
      </c>
      <c r="D77" s="261">
        <v>19350</v>
      </c>
      <c r="E77" s="262">
        <v>11450</v>
      </c>
      <c r="F77" s="264">
        <f t="shared" si="3"/>
        <v>30114</v>
      </c>
      <c r="G77" s="263">
        <f t="shared" si="6"/>
        <v>21846</v>
      </c>
      <c r="H77" s="262">
        <v>308</v>
      </c>
    </row>
    <row r="78" spans="1:8" ht="12.75">
      <c r="A78" s="163">
        <v>74</v>
      </c>
      <c r="B78" s="88">
        <f t="shared" si="8"/>
        <v>12.85</v>
      </c>
      <c r="C78" s="87">
        <f t="shared" si="7"/>
        <v>36.42</v>
      </c>
      <c r="D78" s="261">
        <v>19350</v>
      </c>
      <c r="E78" s="262">
        <v>11450</v>
      </c>
      <c r="F78" s="264">
        <f t="shared" si="3"/>
        <v>30110</v>
      </c>
      <c r="G78" s="263">
        <f t="shared" si="6"/>
        <v>21843</v>
      </c>
      <c r="H78" s="262">
        <v>308</v>
      </c>
    </row>
    <row r="79" spans="1:8" ht="12.75">
      <c r="A79" s="163">
        <v>75</v>
      </c>
      <c r="B79" s="88">
        <f t="shared" si="8"/>
        <v>12.86</v>
      </c>
      <c r="C79" s="87">
        <f t="shared" si="7"/>
        <v>36.46</v>
      </c>
      <c r="D79" s="261">
        <v>19350</v>
      </c>
      <c r="E79" s="262">
        <v>11450</v>
      </c>
      <c r="F79" s="264">
        <f t="shared" si="3"/>
        <v>30085</v>
      </c>
      <c r="G79" s="263">
        <f t="shared" si="6"/>
        <v>21825</v>
      </c>
      <c r="H79" s="262">
        <v>308</v>
      </c>
    </row>
    <row r="80" spans="1:8" ht="12.75">
      <c r="A80" s="163">
        <v>76</v>
      </c>
      <c r="B80" s="88">
        <f t="shared" si="8"/>
        <v>12.86</v>
      </c>
      <c r="C80" s="87">
        <f t="shared" si="7"/>
        <v>36.49</v>
      </c>
      <c r="D80" s="261">
        <v>19350</v>
      </c>
      <c r="E80" s="262">
        <v>11450</v>
      </c>
      <c r="F80" s="264">
        <f t="shared" si="3"/>
        <v>30081</v>
      </c>
      <c r="G80" s="263">
        <f aca="true" t="shared" si="9" ref="G80:G111">ROUND(12*(1/B80*D80+1/C80*E80),0)</f>
        <v>21821</v>
      </c>
      <c r="H80" s="262">
        <v>308</v>
      </c>
    </row>
    <row r="81" spans="1:8" ht="12.75">
      <c r="A81" s="163">
        <v>77</v>
      </c>
      <c r="B81" s="88">
        <f t="shared" si="8"/>
        <v>12.86</v>
      </c>
      <c r="C81" s="87">
        <f aca="true" t="shared" si="10" ref="C81:C110">ROUND(-0.0005*POWER(A81,2)+0.1103*A81+31,2)</f>
        <v>36.53</v>
      </c>
      <c r="D81" s="261">
        <v>19350</v>
      </c>
      <c r="E81" s="262">
        <v>11450</v>
      </c>
      <c r="F81" s="264">
        <f aca="true" t="shared" si="11" ref="F81:F144">ROUND(12*1.3644*(1/B81*D81+1/C81*E81)+H81,0)</f>
        <v>30075</v>
      </c>
      <c r="G81" s="263">
        <f t="shared" si="9"/>
        <v>21817</v>
      </c>
      <c r="H81" s="262">
        <v>308</v>
      </c>
    </row>
    <row r="82" spans="1:8" ht="12.75">
      <c r="A82" s="163">
        <v>78</v>
      </c>
      <c r="B82" s="88">
        <f t="shared" si="8"/>
        <v>12.86</v>
      </c>
      <c r="C82" s="87">
        <f t="shared" si="10"/>
        <v>36.56</v>
      </c>
      <c r="D82" s="261">
        <v>19350</v>
      </c>
      <c r="E82" s="262">
        <v>11450</v>
      </c>
      <c r="F82" s="264">
        <f t="shared" si="11"/>
        <v>30071</v>
      </c>
      <c r="G82" s="263">
        <f t="shared" si="9"/>
        <v>21814</v>
      </c>
      <c r="H82" s="262">
        <v>308</v>
      </c>
    </row>
    <row r="83" spans="1:8" ht="12.75">
      <c r="A83" s="163">
        <v>79</v>
      </c>
      <c r="B83" s="88">
        <f t="shared" si="8"/>
        <v>12.86</v>
      </c>
      <c r="C83" s="87">
        <f t="shared" si="10"/>
        <v>36.59</v>
      </c>
      <c r="D83" s="261">
        <v>19350</v>
      </c>
      <c r="E83" s="262">
        <v>11450</v>
      </c>
      <c r="F83" s="264">
        <f t="shared" si="11"/>
        <v>30067</v>
      </c>
      <c r="G83" s="263">
        <f t="shared" si="9"/>
        <v>21811</v>
      </c>
      <c r="H83" s="262">
        <v>308</v>
      </c>
    </row>
    <row r="84" spans="1:8" ht="12.75">
      <c r="A84" s="163">
        <v>80</v>
      </c>
      <c r="B84" s="88">
        <f t="shared" si="8"/>
        <v>12.86</v>
      </c>
      <c r="C84" s="87">
        <f t="shared" si="10"/>
        <v>36.62</v>
      </c>
      <c r="D84" s="261">
        <v>19350</v>
      </c>
      <c r="E84" s="262">
        <v>11450</v>
      </c>
      <c r="F84" s="264">
        <f t="shared" si="11"/>
        <v>30063</v>
      </c>
      <c r="G84" s="263">
        <f t="shared" si="9"/>
        <v>21808</v>
      </c>
      <c r="H84" s="262">
        <v>308</v>
      </c>
    </row>
    <row r="85" spans="1:8" ht="12.75">
      <c r="A85" s="163">
        <v>81</v>
      </c>
      <c r="B85" s="88">
        <f t="shared" si="8"/>
        <v>12.86</v>
      </c>
      <c r="C85" s="87">
        <f t="shared" si="10"/>
        <v>36.65</v>
      </c>
      <c r="D85" s="261">
        <v>19350</v>
      </c>
      <c r="E85" s="262">
        <v>11450</v>
      </c>
      <c r="F85" s="264">
        <f t="shared" si="11"/>
        <v>30059</v>
      </c>
      <c r="G85" s="263">
        <f t="shared" si="9"/>
        <v>21805</v>
      </c>
      <c r="H85" s="262">
        <v>308</v>
      </c>
    </row>
    <row r="86" spans="1:8" ht="12.75">
      <c r="A86" s="163">
        <v>82</v>
      </c>
      <c r="B86" s="88">
        <f t="shared" si="8"/>
        <v>12.87</v>
      </c>
      <c r="C86" s="87">
        <f t="shared" si="10"/>
        <v>36.68</v>
      </c>
      <c r="D86" s="261">
        <v>19350</v>
      </c>
      <c r="E86" s="262">
        <v>11450</v>
      </c>
      <c r="F86" s="264">
        <f t="shared" si="11"/>
        <v>30035</v>
      </c>
      <c r="G86" s="263">
        <f t="shared" si="9"/>
        <v>21788</v>
      </c>
      <c r="H86" s="262">
        <v>308</v>
      </c>
    </row>
    <row r="87" spans="1:8" ht="12.75">
      <c r="A87" s="163">
        <v>83</v>
      </c>
      <c r="B87" s="88">
        <f t="shared" si="8"/>
        <v>12.87</v>
      </c>
      <c r="C87" s="87">
        <f t="shared" si="10"/>
        <v>36.71</v>
      </c>
      <c r="D87" s="261">
        <v>19350</v>
      </c>
      <c r="E87" s="262">
        <v>11450</v>
      </c>
      <c r="F87" s="264">
        <f t="shared" si="11"/>
        <v>30031</v>
      </c>
      <c r="G87" s="263">
        <f t="shared" si="9"/>
        <v>21785</v>
      </c>
      <c r="H87" s="262">
        <v>308</v>
      </c>
    </row>
    <row r="88" spans="1:8" ht="12.75">
      <c r="A88" s="163">
        <v>84</v>
      </c>
      <c r="B88" s="88">
        <f t="shared" si="8"/>
        <v>12.87</v>
      </c>
      <c r="C88" s="87">
        <f t="shared" si="10"/>
        <v>36.74</v>
      </c>
      <c r="D88" s="261">
        <v>19350</v>
      </c>
      <c r="E88" s="262">
        <v>11450</v>
      </c>
      <c r="F88" s="264">
        <f t="shared" si="11"/>
        <v>30027</v>
      </c>
      <c r="G88" s="263">
        <f t="shared" si="9"/>
        <v>21782</v>
      </c>
      <c r="H88" s="262">
        <v>308</v>
      </c>
    </row>
    <row r="89" spans="1:8" ht="12.75">
      <c r="A89" s="163">
        <v>85</v>
      </c>
      <c r="B89" s="88">
        <f t="shared" si="8"/>
        <v>12.87</v>
      </c>
      <c r="C89" s="87">
        <f t="shared" si="10"/>
        <v>36.76</v>
      </c>
      <c r="D89" s="261">
        <v>19350</v>
      </c>
      <c r="E89" s="262">
        <v>11450</v>
      </c>
      <c r="F89" s="264">
        <f t="shared" si="11"/>
        <v>30024</v>
      </c>
      <c r="G89" s="263">
        <f t="shared" si="9"/>
        <v>21780</v>
      </c>
      <c r="H89" s="262">
        <v>308</v>
      </c>
    </row>
    <row r="90" spans="1:8" ht="12.75">
      <c r="A90" s="163">
        <v>86</v>
      </c>
      <c r="B90" s="88">
        <f t="shared" si="8"/>
        <v>12.87</v>
      </c>
      <c r="C90" s="87">
        <f t="shared" si="10"/>
        <v>36.79</v>
      </c>
      <c r="D90" s="261">
        <v>19350</v>
      </c>
      <c r="E90" s="262">
        <v>11450</v>
      </c>
      <c r="F90" s="264">
        <f t="shared" si="11"/>
        <v>30020</v>
      </c>
      <c r="G90" s="263">
        <f t="shared" si="9"/>
        <v>21777</v>
      </c>
      <c r="H90" s="262">
        <v>308</v>
      </c>
    </row>
    <row r="91" spans="1:8" ht="12.75">
      <c r="A91" s="163">
        <v>87</v>
      </c>
      <c r="B91" s="88">
        <f t="shared" si="8"/>
        <v>12.87</v>
      </c>
      <c r="C91" s="87">
        <f t="shared" si="10"/>
        <v>36.81</v>
      </c>
      <c r="D91" s="261">
        <v>19350</v>
      </c>
      <c r="E91" s="262">
        <v>11450</v>
      </c>
      <c r="F91" s="264">
        <f t="shared" si="11"/>
        <v>30017</v>
      </c>
      <c r="G91" s="263">
        <f t="shared" si="9"/>
        <v>21775</v>
      </c>
      <c r="H91" s="262">
        <v>308</v>
      </c>
    </row>
    <row r="92" spans="1:8" ht="12.75">
      <c r="A92" s="163">
        <v>88</v>
      </c>
      <c r="B92" s="88">
        <f t="shared" si="8"/>
        <v>12.87</v>
      </c>
      <c r="C92" s="87">
        <f t="shared" si="10"/>
        <v>36.83</v>
      </c>
      <c r="D92" s="261">
        <v>19350</v>
      </c>
      <c r="E92" s="262">
        <v>11450</v>
      </c>
      <c r="F92" s="264">
        <f t="shared" si="11"/>
        <v>30015</v>
      </c>
      <c r="G92" s="263">
        <f t="shared" si="9"/>
        <v>21773</v>
      </c>
      <c r="H92" s="262">
        <v>308</v>
      </c>
    </row>
    <row r="93" spans="1:8" ht="12.75">
      <c r="A93" s="163">
        <v>89</v>
      </c>
      <c r="B93" s="88">
        <f aca="true" t="shared" si="12" ref="B93:B124">ROUND(0.0015*A93+12.74285,2)</f>
        <v>12.88</v>
      </c>
      <c r="C93" s="87">
        <f t="shared" si="10"/>
        <v>36.86</v>
      </c>
      <c r="D93" s="261">
        <v>19350</v>
      </c>
      <c r="E93" s="262">
        <v>11450</v>
      </c>
      <c r="F93" s="264">
        <f t="shared" si="11"/>
        <v>29991</v>
      </c>
      <c r="G93" s="263">
        <f t="shared" si="9"/>
        <v>21756</v>
      </c>
      <c r="H93" s="262">
        <v>308</v>
      </c>
    </row>
    <row r="94" spans="1:8" ht="12.75">
      <c r="A94" s="163">
        <v>90</v>
      </c>
      <c r="B94" s="88">
        <f t="shared" si="12"/>
        <v>12.88</v>
      </c>
      <c r="C94" s="87">
        <f t="shared" si="10"/>
        <v>36.88</v>
      </c>
      <c r="D94" s="261">
        <v>19350</v>
      </c>
      <c r="E94" s="262">
        <v>11450</v>
      </c>
      <c r="F94" s="264">
        <f t="shared" si="11"/>
        <v>29989</v>
      </c>
      <c r="G94" s="263">
        <f t="shared" si="9"/>
        <v>21754</v>
      </c>
      <c r="H94" s="262">
        <v>308</v>
      </c>
    </row>
    <row r="95" spans="1:8" ht="12.75">
      <c r="A95" s="163">
        <v>91</v>
      </c>
      <c r="B95" s="88">
        <f t="shared" si="12"/>
        <v>12.88</v>
      </c>
      <c r="C95" s="87">
        <f t="shared" si="10"/>
        <v>36.9</v>
      </c>
      <c r="D95" s="261">
        <v>19350</v>
      </c>
      <c r="E95" s="262">
        <v>11450</v>
      </c>
      <c r="F95" s="264">
        <f t="shared" si="11"/>
        <v>29986</v>
      </c>
      <c r="G95" s="263">
        <f t="shared" si="9"/>
        <v>21752</v>
      </c>
      <c r="H95" s="262">
        <v>308</v>
      </c>
    </row>
    <row r="96" spans="1:8" ht="12.75">
      <c r="A96" s="163">
        <v>92</v>
      </c>
      <c r="B96" s="88">
        <f t="shared" si="12"/>
        <v>12.88</v>
      </c>
      <c r="C96" s="87">
        <f t="shared" si="10"/>
        <v>36.92</v>
      </c>
      <c r="D96" s="261">
        <v>19350</v>
      </c>
      <c r="E96" s="262">
        <v>11450</v>
      </c>
      <c r="F96" s="264">
        <f t="shared" si="11"/>
        <v>29983</v>
      </c>
      <c r="G96" s="263">
        <f t="shared" si="9"/>
        <v>21750</v>
      </c>
      <c r="H96" s="262">
        <v>308</v>
      </c>
    </row>
    <row r="97" spans="1:8" ht="12.75">
      <c r="A97" s="163">
        <v>93</v>
      </c>
      <c r="B97" s="88">
        <f t="shared" si="12"/>
        <v>12.88</v>
      </c>
      <c r="C97" s="87">
        <f t="shared" si="10"/>
        <v>36.93</v>
      </c>
      <c r="D97" s="261">
        <v>19350</v>
      </c>
      <c r="E97" s="262">
        <v>11450</v>
      </c>
      <c r="F97" s="264">
        <f t="shared" si="11"/>
        <v>29982</v>
      </c>
      <c r="G97" s="263">
        <f t="shared" si="9"/>
        <v>21749</v>
      </c>
      <c r="H97" s="262">
        <v>308</v>
      </c>
    </row>
    <row r="98" spans="1:8" ht="12.75">
      <c r="A98" s="163">
        <v>94</v>
      </c>
      <c r="B98" s="88">
        <f t="shared" si="12"/>
        <v>12.88</v>
      </c>
      <c r="C98" s="87">
        <f t="shared" si="10"/>
        <v>36.95</v>
      </c>
      <c r="D98" s="261">
        <v>19350</v>
      </c>
      <c r="E98" s="262">
        <v>11450</v>
      </c>
      <c r="F98" s="264">
        <f t="shared" si="11"/>
        <v>29979</v>
      </c>
      <c r="G98" s="263">
        <f t="shared" si="9"/>
        <v>21746</v>
      </c>
      <c r="H98" s="262">
        <v>308</v>
      </c>
    </row>
    <row r="99" spans="1:8" ht="12.75">
      <c r="A99" s="163">
        <v>95</v>
      </c>
      <c r="B99" s="88">
        <f t="shared" si="12"/>
        <v>12.89</v>
      </c>
      <c r="C99" s="87">
        <f t="shared" si="10"/>
        <v>36.97</v>
      </c>
      <c r="D99" s="261">
        <v>19350</v>
      </c>
      <c r="E99" s="262">
        <v>11450</v>
      </c>
      <c r="F99" s="264">
        <f t="shared" si="11"/>
        <v>29957</v>
      </c>
      <c r="G99" s="263">
        <f t="shared" si="9"/>
        <v>21730</v>
      </c>
      <c r="H99" s="262">
        <v>308</v>
      </c>
    </row>
    <row r="100" spans="1:8" ht="12.75">
      <c r="A100" s="163">
        <v>96</v>
      </c>
      <c r="B100" s="88">
        <f t="shared" si="12"/>
        <v>12.89</v>
      </c>
      <c r="C100" s="87">
        <f t="shared" si="10"/>
        <v>36.98</v>
      </c>
      <c r="D100" s="261">
        <v>19350</v>
      </c>
      <c r="E100" s="262">
        <v>11450</v>
      </c>
      <c r="F100" s="264">
        <f t="shared" si="11"/>
        <v>29956</v>
      </c>
      <c r="G100" s="263">
        <f t="shared" si="9"/>
        <v>21729</v>
      </c>
      <c r="H100" s="262">
        <v>308</v>
      </c>
    </row>
    <row r="101" spans="1:8" ht="12.75">
      <c r="A101" s="163">
        <v>97</v>
      </c>
      <c r="B101" s="88">
        <f t="shared" si="12"/>
        <v>12.89</v>
      </c>
      <c r="C101" s="87">
        <f t="shared" si="10"/>
        <v>36.99</v>
      </c>
      <c r="D101" s="261">
        <v>19350</v>
      </c>
      <c r="E101" s="262">
        <v>11450</v>
      </c>
      <c r="F101" s="264">
        <f t="shared" si="11"/>
        <v>29954</v>
      </c>
      <c r="G101" s="263">
        <f t="shared" si="9"/>
        <v>21728</v>
      </c>
      <c r="H101" s="262">
        <v>308</v>
      </c>
    </row>
    <row r="102" spans="1:8" ht="12.75">
      <c r="A102" s="163">
        <v>98</v>
      </c>
      <c r="B102" s="88">
        <f t="shared" si="12"/>
        <v>12.89</v>
      </c>
      <c r="C102" s="87">
        <f t="shared" si="10"/>
        <v>37.01</v>
      </c>
      <c r="D102" s="261">
        <v>19350</v>
      </c>
      <c r="E102" s="262">
        <v>11450</v>
      </c>
      <c r="F102" s="264">
        <f t="shared" si="11"/>
        <v>29952</v>
      </c>
      <c r="G102" s="263">
        <f t="shared" si="9"/>
        <v>21726</v>
      </c>
      <c r="H102" s="262">
        <v>308</v>
      </c>
    </row>
    <row r="103" spans="1:8" ht="12.75">
      <c r="A103" s="163">
        <v>99</v>
      </c>
      <c r="B103" s="88">
        <f t="shared" si="12"/>
        <v>12.89</v>
      </c>
      <c r="C103" s="87">
        <f t="shared" si="10"/>
        <v>37.02</v>
      </c>
      <c r="D103" s="261">
        <v>19350</v>
      </c>
      <c r="E103" s="262">
        <v>11450</v>
      </c>
      <c r="F103" s="264">
        <f t="shared" si="11"/>
        <v>29950</v>
      </c>
      <c r="G103" s="263">
        <f t="shared" si="9"/>
        <v>21725</v>
      </c>
      <c r="H103" s="262">
        <v>308</v>
      </c>
    </row>
    <row r="104" spans="1:8" ht="12.75">
      <c r="A104" s="163">
        <v>100</v>
      </c>
      <c r="B104" s="88">
        <f t="shared" si="12"/>
        <v>12.89</v>
      </c>
      <c r="C104" s="87">
        <f t="shared" si="10"/>
        <v>37.03</v>
      </c>
      <c r="D104" s="261">
        <v>19350</v>
      </c>
      <c r="E104" s="262">
        <v>11450</v>
      </c>
      <c r="F104" s="264">
        <f t="shared" si="11"/>
        <v>29949</v>
      </c>
      <c r="G104" s="263">
        <f t="shared" si="9"/>
        <v>21724</v>
      </c>
      <c r="H104" s="262">
        <v>308</v>
      </c>
    </row>
    <row r="105" spans="1:8" ht="12.75">
      <c r="A105" s="163">
        <v>101</v>
      </c>
      <c r="B105" s="88">
        <f t="shared" si="12"/>
        <v>12.89</v>
      </c>
      <c r="C105" s="87">
        <f t="shared" si="10"/>
        <v>37.04</v>
      </c>
      <c r="D105" s="261">
        <v>19350</v>
      </c>
      <c r="E105" s="262">
        <v>11450</v>
      </c>
      <c r="F105" s="264">
        <f t="shared" si="11"/>
        <v>29947</v>
      </c>
      <c r="G105" s="263">
        <f t="shared" si="9"/>
        <v>21723</v>
      </c>
      <c r="H105" s="262">
        <v>308</v>
      </c>
    </row>
    <row r="106" spans="1:8" ht="12.75">
      <c r="A106" s="163">
        <v>102</v>
      </c>
      <c r="B106" s="88">
        <f t="shared" si="12"/>
        <v>12.9</v>
      </c>
      <c r="C106" s="87">
        <f t="shared" si="10"/>
        <v>37.05</v>
      </c>
      <c r="D106" s="261">
        <v>19350</v>
      </c>
      <c r="E106" s="262">
        <v>11450</v>
      </c>
      <c r="F106" s="264">
        <f t="shared" si="11"/>
        <v>29927</v>
      </c>
      <c r="G106" s="263">
        <f t="shared" si="9"/>
        <v>21709</v>
      </c>
      <c r="H106" s="262">
        <v>308</v>
      </c>
    </row>
    <row r="107" spans="1:8" ht="12.75">
      <c r="A107" s="163">
        <v>103</v>
      </c>
      <c r="B107" s="88">
        <f t="shared" si="12"/>
        <v>12.9</v>
      </c>
      <c r="C107" s="87">
        <f t="shared" si="10"/>
        <v>37.06</v>
      </c>
      <c r="D107" s="261">
        <v>19350</v>
      </c>
      <c r="E107" s="262">
        <v>11450</v>
      </c>
      <c r="F107" s="264">
        <f t="shared" si="11"/>
        <v>29926</v>
      </c>
      <c r="G107" s="263">
        <f t="shared" si="9"/>
        <v>21708</v>
      </c>
      <c r="H107" s="262">
        <v>308</v>
      </c>
    </row>
    <row r="108" spans="1:8" ht="12.75">
      <c r="A108" s="163">
        <v>104</v>
      </c>
      <c r="B108" s="88">
        <f t="shared" si="12"/>
        <v>12.9</v>
      </c>
      <c r="C108" s="87">
        <f t="shared" si="10"/>
        <v>37.06</v>
      </c>
      <c r="D108" s="261">
        <v>19350</v>
      </c>
      <c r="E108" s="262">
        <v>11450</v>
      </c>
      <c r="F108" s="264">
        <f t="shared" si="11"/>
        <v>29926</v>
      </c>
      <c r="G108" s="263">
        <f t="shared" si="9"/>
        <v>21708</v>
      </c>
      <c r="H108" s="262">
        <v>308</v>
      </c>
    </row>
    <row r="109" spans="1:8" ht="12.75">
      <c r="A109" s="163">
        <v>105</v>
      </c>
      <c r="B109" s="88">
        <f t="shared" si="12"/>
        <v>12.9</v>
      </c>
      <c r="C109" s="87">
        <f t="shared" si="10"/>
        <v>37.07</v>
      </c>
      <c r="D109" s="261">
        <v>19350</v>
      </c>
      <c r="E109" s="262">
        <v>11450</v>
      </c>
      <c r="F109" s="264">
        <f t="shared" si="11"/>
        <v>29924</v>
      </c>
      <c r="G109" s="263">
        <f t="shared" si="9"/>
        <v>21707</v>
      </c>
      <c r="H109" s="262">
        <v>308</v>
      </c>
    </row>
    <row r="110" spans="1:8" ht="12.75">
      <c r="A110" s="163">
        <v>106</v>
      </c>
      <c r="B110" s="88">
        <f t="shared" si="12"/>
        <v>12.9</v>
      </c>
      <c r="C110" s="87">
        <f t="shared" si="10"/>
        <v>37.07</v>
      </c>
      <c r="D110" s="261">
        <v>19350</v>
      </c>
      <c r="E110" s="262">
        <v>11450</v>
      </c>
      <c r="F110" s="264">
        <f t="shared" si="11"/>
        <v>29924</v>
      </c>
      <c r="G110" s="263">
        <f t="shared" si="9"/>
        <v>21707</v>
      </c>
      <c r="H110" s="262">
        <v>308</v>
      </c>
    </row>
    <row r="111" spans="1:8" ht="12.75">
      <c r="A111" s="163">
        <v>107</v>
      </c>
      <c r="B111" s="88">
        <f t="shared" si="12"/>
        <v>12.9</v>
      </c>
      <c r="C111" s="87">
        <v>37.08</v>
      </c>
      <c r="D111" s="261">
        <v>19350</v>
      </c>
      <c r="E111" s="262">
        <v>11450</v>
      </c>
      <c r="F111" s="264">
        <f t="shared" si="11"/>
        <v>29923</v>
      </c>
      <c r="G111" s="263">
        <f t="shared" si="9"/>
        <v>21706</v>
      </c>
      <c r="H111" s="262">
        <v>308</v>
      </c>
    </row>
    <row r="112" spans="1:8" ht="12.75">
      <c r="A112" s="163">
        <v>108</v>
      </c>
      <c r="B112" s="88">
        <f t="shared" si="12"/>
        <v>12.9</v>
      </c>
      <c r="C112" s="87">
        <v>37.08</v>
      </c>
      <c r="D112" s="261">
        <v>19350</v>
      </c>
      <c r="E112" s="262">
        <v>11450</v>
      </c>
      <c r="F112" s="264">
        <f t="shared" si="11"/>
        <v>29923</v>
      </c>
      <c r="G112" s="263">
        <f aca="true" t="shared" si="13" ref="G112:G143">ROUND(12*(1/B112*D112+1/C112*E112),0)</f>
        <v>21706</v>
      </c>
      <c r="H112" s="262">
        <v>308</v>
      </c>
    </row>
    <row r="113" spans="1:8" ht="12.75">
      <c r="A113" s="163">
        <v>109</v>
      </c>
      <c r="B113" s="88">
        <f t="shared" si="12"/>
        <v>12.91</v>
      </c>
      <c r="C113" s="87">
        <v>37.08</v>
      </c>
      <c r="D113" s="261">
        <v>19350</v>
      </c>
      <c r="E113" s="262">
        <v>11450</v>
      </c>
      <c r="F113" s="264">
        <f t="shared" si="11"/>
        <v>29904</v>
      </c>
      <c r="G113" s="263">
        <f t="shared" si="13"/>
        <v>21692</v>
      </c>
      <c r="H113" s="262">
        <v>308</v>
      </c>
    </row>
    <row r="114" spans="1:8" ht="12.75">
      <c r="A114" s="163">
        <v>110</v>
      </c>
      <c r="B114" s="88">
        <f t="shared" si="12"/>
        <v>12.91</v>
      </c>
      <c r="C114" s="87">
        <v>37.08</v>
      </c>
      <c r="D114" s="261">
        <v>19350</v>
      </c>
      <c r="E114" s="262">
        <v>11450</v>
      </c>
      <c r="F114" s="264">
        <f t="shared" si="11"/>
        <v>29904</v>
      </c>
      <c r="G114" s="263">
        <f t="shared" si="13"/>
        <v>21692</v>
      </c>
      <c r="H114" s="262">
        <v>308</v>
      </c>
    </row>
    <row r="115" spans="1:8" ht="12.75">
      <c r="A115" s="163">
        <v>111</v>
      </c>
      <c r="B115" s="88">
        <f t="shared" si="12"/>
        <v>12.91</v>
      </c>
      <c r="C115" s="87">
        <v>37.08</v>
      </c>
      <c r="D115" s="261">
        <v>19350</v>
      </c>
      <c r="E115" s="262">
        <v>11450</v>
      </c>
      <c r="F115" s="264">
        <f t="shared" si="11"/>
        <v>29904</v>
      </c>
      <c r="G115" s="263">
        <f t="shared" si="13"/>
        <v>21692</v>
      </c>
      <c r="H115" s="262">
        <v>308</v>
      </c>
    </row>
    <row r="116" spans="1:8" ht="12.75">
      <c r="A116" s="163">
        <v>112</v>
      </c>
      <c r="B116" s="88">
        <f t="shared" si="12"/>
        <v>12.91</v>
      </c>
      <c r="C116" s="87">
        <v>37.08</v>
      </c>
      <c r="D116" s="261">
        <v>19350</v>
      </c>
      <c r="E116" s="262">
        <v>11450</v>
      </c>
      <c r="F116" s="264">
        <f t="shared" si="11"/>
        <v>29904</v>
      </c>
      <c r="G116" s="263">
        <f t="shared" si="13"/>
        <v>21692</v>
      </c>
      <c r="H116" s="262">
        <v>308</v>
      </c>
    </row>
    <row r="117" spans="1:8" ht="12.75">
      <c r="A117" s="163">
        <v>113</v>
      </c>
      <c r="B117" s="88">
        <f t="shared" si="12"/>
        <v>12.91</v>
      </c>
      <c r="C117" s="87">
        <v>37.08</v>
      </c>
      <c r="D117" s="261">
        <v>19350</v>
      </c>
      <c r="E117" s="262">
        <v>11450</v>
      </c>
      <c r="F117" s="264">
        <f t="shared" si="11"/>
        <v>29904</v>
      </c>
      <c r="G117" s="263">
        <f t="shared" si="13"/>
        <v>21692</v>
      </c>
      <c r="H117" s="262">
        <v>308</v>
      </c>
    </row>
    <row r="118" spans="1:8" ht="12.75">
      <c r="A118" s="163">
        <v>114</v>
      </c>
      <c r="B118" s="88">
        <f t="shared" si="12"/>
        <v>12.91</v>
      </c>
      <c r="C118" s="87">
        <v>37.08</v>
      </c>
      <c r="D118" s="261">
        <v>19350</v>
      </c>
      <c r="E118" s="262">
        <v>11450</v>
      </c>
      <c r="F118" s="264">
        <f t="shared" si="11"/>
        <v>29904</v>
      </c>
      <c r="G118" s="263">
        <f t="shared" si="13"/>
        <v>21692</v>
      </c>
      <c r="H118" s="262">
        <v>308</v>
      </c>
    </row>
    <row r="119" spans="1:8" ht="12.75">
      <c r="A119" s="163">
        <v>115</v>
      </c>
      <c r="B119" s="88">
        <f t="shared" si="12"/>
        <v>12.92</v>
      </c>
      <c r="C119" s="87">
        <v>37.08</v>
      </c>
      <c r="D119" s="261">
        <v>19350</v>
      </c>
      <c r="E119" s="262">
        <v>11450</v>
      </c>
      <c r="F119" s="264">
        <f t="shared" si="11"/>
        <v>29885</v>
      </c>
      <c r="G119" s="263">
        <f t="shared" si="13"/>
        <v>21678</v>
      </c>
      <c r="H119" s="262">
        <v>308</v>
      </c>
    </row>
    <row r="120" spans="1:8" ht="12.75">
      <c r="A120" s="163">
        <v>116</v>
      </c>
      <c r="B120" s="88">
        <f t="shared" si="12"/>
        <v>12.92</v>
      </c>
      <c r="C120" s="87">
        <v>37.08</v>
      </c>
      <c r="D120" s="261">
        <v>19350</v>
      </c>
      <c r="E120" s="262">
        <v>11450</v>
      </c>
      <c r="F120" s="264">
        <f t="shared" si="11"/>
        <v>29885</v>
      </c>
      <c r="G120" s="263">
        <f t="shared" si="13"/>
        <v>21678</v>
      </c>
      <c r="H120" s="262">
        <v>308</v>
      </c>
    </row>
    <row r="121" spans="1:8" ht="12.75">
      <c r="A121" s="163">
        <v>117</v>
      </c>
      <c r="B121" s="88">
        <f t="shared" si="12"/>
        <v>12.92</v>
      </c>
      <c r="C121" s="87">
        <v>37.08</v>
      </c>
      <c r="D121" s="261">
        <v>19350</v>
      </c>
      <c r="E121" s="262">
        <v>11450</v>
      </c>
      <c r="F121" s="264">
        <f t="shared" si="11"/>
        <v>29885</v>
      </c>
      <c r="G121" s="263">
        <f t="shared" si="13"/>
        <v>21678</v>
      </c>
      <c r="H121" s="262">
        <v>308</v>
      </c>
    </row>
    <row r="122" spans="1:8" ht="12.75">
      <c r="A122" s="163">
        <v>118</v>
      </c>
      <c r="B122" s="88">
        <f t="shared" si="12"/>
        <v>12.92</v>
      </c>
      <c r="C122" s="87">
        <v>37.08</v>
      </c>
      <c r="D122" s="261">
        <v>19350</v>
      </c>
      <c r="E122" s="262">
        <v>11450</v>
      </c>
      <c r="F122" s="264">
        <f t="shared" si="11"/>
        <v>29885</v>
      </c>
      <c r="G122" s="263">
        <f t="shared" si="13"/>
        <v>21678</v>
      </c>
      <c r="H122" s="262">
        <v>308</v>
      </c>
    </row>
    <row r="123" spans="1:8" ht="12.75">
      <c r="A123" s="163">
        <v>119</v>
      </c>
      <c r="B123" s="88">
        <f t="shared" si="12"/>
        <v>12.92</v>
      </c>
      <c r="C123" s="87">
        <v>37.08</v>
      </c>
      <c r="D123" s="261">
        <v>19350</v>
      </c>
      <c r="E123" s="262">
        <v>11450</v>
      </c>
      <c r="F123" s="264">
        <f t="shared" si="11"/>
        <v>29885</v>
      </c>
      <c r="G123" s="263">
        <f t="shared" si="13"/>
        <v>21678</v>
      </c>
      <c r="H123" s="262">
        <v>308</v>
      </c>
    </row>
    <row r="124" spans="1:8" ht="12.75">
      <c r="A124" s="163">
        <v>120</v>
      </c>
      <c r="B124" s="88">
        <f t="shared" si="12"/>
        <v>12.92</v>
      </c>
      <c r="C124" s="87">
        <v>37.08</v>
      </c>
      <c r="D124" s="261">
        <v>19350</v>
      </c>
      <c r="E124" s="262">
        <v>11450</v>
      </c>
      <c r="F124" s="264">
        <f t="shared" si="11"/>
        <v>29885</v>
      </c>
      <c r="G124" s="263">
        <f t="shared" si="13"/>
        <v>21678</v>
      </c>
      <c r="H124" s="262">
        <v>308</v>
      </c>
    </row>
    <row r="125" spans="1:8" ht="12.75">
      <c r="A125" s="163">
        <v>121</v>
      </c>
      <c r="B125" s="88">
        <f aca="true" t="shared" si="14" ref="B125:B156">ROUND(0.0015*A125+12.74285,2)</f>
        <v>12.92</v>
      </c>
      <c r="C125" s="87">
        <v>37.08</v>
      </c>
      <c r="D125" s="261">
        <v>19350</v>
      </c>
      <c r="E125" s="262">
        <v>11450</v>
      </c>
      <c r="F125" s="264">
        <f t="shared" si="11"/>
        <v>29885</v>
      </c>
      <c r="G125" s="263">
        <f t="shared" si="13"/>
        <v>21678</v>
      </c>
      <c r="H125" s="262">
        <v>308</v>
      </c>
    </row>
    <row r="126" spans="1:8" ht="12.75">
      <c r="A126" s="163">
        <v>122</v>
      </c>
      <c r="B126" s="88">
        <f t="shared" si="14"/>
        <v>12.93</v>
      </c>
      <c r="C126" s="87">
        <v>37.08</v>
      </c>
      <c r="D126" s="261">
        <v>19350</v>
      </c>
      <c r="E126" s="262">
        <v>11450</v>
      </c>
      <c r="F126" s="264">
        <f t="shared" si="11"/>
        <v>29866</v>
      </c>
      <c r="G126" s="263">
        <f t="shared" si="13"/>
        <v>21664</v>
      </c>
      <c r="H126" s="262">
        <v>308</v>
      </c>
    </row>
    <row r="127" spans="1:8" ht="12.75">
      <c r="A127" s="163">
        <v>123</v>
      </c>
      <c r="B127" s="88">
        <f t="shared" si="14"/>
        <v>12.93</v>
      </c>
      <c r="C127" s="87">
        <v>37.08</v>
      </c>
      <c r="D127" s="261">
        <v>19350</v>
      </c>
      <c r="E127" s="262">
        <v>11450</v>
      </c>
      <c r="F127" s="264">
        <f t="shared" si="11"/>
        <v>29866</v>
      </c>
      <c r="G127" s="263">
        <f t="shared" si="13"/>
        <v>21664</v>
      </c>
      <c r="H127" s="262">
        <v>308</v>
      </c>
    </row>
    <row r="128" spans="1:8" ht="12.75">
      <c r="A128" s="163">
        <v>124</v>
      </c>
      <c r="B128" s="88">
        <f t="shared" si="14"/>
        <v>12.93</v>
      </c>
      <c r="C128" s="87">
        <v>37.08</v>
      </c>
      <c r="D128" s="261">
        <v>19350</v>
      </c>
      <c r="E128" s="262">
        <v>11450</v>
      </c>
      <c r="F128" s="264">
        <f t="shared" si="11"/>
        <v>29866</v>
      </c>
      <c r="G128" s="263">
        <f t="shared" si="13"/>
        <v>21664</v>
      </c>
      <c r="H128" s="262">
        <v>308</v>
      </c>
    </row>
    <row r="129" spans="1:8" ht="12.75">
      <c r="A129" s="163">
        <v>125</v>
      </c>
      <c r="B129" s="88">
        <f t="shared" si="14"/>
        <v>12.93</v>
      </c>
      <c r="C129" s="87">
        <v>37.08</v>
      </c>
      <c r="D129" s="261">
        <v>19350</v>
      </c>
      <c r="E129" s="262">
        <v>11450</v>
      </c>
      <c r="F129" s="264">
        <f t="shared" si="11"/>
        <v>29866</v>
      </c>
      <c r="G129" s="263">
        <f t="shared" si="13"/>
        <v>21664</v>
      </c>
      <c r="H129" s="262">
        <v>308</v>
      </c>
    </row>
    <row r="130" spans="1:8" ht="12.75">
      <c r="A130" s="163">
        <v>126</v>
      </c>
      <c r="B130" s="88">
        <f t="shared" si="14"/>
        <v>12.93</v>
      </c>
      <c r="C130" s="87">
        <v>37.08</v>
      </c>
      <c r="D130" s="261">
        <v>19350</v>
      </c>
      <c r="E130" s="262">
        <v>11450</v>
      </c>
      <c r="F130" s="264">
        <f t="shared" si="11"/>
        <v>29866</v>
      </c>
      <c r="G130" s="263">
        <f t="shared" si="13"/>
        <v>21664</v>
      </c>
      <c r="H130" s="262">
        <v>308</v>
      </c>
    </row>
    <row r="131" spans="1:8" ht="12.75">
      <c r="A131" s="163">
        <v>127</v>
      </c>
      <c r="B131" s="88">
        <f t="shared" si="14"/>
        <v>12.93</v>
      </c>
      <c r="C131" s="87">
        <v>37.08</v>
      </c>
      <c r="D131" s="261">
        <v>19350</v>
      </c>
      <c r="E131" s="262">
        <v>11450</v>
      </c>
      <c r="F131" s="264">
        <f t="shared" si="11"/>
        <v>29866</v>
      </c>
      <c r="G131" s="263">
        <f t="shared" si="13"/>
        <v>21664</v>
      </c>
      <c r="H131" s="262">
        <v>308</v>
      </c>
    </row>
    <row r="132" spans="1:8" ht="12.75">
      <c r="A132" s="163">
        <v>128</v>
      </c>
      <c r="B132" s="88">
        <f t="shared" si="14"/>
        <v>12.93</v>
      </c>
      <c r="C132" s="87">
        <v>37.08</v>
      </c>
      <c r="D132" s="261">
        <v>19350</v>
      </c>
      <c r="E132" s="262">
        <v>11450</v>
      </c>
      <c r="F132" s="264">
        <f t="shared" si="11"/>
        <v>29866</v>
      </c>
      <c r="G132" s="263">
        <f t="shared" si="13"/>
        <v>21664</v>
      </c>
      <c r="H132" s="262">
        <v>308</v>
      </c>
    </row>
    <row r="133" spans="1:8" ht="12.75">
      <c r="A133" s="163">
        <v>129</v>
      </c>
      <c r="B133" s="88">
        <f t="shared" si="14"/>
        <v>12.94</v>
      </c>
      <c r="C133" s="87">
        <v>37.08</v>
      </c>
      <c r="D133" s="261">
        <v>19350</v>
      </c>
      <c r="E133" s="262">
        <v>11450</v>
      </c>
      <c r="F133" s="264">
        <f t="shared" si="11"/>
        <v>29847</v>
      </c>
      <c r="G133" s="263">
        <f t="shared" si="13"/>
        <v>21650</v>
      </c>
      <c r="H133" s="262">
        <v>308</v>
      </c>
    </row>
    <row r="134" spans="1:8" ht="12.75">
      <c r="A134" s="163">
        <v>130</v>
      </c>
      <c r="B134" s="88">
        <f t="shared" si="14"/>
        <v>12.94</v>
      </c>
      <c r="C134" s="87">
        <v>37.08</v>
      </c>
      <c r="D134" s="261">
        <v>19350</v>
      </c>
      <c r="E134" s="262">
        <v>11450</v>
      </c>
      <c r="F134" s="264">
        <f t="shared" si="11"/>
        <v>29847</v>
      </c>
      <c r="G134" s="263">
        <f t="shared" si="13"/>
        <v>21650</v>
      </c>
      <c r="H134" s="262">
        <v>308</v>
      </c>
    </row>
    <row r="135" spans="1:8" ht="12.75">
      <c r="A135" s="163">
        <v>131</v>
      </c>
      <c r="B135" s="88">
        <f t="shared" si="14"/>
        <v>12.94</v>
      </c>
      <c r="C135" s="87">
        <v>37.08</v>
      </c>
      <c r="D135" s="261">
        <v>19350</v>
      </c>
      <c r="E135" s="262">
        <v>11450</v>
      </c>
      <c r="F135" s="264">
        <f t="shared" si="11"/>
        <v>29847</v>
      </c>
      <c r="G135" s="263">
        <f t="shared" si="13"/>
        <v>21650</v>
      </c>
      <c r="H135" s="262">
        <v>308</v>
      </c>
    </row>
    <row r="136" spans="1:8" ht="12.75">
      <c r="A136" s="163">
        <v>132</v>
      </c>
      <c r="B136" s="88">
        <f t="shared" si="14"/>
        <v>12.94</v>
      </c>
      <c r="C136" s="87">
        <v>37.08</v>
      </c>
      <c r="D136" s="261">
        <v>19350</v>
      </c>
      <c r="E136" s="262">
        <v>11450</v>
      </c>
      <c r="F136" s="264">
        <f t="shared" si="11"/>
        <v>29847</v>
      </c>
      <c r="G136" s="263">
        <f t="shared" si="13"/>
        <v>21650</v>
      </c>
      <c r="H136" s="262">
        <v>308</v>
      </c>
    </row>
    <row r="137" spans="1:8" ht="12.75">
      <c r="A137" s="163">
        <v>133</v>
      </c>
      <c r="B137" s="88">
        <f t="shared" si="14"/>
        <v>12.94</v>
      </c>
      <c r="C137" s="87">
        <v>37.08</v>
      </c>
      <c r="D137" s="261">
        <v>19350</v>
      </c>
      <c r="E137" s="262">
        <v>11450</v>
      </c>
      <c r="F137" s="264">
        <f t="shared" si="11"/>
        <v>29847</v>
      </c>
      <c r="G137" s="263">
        <f t="shared" si="13"/>
        <v>21650</v>
      </c>
      <c r="H137" s="262">
        <v>308</v>
      </c>
    </row>
    <row r="138" spans="1:8" ht="12.75">
      <c r="A138" s="163">
        <v>134</v>
      </c>
      <c r="B138" s="88">
        <f t="shared" si="14"/>
        <v>12.94</v>
      </c>
      <c r="C138" s="87">
        <v>37.08</v>
      </c>
      <c r="D138" s="261">
        <v>19350</v>
      </c>
      <c r="E138" s="262">
        <v>11450</v>
      </c>
      <c r="F138" s="264">
        <f t="shared" si="11"/>
        <v>29847</v>
      </c>
      <c r="G138" s="263">
        <f t="shared" si="13"/>
        <v>21650</v>
      </c>
      <c r="H138" s="262">
        <v>308</v>
      </c>
    </row>
    <row r="139" spans="1:8" ht="12.75">
      <c r="A139" s="163">
        <v>135</v>
      </c>
      <c r="B139" s="88">
        <f t="shared" si="14"/>
        <v>12.95</v>
      </c>
      <c r="C139" s="87">
        <v>37.08</v>
      </c>
      <c r="D139" s="261">
        <v>19350</v>
      </c>
      <c r="E139" s="262">
        <v>11450</v>
      </c>
      <c r="F139" s="264">
        <f t="shared" si="11"/>
        <v>29828</v>
      </c>
      <c r="G139" s="263">
        <f t="shared" si="13"/>
        <v>21636</v>
      </c>
      <c r="H139" s="262">
        <v>308</v>
      </c>
    </row>
    <row r="140" spans="1:8" ht="12.75">
      <c r="A140" s="163">
        <v>136</v>
      </c>
      <c r="B140" s="88">
        <f t="shared" si="14"/>
        <v>12.95</v>
      </c>
      <c r="C140" s="87">
        <v>37.08</v>
      </c>
      <c r="D140" s="261">
        <v>19350</v>
      </c>
      <c r="E140" s="262">
        <v>11450</v>
      </c>
      <c r="F140" s="264">
        <f t="shared" si="11"/>
        <v>29828</v>
      </c>
      <c r="G140" s="263">
        <f t="shared" si="13"/>
        <v>21636</v>
      </c>
      <c r="H140" s="262">
        <v>308</v>
      </c>
    </row>
    <row r="141" spans="1:8" ht="12.75">
      <c r="A141" s="163">
        <v>137</v>
      </c>
      <c r="B141" s="88">
        <f t="shared" si="14"/>
        <v>12.95</v>
      </c>
      <c r="C141" s="87">
        <v>37.08</v>
      </c>
      <c r="D141" s="261">
        <v>19350</v>
      </c>
      <c r="E141" s="262">
        <v>11450</v>
      </c>
      <c r="F141" s="264">
        <f t="shared" si="11"/>
        <v>29828</v>
      </c>
      <c r="G141" s="263">
        <f t="shared" si="13"/>
        <v>21636</v>
      </c>
      <c r="H141" s="262">
        <v>308</v>
      </c>
    </row>
    <row r="142" spans="1:8" ht="12.75">
      <c r="A142" s="163">
        <v>138</v>
      </c>
      <c r="B142" s="88">
        <f t="shared" si="14"/>
        <v>12.95</v>
      </c>
      <c r="C142" s="87">
        <v>37.08</v>
      </c>
      <c r="D142" s="261">
        <v>19350</v>
      </c>
      <c r="E142" s="262">
        <v>11450</v>
      </c>
      <c r="F142" s="264">
        <f t="shared" si="11"/>
        <v>29828</v>
      </c>
      <c r="G142" s="263">
        <f t="shared" si="13"/>
        <v>21636</v>
      </c>
      <c r="H142" s="262">
        <v>308</v>
      </c>
    </row>
    <row r="143" spans="1:8" ht="12.75">
      <c r="A143" s="163">
        <v>139</v>
      </c>
      <c r="B143" s="88">
        <f t="shared" si="14"/>
        <v>12.95</v>
      </c>
      <c r="C143" s="87">
        <v>37.08</v>
      </c>
      <c r="D143" s="261">
        <v>19350</v>
      </c>
      <c r="E143" s="262">
        <v>11450</v>
      </c>
      <c r="F143" s="264">
        <f t="shared" si="11"/>
        <v>29828</v>
      </c>
      <c r="G143" s="263">
        <f t="shared" si="13"/>
        <v>21636</v>
      </c>
      <c r="H143" s="262">
        <v>308</v>
      </c>
    </row>
    <row r="144" spans="1:8" ht="12.75">
      <c r="A144" s="163">
        <v>140</v>
      </c>
      <c r="B144" s="88">
        <f t="shared" si="14"/>
        <v>12.95</v>
      </c>
      <c r="C144" s="87">
        <v>37.08</v>
      </c>
      <c r="D144" s="261">
        <v>19350</v>
      </c>
      <c r="E144" s="262">
        <v>11450</v>
      </c>
      <c r="F144" s="264">
        <f t="shared" si="11"/>
        <v>29828</v>
      </c>
      <c r="G144" s="263">
        <f aca="true" t="shared" si="15" ref="G144:G175">ROUND(12*(1/B144*D144+1/C144*E144),0)</f>
        <v>21636</v>
      </c>
      <c r="H144" s="262">
        <v>308</v>
      </c>
    </row>
    <row r="145" spans="1:8" ht="12.75">
      <c r="A145" s="163">
        <v>141</v>
      </c>
      <c r="B145" s="88">
        <f t="shared" si="14"/>
        <v>12.95</v>
      </c>
      <c r="C145" s="87">
        <v>37.08</v>
      </c>
      <c r="D145" s="261">
        <v>19350</v>
      </c>
      <c r="E145" s="262">
        <v>11450</v>
      </c>
      <c r="F145" s="264">
        <f aca="true" t="shared" si="16" ref="F145:F187">ROUND(12*1.3644*(1/B145*D145+1/C145*E145)+H145,0)</f>
        <v>29828</v>
      </c>
      <c r="G145" s="263">
        <f t="shared" si="15"/>
        <v>21636</v>
      </c>
      <c r="H145" s="262">
        <v>308</v>
      </c>
    </row>
    <row r="146" spans="1:8" ht="12.75">
      <c r="A146" s="163">
        <v>142</v>
      </c>
      <c r="B146" s="88">
        <f t="shared" si="14"/>
        <v>12.96</v>
      </c>
      <c r="C146" s="87">
        <v>37.08</v>
      </c>
      <c r="D146" s="261">
        <v>19350</v>
      </c>
      <c r="E146" s="262">
        <v>11450</v>
      </c>
      <c r="F146" s="264">
        <f t="shared" si="16"/>
        <v>29809</v>
      </c>
      <c r="G146" s="263">
        <f t="shared" si="15"/>
        <v>21622</v>
      </c>
      <c r="H146" s="262">
        <v>308</v>
      </c>
    </row>
    <row r="147" spans="1:8" ht="12.75">
      <c r="A147" s="163">
        <v>143</v>
      </c>
      <c r="B147" s="88">
        <f t="shared" si="14"/>
        <v>12.96</v>
      </c>
      <c r="C147" s="87">
        <v>37.08</v>
      </c>
      <c r="D147" s="261">
        <v>19350</v>
      </c>
      <c r="E147" s="262">
        <v>11450</v>
      </c>
      <c r="F147" s="264">
        <f t="shared" si="16"/>
        <v>29809</v>
      </c>
      <c r="G147" s="263">
        <f t="shared" si="15"/>
        <v>21622</v>
      </c>
      <c r="H147" s="262">
        <v>308</v>
      </c>
    </row>
    <row r="148" spans="1:8" ht="12.75">
      <c r="A148" s="163">
        <v>144</v>
      </c>
      <c r="B148" s="88">
        <f t="shared" si="14"/>
        <v>12.96</v>
      </c>
      <c r="C148" s="87">
        <v>37.08</v>
      </c>
      <c r="D148" s="261">
        <v>19350</v>
      </c>
      <c r="E148" s="262">
        <v>11450</v>
      </c>
      <c r="F148" s="264">
        <f t="shared" si="16"/>
        <v>29809</v>
      </c>
      <c r="G148" s="263">
        <f t="shared" si="15"/>
        <v>21622</v>
      </c>
      <c r="H148" s="262">
        <v>308</v>
      </c>
    </row>
    <row r="149" spans="1:8" ht="12.75">
      <c r="A149" s="163">
        <v>145</v>
      </c>
      <c r="B149" s="88">
        <f t="shared" si="14"/>
        <v>12.96</v>
      </c>
      <c r="C149" s="87">
        <v>37.08</v>
      </c>
      <c r="D149" s="261">
        <v>19350</v>
      </c>
      <c r="E149" s="262">
        <v>11450</v>
      </c>
      <c r="F149" s="264">
        <f t="shared" si="16"/>
        <v>29809</v>
      </c>
      <c r="G149" s="263">
        <f t="shared" si="15"/>
        <v>21622</v>
      </c>
      <c r="H149" s="262">
        <v>308</v>
      </c>
    </row>
    <row r="150" spans="1:8" ht="12.75">
      <c r="A150" s="163">
        <v>146</v>
      </c>
      <c r="B150" s="88">
        <f t="shared" si="14"/>
        <v>12.96</v>
      </c>
      <c r="C150" s="87">
        <v>37.08</v>
      </c>
      <c r="D150" s="261">
        <v>19350</v>
      </c>
      <c r="E150" s="262">
        <v>11450</v>
      </c>
      <c r="F150" s="264">
        <f t="shared" si="16"/>
        <v>29809</v>
      </c>
      <c r="G150" s="263">
        <f t="shared" si="15"/>
        <v>21622</v>
      </c>
      <c r="H150" s="262">
        <v>308</v>
      </c>
    </row>
    <row r="151" spans="1:8" ht="12.75">
      <c r="A151" s="163">
        <v>147</v>
      </c>
      <c r="B151" s="88">
        <f t="shared" si="14"/>
        <v>12.96</v>
      </c>
      <c r="C151" s="87">
        <v>37.08</v>
      </c>
      <c r="D151" s="261">
        <v>19350</v>
      </c>
      <c r="E151" s="262">
        <v>11450</v>
      </c>
      <c r="F151" s="264">
        <f t="shared" si="16"/>
        <v>29809</v>
      </c>
      <c r="G151" s="263">
        <f t="shared" si="15"/>
        <v>21622</v>
      </c>
      <c r="H151" s="262">
        <v>308</v>
      </c>
    </row>
    <row r="152" spans="1:8" ht="12.75">
      <c r="A152" s="163">
        <v>148</v>
      </c>
      <c r="B152" s="88">
        <f t="shared" si="14"/>
        <v>12.96</v>
      </c>
      <c r="C152" s="87">
        <v>37.08</v>
      </c>
      <c r="D152" s="261">
        <v>19350</v>
      </c>
      <c r="E152" s="262">
        <v>11450</v>
      </c>
      <c r="F152" s="264">
        <f t="shared" si="16"/>
        <v>29809</v>
      </c>
      <c r="G152" s="263">
        <f t="shared" si="15"/>
        <v>21622</v>
      </c>
      <c r="H152" s="262">
        <v>308</v>
      </c>
    </row>
    <row r="153" spans="1:8" ht="12.75">
      <c r="A153" s="163">
        <v>149</v>
      </c>
      <c r="B153" s="88">
        <f t="shared" si="14"/>
        <v>12.97</v>
      </c>
      <c r="C153" s="87">
        <v>37.08</v>
      </c>
      <c r="D153" s="261">
        <v>19350</v>
      </c>
      <c r="E153" s="262">
        <v>11450</v>
      </c>
      <c r="F153" s="264">
        <f t="shared" si="16"/>
        <v>29790</v>
      </c>
      <c r="G153" s="263">
        <f t="shared" si="15"/>
        <v>21608</v>
      </c>
      <c r="H153" s="262">
        <v>308</v>
      </c>
    </row>
    <row r="154" spans="1:8" ht="12.75">
      <c r="A154" s="163">
        <v>150</v>
      </c>
      <c r="B154" s="88">
        <f t="shared" si="14"/>
        <v>12.97</v>
      </c>
      <c r="C154" s="87">
        <v>37.08</v>
      </c>
      <c r="D154" s="261">
        <v>19350</v>
      </c>
      <c r="E154" s="262">
        <v>11450</v>
      </c>
      <c r="F154" s="264">
        <f t="shared" si="16"/>
        <v>29790</v>
      </c>
      <c r="G154" s="263">
        <f t="shared" si="15"/>
        <v>21608</v>
      </c>
      <c r="H154" s="262">
        <v>308</v>
      </c>
    </row>
    <row r="155" spans="1:8" ht="12.75">
      <c r="A155" s="163">
        <v>151</v>
      </c>
      <c r="B155" s="88">
        <f t="shared" si="14"/>
        <v>12.97</v>
      </c>
      <c r="C155" s="87">
        <v>37.08</v>
      </c>
      <c r="D155" s="261">
        <v>19350</v>
      </c>
      <c r="E155" s="262">
        <v>11450</v>
      </c>
      <c r="F155" s="264">
        <f t="shared" si="16"/>
        <v>29790</v>
      </c>
      <c r="G155" s="263">
        <f t="shared" si="15"/>
        <v>21608</v>
      </c>
      <c r="H155" s="262">
        <v>308</v>
      </c>
    </row>
    <row r="156" spans="1:8" ht="12.75">
      <c r="A156" s="163">
        <v>152</v>
      </c>
      <c r="B156" s="88">
        <f t="shared" si="14"/>
        <v>12.97</v>
      </c>
      <c r="C156" s="87">
        <v>37.08</v>
      </c>
      <c r="D156" s="261">
        <v>19350</v>
      </c>
      <c r="E156" s="262">
        <v>11450</v>
      </c>
      <c r="F156" s="264">
        <f t="shared" si="16"/>
        <v>29790</v>
      </c>
      <c r="G156" s="263">
        <f t="shared" si="15"/>
        <v>21608</v>
      </c>
      <c r="H156" s="262">
        <v>308</v>
      </c>
    </row>
    <row r="157" spans="1:8" ht="12.75">
      <c r="A157" s="163">
        <v>153</v>
      </c>
      <c r="B157" s="88">
        <f aca="true" t="shared" si="17" ref="B157:B187">ROUND(0.0015*A157+12.74285,2)</f>
        <v>12.97</v>
      </c>
      <c r="C157" s="87">
        <v>37.08</v>
      </c>
      <c r="D157" s="261">
        <v>19350</v>
      </c>
      <c r="E157" s="262">
        <v>11450</v>
      </c>
      <c r="F157" s="264">
        <f t="shared" si="16"/>
        <v>29790</v>
      </c>
      <c r="G157" s="263">
        <f t="shared" si="15"/>
        <v>21608</v>
      </c>
      <c r="H157" s="262">
        <v>308</v>
      </c>
    </row>
    <row r="158" spans="1:8" ht="12.75">
      <c r="A158" s="163">
        <v>154</v>
      </c>
      <c r="B158" s="88">
        <f t="shared" si="17"/>
        <v>12.97</v>
      </c>
      <c r="C158" s="87">
        <v>37.08</v>
      </c>
      <c r="D158" s="261">
        <v>19350</v>
      </c>
      <c r="E158" s="262">
        <v>11450</v>
      </c>
      <c r="F158" s="264">
        <f t="shared" si="16"/>
        <v>29790</v>
      </c>
      <c r="G158" s="263">
        <f t="shared" si="15"/>
        <v>21608</v>
      </c>
      <c r="H158" s="262">
        <v>308</v>
      </c>
    </row>
    <row r="159" spans="1:8" ht="12.75">
      <c r="A159" s="163">
        <v>155</v>
      </c>
      <c r="B159" s="88">
        <f t="shared" si="17"/>
        <v>12.98</v>
      </c>
      <c r="C159" s="87">
        <v>37.08</v>
      </c>
      <c r="D159" s="261">
        <v>19350</v>
      </c>
      <c r="E159" s="262">
        <v>11450</v>
      </c>
      <c r="F159" s="264">
        <f t="shared" si="16"/>
        <v>29772</v>
      </c>
      <c r="G159" s="263">
        <f t="shared" si="15"/>
        <v>21595</v>
      </c>
      <c r="H159" s="262">
        <v>308</v>
      </c>
    </row>
    <row r="160" spans="1:8" ht="12.75">
      <c r="A160" s="163">
        <v>156</v>
      </c>
      <c r="B160" s="88">
        <f t="shared" si="17"/>
        <v>12.98</v>
      </c>
      <c r="C160" s="87">
        <v>37.08</v>
      </c>
      <c r="D160" s="261">
        <v>19350</v>
      </c>
      <c r="E160" s="262">
        <v>11450</v>
      </c>
      <c r="F160" s="264">
        <f t="shared" si="16"/>
        <v>29772</v>
      </c>
      <c r="G160" s="263">
        <f t="shared" si="15"/>
        <v>21595</v>
      </c>
      <c r="H160" s="262">
        <v>308</v>
      </c>
    </row>
    <row r="161" spans="1:8" ht="12.75">
      <c r="A161" s="163">
        <v>157</v>
      </c>
      <c r="B161" s="88">
        <f t="shared" si="17"/>
        <v>12.98</v>
      </c>
      <c r="C161" s="87">
        <v>37.08</v>
      </c>
      <c r="D161" s="261">
        <v>19350</v>
      </c>
      <c r="E161" s="262">
        <v>11450</v>
      </c>
      <c r="F161" s="264">
        <f t="shared" si="16"/>
        <v>29772</v>
      </c>
      <c r="G161" s="263">
        <f t="shared" si="15"/>
        <v>21595</v>
      </c>
      <c r="H161" s="262">
        <v>308</v>
      </c>
    </row>
    <row r="162" spans="1:8" ht="12.75">
      <c r="A162" s="163">
        <v>158</v>
      </c>
      <c r="B162" s="88">
        <f t="shared" si="17"/>
        <v>12.98</v>
      </c>
      <c r="C162" s="87">
        <v>37.08</v>
      </c>
      <c r="D162" s="261">
        <v>19350</v>
      </c>
      <c r="E162" s="262">
        <v>11450</v>
      </c>
      <c r="F162" s="264">
        <f t="shared" si="16"/>
        <v>29772</v>
      </c>
      <c r="G162" s="263">
        <f t="shared" si="15"/>
        <v>21595</v>
      </c>
      <c r="H162" s="262">
        <v>308</v>
      </c>
    </row>
    <row r="163" spans="1:8" ht="12.75">
      <c r="A163" s="163">
        <v>159</v>
      </c>
      <c r="B163" s="88">
        <f t="shared" si="17"/>
        <v>12.98</v>
      </c>
      <c r="C163" s="87">
        <v>37.08</v>
      </c>
      <c r="D163" s="261">
        <v>19350</v>
      </c>
      <c r="E163" s="262">
        <v>11450</v>
      </c>
      <c r="F163" s="264">
        <f t="shared" si="16"/>
        <v>29772</v>
      </c>
      <c r="G163" s="263">
        <f t="shared" si="15"/>
        <v>21595</v>
      </c>
      <c r="H163" s="262">
        <v>308</v>
      </c>
    </row>
    <row r="164" spans="1:8" ht="12.75">
      <c r="A164" s="163">
        <v>160</v>
      </c>
      <c r="B164" s="88">
        <f t="shared" si="17"/>
        <v>12.98</v>
      </c>
      <c r="C164" s="87">
        <v>37.08</v>
      </c>
      <c r="D164" s="261">
        <v>19350</v>
      </c>
      <c r="E164" s="262">
        <v>11450</v>
      </c>
      <c r="F164" s="264">
        <f t="shared" si="16"/>
        <v>29772</v>
      </c>
      <c r="G164" s="263">
        <f t="shared" si="15"/>
        <v>21595</v>
      </c>
      <c r="H164" s="262">
        <v>308</v>
      </c>
    </row>
    <row r="165" spans="1:8" ht="12.75">
      <c r="A165" s="163">
        <v>161</v>
      </c>
      <c r="B165" s="88">
        <f t="shared" si="17"/>
        <v>12.98</v>
      </c>
      <c r="C165" s="87">
        <v>37.08</v>
      </c>
      <c r="D165" s="261">
        <v>19350</v>
      </c>
      <c r="E165" s="262">
        <v>11450</v>
      </c>
      <c r="F165" s="264">
        <f t="shared" si="16"/>
        <v>29772</v>
      </c>
      <c r="G165" s="263">
        <f t="shared" si="15"/>
        <v>21595</v>
      </c>
      <c r="H165" s="262">
        <v>308</v>
      </c>
    </row>
    <row r="166" spans="1:8" ht="12.75">
      <c r="A166" s="163">
        <v>162</v>
      </c>
      <c r="B166" s="88">
        <f t="shared" si="17"/>
        <v>12.99</v>
      </c>
      <c r="C166" s="87">
        <v>37.08</v>
      </c>
      <c r="D166" s="261">
        <v>19350</v>
      </c>
      <c r="E166" s="262">
        <v>11450</v>
      </c>
      <c r="F166" s="264">
        <f t="shared" si="16"/>
        <v>29753</v>
      </c>
      <c r="G166" s="263">
        <f t="shared" si="15"/>
        <v>21581</v>
      </c>
      <c r="H166" s="262">
        <v>308</v>
      </c>
    </row>
    <row r="167" spans="1:8" ht="12.75">
      <c r="A167" s="163">
        <v>163</v>
      </c>
      <c r="B167" s="88">
        <f t="shared" si="17"/>
        <v>12.99</v>
      </c>
      <c r="C167" s="87">
        <v>37.08</v>
      </c>
      <c r="D167" s="261">
        <v>19350</v>
      </c>
      <c r="E167" s="262">
        <v>11450</v>
      </c>
      <c r="F167" s="264">
        <f t="shared" si="16"/>
        <v>29753</v>
      </c>
      <c r="G167" s="263">
        <f t="shared" si="15"/>
        <v>21581</v>
      </c>
      <c r="H167" s="262">
        <v>308</v>
      </c>
    </row>
    <row r="168" spans="1:8" ht="12.75">
      <c r="A168" s="163">
        <v>164</v>
      </c>
      <c r="B168" s="88">
        <f t="shared" si="17"/>
        <v>12.99</v>
      </c>
      <c r="C168" s="87">
        <v>37.08</v>
      </c>
      <c r="D168" s="261">
        <v>19350</v>
      </c>
      <c r="E168" s="262">
        <v>11450</v>
      </c>
      <c r="F168" s="264">
        <f t="shared" si="16"/>
        <v>29753</v>
      </c>
      <c r="G168" s="263">
        <f t="shared" si="15"/>
        <v>21581</v>
      </c>
      <c r="H168" s="262">
        <v>308</v>
      </c>
    </row>
    <row r="169" spans="1:8" ht="12.75">
      <c r="A169" s="163">
        <v>165</v>
      </c>
      <c r="B169" s="88">
        <f t="shared" si="17"/>
        <v>12.99</v>
      </c>
      <c r="C169" s="87">
        <v>37.08</v>
      </c>
      <c r="D169" s="261">
        <v>19350</v>
      </c>
      <c r="E169" s="262">
        <v>11450</v>
      </c>
      <c r="F169" s="264">
        <f t="shared" si="16"/>
        <v>29753</v>
      </c>
      <c r="G169" s="263">
        <f t="shared" si="15"/>
        <v>21581</v>
      </c>
      <c r="H169" s="262">
        <v>308</v>
      </c>
    </row>
    <row r="170" spans="1:8" ht="12.75">
      <c r="A170" s="163">
        <v>166</v>
      </c>
      <c r="B170" s="88">
        <f t="shared" si="17"/>
        <v>12.99</v>
      </c>
      <c r="C170" s="87">
        <v>37.08</v>
      </c>
      <c r="D170" s="261">
        <v>19350</v>
      </c>
      <c r="E170" s="262">
        <v>11450</v>
      </c>
      <c r="F170" s="264">
        <f t="shared" si="16"/>
        <v>29753</v>
      </c>
      <c r="G170" s="263">
        <f t="shared" si="15"/>
        <v>21581</v>
      </c>
      <c r="H170" s="262">
        <v>308</v>
      </c>
    </row>
    <row r="171" spans="1:8" ht="12.75">
      <c r="A171" s="163">
        <v>167</v>
      </c>
      <c r="B171" s="88">
        <f t="shared" si="17"/>
        <v>12.99</v>
      </c>
      <c r="C171" s="87">
        <v>37.08</v>
      </c>
      <c r="D171" s="261">
        <v>19350</v>
      </c>
      <c r="E171" s="262">
        <v>11450</v>
      </c>
      <c r="F171" s="264">
        <f t="shared" si="16"/>
        <v>29753</v>
      </c>
      <c r="G171" s="263">
        <f t="shared" si="15"/>
        <v>21581</v>
      </c>
      <c r="H171" s="262">
        <v>308</v>
      </c>
    </row>
    <row r="172" spans="1:8" ht="12.75">
      <c r="A172" s="163">
        <v>168</v>
      </c>
      <c r="B172" s="88">
        <f t="shared" si="17"/>
        <v>12.99</v>
      </c>
      <c r="C172" s="87">
        <v>37.08</v>
      </c>
      <c r="D172" s="261">
        <v>19350</v>
      </c>
      <c r="E172" s="262">
        <v>11450</v>
      </c>
      <c r="F172" s="264">
        <f t="shared" si="16"/>
        <v>29753</v>
      </c>
      <c r="G172" s="263">
        <f t="shared" si="15"/>
        <v>21581</v>
      </c>
      <c r="H172" s="262">
        <v>308</v>
      </c>
    </row>
    <row r="173" spans="1:8" ht="12.75">
      <c r="A173" s="163">
        <v>169</v>
      </c>
      <c r="B173" s="88">
        <f t="shared" si="17"/>
        <v>13</v>
      </c>
      <c r="C173" s="87">
        <v>37.08</v>
      </c>
      <c r="D173" s="261">
        <v>19350</v>
      </c>
      <c r="E173" s="262">
        <v>11450</v>
      </c>
      <c r="F173" s="264">
        <f t="shared" si="16"/>
        <v>29734</v>
      </c>
      <c r="G173" s="263">
        <f t="shared" si="15"/>
        <v>21567</v>
      </c>
      <c r="H173" s="262">
        <v>308</v>
      </c>
    </row>
    <row r="174" spans="1:8" ht="12.75">
      <c r="A174" s="163">
        <v>170</v>
      </c>
      <c r="B174" s="88">
        <f t="shared" si="17"/>
        <v>13</v>
      </c>
      <c r="C174" s="87">
        <v>37.08</v>
      </c>
      <c r="D174" s="261">
        <v>19350</v>
      </c>
      <c r="E174" s="262">
        <v>11450</v>
      </c>
      <c r="F174" s="264">
        <f t="shared" si="16"/>
        <v>29734</v>
      </c>
      <c r="G174" s="263">
        <f t="shared" si="15"/>
        <v>21567</v>
      </c>
      <c r="H174" s="262">
        <v>308</v>
      </c>
    </row>
    <row r="175" spans="1:8" ht="12.75">
      <c r="A175" s="163">
        <v>171</v>
      </c>
      <c r="B175" s="88">
        <f t="shared" si="17"/>
        <v>13</v>
      </c>
      <c r="C175" s="87">
        <v>37.08</v>
      </c>
      <c r="D175" s="261">
        <v>19350</v>
      </c>
      <c r="E175" s="262">
        <v>11450</v>
      </c>
      <c r="F175" s="264">
        <f t="shared" si="16"/>
        <v>29734</v>
      </c>
      <c r="G175" s="263">
        <f t="shared" si="15"/>
        <v>21567</v>
      </c>
      <c r="H175" s="262">
        <v>308</v>
      </c>
    </row>
    <row r="176" spans="1:8" ht="12.75">
      <c r="A176" s="163">
        <v>172</v>
      </c>
      <c r="B176" s="88">
        <f t="shared" si="17"/>
        <v>13</v>
      </c>
      <c r="C176" s="87">
        <v>37.08</v>
      </c>
      <c r="D176" s="261">
        <v>19350</v>
      </c>
      <c r="E176" s="262">
        <v>11450</v>
      </c>
      <c r="F176" s="264">
        <f t="shared" si="16"/>
        <v>29734</v>
      </c>
      <c r="G176" s="263">
        <f aca="true" t="shared" si="18" ref="G176:G187">ROUND(12*(1/B176*D176+1/C176*E176),0)</f>
        <v>21567</v>
      </c>
      <c r="H176" s="262">
        <v>308</v>
      </c>
    </row>
    <row r="177" spans="1:8" ht="12.75">
      <c r="A177" s="163">
        <v>173</v>
      </c>
      <c r="B177" s="88">
        <f t="shared" si="17"/>
        <v>13</v>
      </c>
      <c r="C177" s="87">
        <v>37.08</v>
      </c>
      <c r="D177" s="261">
        <v>19350</v>
      </c>
      <c r="E177" s="262">
        <v>11450</v>
      </c>
      <c r="F177" s="264">
        <f t="shared" si="16"/>
        <v>29734</v>
      </c>
      <c r="G177" s="263">
        <f t="shared" si="18"/>
        <v>21567</v>
      </c>
      <c r="H177" s="262">
        <v>308</v>
      </c>
    </row>
    <row r="178" spans="1:8" ht="12.75">
      <c r="A178" s="163">
        <v>174</v>
      </c>
      <c r="B178" s="88">
        <f t="shared" si="17"/>
        <v>13</v>
      </c>
      <c r="C178" s="87">
        <v>37.08</v>
      </c>
      <c r="D178" s="261">
        <v>19350</v>
      </c>
      <c r="E178" s="262">
        <v>11450</v>
      </c>
      <c r="F178" s="264">
        <f t="shared" si="16"/>
        <v>29734</v>
      </c>
      <c r="G178" s="263">
        <f t="shared" si="18"/>
        <v>21567</v>
      </c>
      <c r="H178" s="262">
        <v>308</v>
      </c>
    </row>
    <row r="179" spans="1:8" ht="12.75">
      <c r="A179" s="163">
        <v>175</v>
      </c>
      <c r="B179" s="88">
        <f t="shared" si="17"/>
        <v>13.01</v>
      </c>
      <c r="C179" s="87">
        <v>37.08</v>
      </c>
      <c r="D179" s="261">
        <v>19350</v>
      </c>
      <c r="E179" s="262">
        <v>11450</v>
      </c>
      <c r="F179" s="264">
        <f t="shared" si="16"/>
        <v>29715</v>
      </c>
      <c r="G179" s="263">
        <f t="shared" si="18"/>
        <v>21553</v>
      </c>
      <c r="H179" s="262">
        <v>308</v>
      </c>
    </row>
    <row r="180" spans="1:8" ht="12.75">
      <c r="A180" s="163">
        <v>176</v>
      </c>
      <c r="B180" s="88">
        <f t="shared" si="17"/>
        <v>13.01</v>
      </c>
      <c r="C180" s="87">
        <v>37.08</v>
      </c>
      <c r="D180" s="261">
        <v>19350</v>
      </c>
      <c r="E180" s="262">
        <v>11450</v>
      </c>
      <c r="F180" s="264">
        <f t="shared" si="16"/>
        <v>29715</v>
      </c>
      <c r="G180" s="263">
        <f t="shared" si="18"/>
        <v>21553</v>
      </c>
      <c r="H180" s="262">
        <v>308</v>
      </c>
    </row>
    <row r="181" spans="1:8" ht="12.75">
      <c r="A181" s="163">
        <v>177</v>
      </c>
      <c r="B181" s="88">
        <f t="shared" si="17"/>
        <v>13.01</v>
      </c>
      <c r="C181" s="87">
        <v>37.08</v>
      </c>
      <c r="D181" s="261">
        <v>19350</v>
      </c>
      <c r="E181" s="262">
        <v>11450</v>
      </c>
      <c r="F181" s="264">
        <f t="shared" si="16"/>
        <v>29715</v>
      </c>
      <c r="G181" s="263">
        <f t="shared" si="18"/>
        <v>21553</v>
      </c>
      <c r="H181" s="262">
        <v>308</v>
      </c>
    </row>
    <row r="182" spans="1:8" ht="12.75">
      <c r="A182" s="163">
        <v>178</v>
      </c>
      <c r="B182" s="88">
        <f t="shared" si="17"/>
        <v>13.01</v>
      </c>
      <c r="C182" s="87">
        <v>37.08</v>
      </c>
      <c r="D182" s="261">
        <v>19350</v>
      </c>
      <c r="E182" s="262">
        <v>11450</v>
      </c>
      <c r="F182" s="264">
        <f t="shared" si="16"/>
        <v>29715</v>
      </c>
      <c r="G182" s="263">
        <f t="shared" si="18"/>
        <v>21553</v>
      </c>
      <c r="H182" s="262">
        <v>308</v>
      </c>
    </row>
    <row r="183" spans="1:8" ht="12.75">
      <c r="A183" s="163">
        <v>179</v>
      </c>
      <c r="B183" s="88">
        <f t="shared" si="17"/>
        <v>13.01</v>
      </c>
      <c r="C183" s="87">
        <v>37.08</v>
      </c>
      <c r="D183" s="261">
        <v>19350</v>
      </c>
      <c r="E183" s="262">
        <v>11450</v>
      </c>
      <c r="F183" s="264">
        <f t="shared" si="16"/>
        <v>29715</v>
      </c>
      <c r="G183" s="263">
        <f t="shared" si="18"/>
        <v>21553</v>
      </c>
      <c r="H183" s="262">
        <v>308</v>
      </c>
    </row>
    <row r="184" spans="1:8" ht="12.75">
      <c r="A184" s="163">
        <v>180</v>
      </c>
      <c r="B184" s="88">
        <f t="shared" si="17"/>
        <v>13.01</v>
      </c>
      <c r="C184" s="87">
        <v>37.08</v>
      </c>
      <c r="D184" s="261">
        <v>19350</v>
      </c>
      <c r="E184" s="262">
        <v>11450</v>
      </c>
      <c r="F184" s="264">
        <f t="shared" si="16"/>
        <v>29715</v>
      </c>
      <c r="G184" s="263">
        <f t="shared" si="18"/>
        <v>21553</v>
      </c>
      <c r="H184" s="262">
        <v>308</v>
      </c>
    </row>
    <row r="185" spans="1:8" ht="12.75">
      <c r="A185" s="163">
        <v>181</v>
      </c>
      <c r="B185" s="88">
        <f t="shared" si="17"/>
        <v>13.01</v>
      </c>
      <c r="C185" s="87">
        <v>37.08</v>
      </c>
      <c r="D185" s="261">
        <v>19350</v>
      </c>
      <c r="E185" s="262">
        <v>11450</v>
      </c>
      <c r="F185" s="264">
        <f t="shared" si="16"/>
        <v>29715</v>
      </c>
      <c r="G185" s="263">
        <f t="shared" si="18"/>
        <v>21553</v>
      </c>
      <c r="H185" s="262">
        <v>308</v>
      </c>
    </row>
    <row r="186" spans="1:8" ht="12.75">
      <c r="A186" s="163">
        <v>182</v>
      </c>
      <c r="B186" s="88">
        <f t="shared" si="17"/>
        <v>13.02</v>
      </c>
      <c r="C186" s="87">
        <v>37.08</v>
      </c>
      <c r="D186" s="261">
        <v>19350</v>
      </c>
      <c r="E186" s="262">
        <v>11450</v>
      </c>
      <c r="F186" s="264">
        <f t="shared" si="16"/>
        <v>29697</v>
      </c>
      <c r="G186" s="263">
        <f t="shared" si="18"/>
        <v>21540</v>
      </c>
      <c r="H186" s="262">
        <v>308</v>
      </c>
    </row>
    <row r="187" spans="1:8" ht="13.5" thickBot="1">
      <c r="A187" s="164">
        <v>183</v>
      </c>
      <c r="B187" s="96">
        <f t="shared" si="17"/>
        <v>13.02</v>
      </c>
      <c r="C187" s="87">
        <v>37.08</v>
      </c>
      <c r="D187" s="261">
        <v>19350</v>
      </c>
      <c r="E187" s="262">
        <v>11450</v>
      </c>
      <c r="F187" s="264">
        <f t="shared" si="16"/>
        <v>29697</v>
      </c>
      <c r="G187" s="266">
        <f t="shared" si="18"/>
        <v>21540</v>
      </c>
      <c r="H187" s="262">
        <v>308</v>
      </c>
    </row>
  </sheetData>
  <mergeCells count="1">
    <mergeCell ref="A13:B13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kraje&amp;R1.2.2009</oddHead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87"/>
  <sheetViews>
    <sheetView workbookViewId="0" topLeftCell="A1">
      <selection activeCell="F16" sqref="F16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15</v>
      </c>
    </row>
    <row r="2" ht="4.5" customHeight="1"/>
    <row r="3" spans="1:9" ht="20.25">
      <c r="A3" s="56" t="s">
        <v>607</v>
      </c>
      <c r="C3" s="52"/>
      <c r="D3" s="53"/>
      <c r="E3" s="53"/>
      <c r="F3" s="53"/>
      <c r="G3" s="53"/>
      <c r="H3" s="54"/>
      <c r="I3" s="54"/>
    </row>
    <row r="4" spans="1:9" ht="15">
      <c r="A4" s="89" t="s">
        <v>259</v>
      </c>
      <c r="B4" s="58"/>
      <c r="C4" s="58"/>
      <c r="D4" s="58"/>
      <c r="E4" s="58"/>
      <c r="F4" s="58"/>
      <c r="G4" s="58"/>
      <c r="I4" s="54"/>
    </row>
    <row r="5" spans="1:9" ht="6.75" customHeight="1">
      <c r="A5" s="89"/>
      <c r="B5" s="58"/>
      <c r="C5" s="58"/>
      <c r="D5" s="58"/>
      <c r="E5" s="58"/>
      <c r="F5" s="58"/>
      <c r="G5" s="58"/>
      <c r="I5" s="54"/>
    </row>
    <row r="6" spans="1:9" ht="15.75">
      <c r="A6" s="59"/>
      <c r="B6" s="60"/>
      <c r="C6" s="61" t="s">
        <v>197</v>
      </c>
      <c r="D6" s="62"/>
      <c r="E6" s="62"/>
      <c r="F6" s="62" t="s">
        <v>198</v>
      </c>
      <c r="G6" s="62"/>
      <c r="I6" s="54"/>
    </row>
    <row r="7" spans="1:9" ht="15.75">
      <c r="A7" s="63" t="s">
        <v>26</v>
      </c>
      <c r="B7" s="60"/>
      <c r="C7" s="90">
        <v>18</v>
      </c>
      <c r="D7" s="90"/>
      <c r="E7" s="90"/>
      <c r="F7" s="90">
        <v>64.7</v>
      </c>
      <c r="G7" s="93"/>
      <c r="I7" s="54"/>
    </row>
    <row r="8" spans="1:9" ht="15.75">
      <c r="A8" s="63" t="s">
        <v>27</v>
      </c>
      <c r="B8" s="60"/>
      <c r="C8" s="90" t="s">
        <v>662</v>
      </c>
      <c r="D8" s="93"/>
      <c r="E8" s="93"/>
      <c r="F8" s="93" t="s">
        <v>260</v>
      </c>
      <c r="G8" s="93"/>
      <c r="I8" s="54"/>
    </row>
    <row r="9" spans="1:9" ht="15.75">
      <c r="A9" s="63" t="s">
        <v>28</v>
      </c>
      <c r="B9" s="60"/>
      <c r="C9" s="90" t="s">
        <v>663</v>
      </c>
      <c r="D9" s="93"/>
      <c r="E9" s="93"/>
      <c r="F9" s="93" t="s">
        <v>260</v>
      </c>
      <c r="G9" s="93"/>
      <c r="I9" s="54"/>
    </row>
    <row r="10" spans="1:9" ht="15.75">
      <c r="A10" s="63" t="s">
        <v>29</v>
      </c>
      <c r="B10" s="60"/>
      <c r="C10" s="90" t="s">
        <v>82</v>
      </c>
      <c r="D10" s="93"/>
      <c r="E10" s="93"/>
      <c r="F10" s="93" t="s">
        <v>260</v>
      </c>
      <c r="G10" s="93"/>
      <c r="I10" s="54"/>
    </row>
    <row r="11" spans="1:9" ht="15.75">
      <c r="A11" s="63" t="s">
        <v>30</v>
      </c>
      <c r="B11" s="60"/>
      <c r="C11" s="90" t="s">
        <v>83</v>
      </c>
      <c r="D11" s="93"/>
      <c r="E11" s="93"/>
      <c r="F11" s="93" t="s">
        <v>260</v>
      </c>
      <c r="G11" s="93"/>
      <c r="I11" s="54"/>
    </row>
    <row r="12" spans="1:9" ht="15.75">
      <c r="A12" s="63" t="s">
        <v>31</v>
      </c>
      <c r="B12" s="60"/>
      <c r="C12" s="90" t="s">
        <v>83</v>
      </c>
      <c r="D12" s="90"/>
      <c r="E12" s="90"/>
      <c r="F12" s="90">
        <v>74.16</v>
      </c>
      <c r="G12" s="93"/>
      <c r="I12" s="54"/>
    </row>
    <row r="13" spans="1:9" ht="6" customHeight="1" thickBot="1">
      <c r="A13" s="432"/>
      <c r="B13" s="432"/>
      <c r="C13" s="72"/>
      <c r="D13" s="74"/>
      <c r="E13" s="74"/>
      <c r="F13" s="74"/>
      <c r="G13" s="74"/>
      <c r="I13" s="54"/>
    </row>
    <row r="14" spans="1:8" ht="15.75">
      <c r="A14" s="55"/>
      <c r="B14" s="75" t="s">
        <v>241</v>
      </c>
      <c r="C14" s="76"/>
      <c r="D14" s="239" t="s">
        <v>242</v>
      </c>
      <c r="E14" s="77"/>
      <c r="F14" s="77" t="s">
        <v>243</v>
      </c>
      <c r="G14" s="78" t="s">
        <v>244</v>
      </c>
      <c r="H14" s="76"/>
    </row>
    <row r="15" spans="1:8" ht="45.75" thickBot="1">
      <c r="A15" s="79" t="s">
        <v>32</v>
      </c>
      <c r="B15" s="80" t="s">
        <v>197</v>
      </c>
      <c r="C15" s="81" t="s">
        <v>198</v>
      </c>
      <c r="D15" s="82" t="s">
        <v>245</v>
      </c>
      <c r="E15" s="82" t="s">
        <v>246</v>
      </c>
      <c r="F15" s="82" t="s">
        <v>243</v>
      </c>
      <c r="G15" s="84" t="s">
        <v>248</v>
      </c>
      <c r="H15" s="83" t="s">
        <v>249</v>
      </c>
    </row>
    <row r="16" spans="1:8" ht="12.75">
      <c r="A16" s="300" t="s">
        <v>33</v>
      </c>
      <c r="B16" s="298">
        <v>18</v>
      </c>
      <c r="C16" s="294">
        <v>64.7</v>
      </c>
      <c r="D16" s="297">
        <v>19350</v>
      </c>
      <c r="E16" s="297">
        <v>11450</v>
      </c>
      <c r="F16" s="296">
        <f>ROUND(12*1.3644*(1/B16*D16+1/C16*E16)+H16,0)</f>
        <v>20652</v>
      </c>
      <c r="G16" s="293">
        <f aca="true" t="shared" si="0" ref="G16:G47">ROUND(12*(1/B16*D16+1/C16*E16),0)</f>
        <v>15024</v>
      </c>
      <c r="H16" s="86">
        <v>154</v>
      </c>
    </row>
    <row r="17" spans="1:8" ht="12.75">
      <c r="A17" s="301">
        <v>13</v>
      </c>
      <c r="B17" s="299">
        <f aca="true" t="shared" si="1" ref="B17:B22">ROUND(2*(2.4962*POWER(A17,0.5)),2)</f>
        <v>18</v>
      </c>
      <c r="C17" s="295">
        <f aca="true" t="shared" si="2" ref="C17:C29">ROUND(2*(-0.0005*POWER(A17,2)+0.1103*A17+31),2)</f>
        <v>64.7</v>
      </c>
      <c r="D17" s="297">
        <v>19350</v>
      </c>
      <c r="E17" s="297">
        <v>11450</v>
      </c>
      <c r="F17" s="296">
        <f aca="true" t="shared" si="3" ref="F17:F80">ROUND(12*1.3644*(1/B17*D17+1/C17*E17)+H17,0)</f>
        <v>20652</v>
      </c>
      <c r="G17" s="292">
        <f t="shared" si="0"/>
        <v>15024</v>
      </c>
      <c r="H17" s="86">
        <v>154</v>
      </c>
    </row>
    <row r="18" spans="1:8" ht="12.75">
      <c r="A18" s="163">
        <v>14</v>
      </c>
      <c r="B18" s="88">
        <f t="shared" si="1"/>
        <v>18.68</v>
      </c>
      <c r="C18" s="87">
        <f t="shared" si="2"/>
        <v>64.89</v>
      </c>
      <c r="D18" s="297">
        <v>19350</v>
      </c>
      <c r="E18" s="297">
        <v>11450</v>
      </c>
      <c r="F18" s="296">
        <f t="shared" si="3"/>
        <v>20003</v>
      </c>
      <c r="G18" s="263">
        <f t="shared" si="0"/>
        <v>14548</v>
      </c>
      <c r="H18" s="86">
        <v>154</v>
      </c>
    </row>
    <row r="19" spans="1:8" ht="12.75">
      <c r="A19" s="163">
        <v>15</v>
      </c>
      <c r="B19" s="88">
        <f t="shared" si="1"/>
        <v>19.34</v>
      </c>
      <c r="C19" s="87">
        <f t="shared" si="2"/>
        <v>65.08</v>
      </c>
      <c r="D19" s="297">
        <v>19350</v>
      </c>
      <c r="E19" s="297">
        <v>11450</v>
      </c>
      <c r="F19" s="296">
        <f t="shared" si="3"/>
        <v>19416</v>
      </c>
      <c r="G19" s="263">
        <f t="shared" si="0"/>
        <v>14117</v>
      </c>
      <c r="H19" s="86">
        <v>154</v>
      </c>
    </row>
    <row r="20" spans="1:8" ht="12.75">
      <c r="A20" s="163">
        <v>16</v>
      </c>
      <c r="B20" s="88">
        <f t="shared" si="1"/>
        <v>19.97</v>
      </c>
      <c r="C20" s="87">
        <f t="shared" si="2"/>
        <v>65.27</v>
      </c>
      <c r="D20" s="297">
        <v>19350</v>
      </c>
      <c r="E20" s="297">
        <v>11450</v>
      </c>
      <c r="F20" s="296">
        <f t="shared" si="3"/>
        <v>18891</v>
      </c>
      <c r="G20" s="263">
        <f t="shared" si="0"/>
        <v>13733</v>
      </c>
      <c r="H20" s="86">
        <v>154</v>
      </c>
    </row>
    <row r="21" spans="1:8" ht="12.75">
      <c r="A21" s="163">
        <v>17</v>
      </c>
      <c r="B21" s="88">
        <f t="shared" si="1"/>
        <v>20.58</v>
      </c>
      <c r="C21" s="87">
        <f t="shared" si="2"/>
        <v>65.46</v>
      </c>
      <c r="D21" s="297">
        <v>19350</v>
      </c>
      <c r="E21" s="297">
        <v>11450</v>
      </c>
      <c r="F21" s="296">
        <f t="shared" si="3"/>
        <v>18412</v>
      </c>
      <c r="G21" s="263">
        <f t="shared" si="0"/>
        <v>13382</v>
      </c>
      <c r="H21" s="86">
        <v>154</v>
      </c>
    </row>
    <row r="22" spans="1:8" ht="12.75">
      <c r="A22" s="163">
        <v>18</v>
      </c>
      <c r="B22" s="88">
        <f t="shared" si="1"/>
        <v>21.18</v>
      </c>
      <c r="C22" s="87">
        <f t="shared" si="2"/>
        <v>65.65</v>
      </c>
      <c r="D22" s="297">
        <v>19350</v>
      </c>
      <c r="E22" s="297">
        <v>11450</v>
      </c>
      <c r="F22" s="296">
        <f t="shared" si="3"/>
        <v>17968</v>
      </c>
      <c r="G22" s="263">
        <f t="shared" si="0"/>
        <v>13056</v>
      </c>
      <c r="H22" s="86">
        <v>154</v>
      </c>
    </row>
    <row r="23" spans="1:8" ht="12.75">
      <c r="A23" s="163">
        <v>19</v>
      </c>
      <c r="B23" s="88">
        <f aca="true" t="shared" si="4" ref="B23:B28">ROUND(2*(3.89*POWER(A23,0.355)),2)</f>
        <v>22.13</v>
      </c>
      <c r="C23" s="87">
        <f t="shared" si="2"/>
        <v>65.83</v>
      </c>
      <c r="D23" s="297">
        <v>19350</v>
      </c>
      <c r="E23" s="297">
        <v>11450</v>
      </c>
      <c r="F23" s="296">
        <f t="shared" si="3"/>
        <v>17318</v>
      </c>
      <c r="G23" s="263">
        <f t="shared" si="0"/>
        <v>12580</v>
      </c>
      <c r="H23" s="86">
        <v>154</v>
      </c>
    </row>
    <row r="24" spans="1:8" ht="12.75">
      <c r="A24" s="163">
        <v>20</v>
      </c>
      <c r="B24" s="88">
        <f t="shared" si="4"/>
        <v>22.53</v>
      </c>
      <c r="C24" s="87">
        <f t="shared" si="2"/>
        <v>66.01</v>
      </c>
      <c r="D24" s="297">
        <v>19350</v>
      </c>
      <c r="E24" s="297">
        <v>11450</v>
      </c>
      <c r="F24" s="296">
        <f t="shared" si="3"/>
        <v>17056</v>
      </c>
      <c r="G24" s="263">
        <f t="shared" si="0"/>
        <v>12388</v>
      </c>
      <c r="H24" s="86">
        <v>154</v>
      </c>
    </row>
    <row r="25" spans="1:8" ht="12.75">
      <c r="A25" s="163">
        <v>21</v>
      </c>
      <c r="B25" s="88">
        <f t="shared" si="4"/>
        <v>22.93</v>
      </c>
      <c r="C25" s="87">
        <f t="shared" si="2"/>
        <v>66.19</v>
      </c>
      <c r="D25" s="297">
        <v>19350</v>
      </c>
      <c r="E25" s="297">
        <v>11450</v>
      </c>
      <c r="F25" s="296">
        <f t="shared" si="3"/>
        <v>16803</v>
      </c>
      <c r="G25" s="263">
        <f t="shared" si="0"/>
        <v>12202</v>
      </c>
      <c r="H25" s="86">
        <v>154</v>
      </c>
    </row>
    <row r="26" spans="1:8" ht="12.75">
      <c r="A26" s="163">
        <v>22</v>
      </c>
      <c r="B26" s="88">
        <f t="shared" si="4"/>
        <v>23.31</v>
      </c>
      <c r="C26" s="87">
        <f t="shared" si="2"/>
        <v>66.37</v>
      </c>
      <c r="D26" s="297">
        <v>19350</v>
      </c>
      <c r="E26" s="297">
        <v>11450</v>
      </c>
      <c r="F26" s="296">
        <f t="shared" si="3"/>
        <v>16570</v>
      </c>
      <c r="G26" s="263">
        <f t="shared" si="0"/>
        <v>12032</v>
      </c>
      <c r="H26" s="86">
        <v>154</v>
      </c>
    </row>
    <row r="27" spans="1:8" ht="12.75">
      <c r="A27" s="163">
        <v>23</v>
      </c>
      <c r="B27" s="88">
        <f t="shared" si="4"/>
        <v>23.68</v>
      </c>
      <c r="C27" s="87">
        <f t="shared" si="2"/>
        <v>66.54</v>
      </c>
      <c r="D27" s="297">
        <v>19350</v>
      </c>
      <c r="E27" s="297">
        <v>11450</v>
      </c>
      <c r="F27" s="296">
        <f t="shared" si="3"/>
        <v>16350</v>
      </c>
      <c r="G27" s="263">
        <f t="shared" si="0"/>
        <v>11871</v>
      </c>
      <c r="H27" s="86">
        <v>154</v>
      </c>
    </row>
    <row r="28" spans="1:8" ht="12.75">
      <c r="A28" s="163">
        <v>24</v>
      </c>
      <c r="B28" s="88">
        <f t="shared" si="4"/>
        <v>24.04</v>
      </c>
      <c r="C28" s="87">
        <f t="shared" si="2"/>
        <v>66.72</v>
      </c>
      <c r="D28" s="297">
        <v>19350</v>
      </c>
      <c r="E28" s="297">
        <v>11450</v>
      </c>
      <c r="F28" s="296">
        <f t="shared" si="3"/>
        <v>16142</v>
      </c>
      <c r="G28" s="263">
        <f t="shared" si="0"/>
        <v>11718</v>
      </c>
      <c r="H28" s="86">
        <v>154</v>
      </c>
    </row>
    <row r="29" spans="1:8" ht="12.75">
      <c r="A29" s="163">
        <v>25</v>
      </c>
      <c r="B29" s="88">
        <f>ROUND(2*(LN(A29)+8.803),2)</f>
        <v>24.04</v>
      </c>
      <c r="C29" s="87">
        <f t="shared" si="2"/>
        <v>66.89</v>
      </c>
      <c r="D29" s="297">
        <v>19350</v>
      </c>
      <c r="E29" s="297">
        <v>11450</v>
      </c>
      <c r="F29" s="296">
        <f t="shared" si="3"/>
        <v>16135</v>
      </c>
      <c r="G29" s="263">
        <f t="shared" si="0"/>
        <v>11713</v>
      </c>
      <c r="H29" s="86">
        <v>154</v>
      </c>
    </row>
    <row r="30" spans="1:8" ht="12.75">
      <c r="A30" s="163">
        <v>26</v>
      </c>
      <c r="B30" s="88">
        <f aca="true" t="shared" si="5" ref="B30:B60">ROUND(2*(LN(A30)+8.803),2)</f>
        <v>24.12</v>
      </c>
      <c r="C30" s="87">
        <f aca="true" t="shared" si="6" ref="C30:C60">ROUND(2*(-0.0005*POWER(A30,2)+0.1103*A30+31),2)</f>
        <v>67.06</v>
      </c>
      <c r="D30" s="297">
        <v>19350</v>
      </c>
      <c r="E30" s="297">
        <v>11450</v>
      </c>
      <c r="F30" s="296">
        <f t="shared" si="3"/>
        <v>16084</v>
      </c>
      <c r="G30" s="263">
        <f t="shared" si="0"/>
        <v>11676</v>
      </c>
      <c r="H30" s="86">
        <v>154</v>
      </c>
    </row>
    <row r="31" spans="1:8" ht="12.75">
      <c r="A31" s="163">
        <v>27</v>
      </c>
      <c r="B31" s="88">
        <f t="shared" si="5"/>
        <v>24.2</v>
      </c>
      <c r="C31" s="87">
        <f t="shared" si="6"/>
        <v>67.23</v>
      </c>
      <c r="D31" s="297">
        <v>19350</v>
      </c>
      <c r="E31" s="297">
        <v>11450</v>
      </c>
      <c r="F31" s="296">
        <f t="shared" si="3"/>
        <v>16034</v>
      </c>
      <c r="G31" s="263">
        <f t="shared" si="0"/>
        <v>11639</v>
      </c>
      <c r="H31" s="86">
        <v>154</v>
      </c>
    </row>
    <row r="32" spans="1:8" ht="12.75">
      <c r="A32" s="163">
        <v>28</v>
      </c>
      <c r="B32" s="88">
        <f t="shared" si="5"/>
        <v>24.27</v>
      </c>
      <c r="C32" s="87">
        <f t="shared" si="6"/>
        <v>67.39</v>
      </c>
      <c r="D32" s="297">
        <v>19350</v>
      </c>
      <c r="E32" s="297">
        <v>11450</v>
      </c>
      <c r="F32" s="296">
        <f t="shared" si="3"/>
        <v>15990</v>
      </c>
      <c r="G32" s="263">
        <f t="shared" si="0"/>
        <v>11606</v>
      </c>
      <c r="H32" s="86">
        <v>154</v>
      </c>
    </row>
    <row r="33" spans="1:8" ht="12.75">
      <c r="A33" s="163">
        <v>29</v>
      </c>
      <c r="B33" s="88">
        <f t="shared" si="5"/>
        <v>24.34</v>
      </c>
      <c r="C33" s="87">
        <f t="shared" si="6"/>
        <v>67.56</v>
      </c>
      <c r="D33" s="297">
        <v>19350</v>
      </c>
      <c r="E33" s="297">
        <v>11450</v>
      </c>
      <c r="F33" s="296">
        <f t="shared" si="3"/>
        <v>15945</v>
      </c>
      <c r="G33" s="263">
        <f t="shared" si="0"/>
        <v>11574</v>
      </c>
      <c r="H33" s="86">
        <v>154</v>
      </c>
    </row>
    <row r="34" spans="1:8" ht="12.75">
      <c r="A34" s="163">
        <v>30</v>
      </c>
      <c r="B34" s="88">
        <f t="shared" si="5"/>
        <v>24.41</v>
      </c>
      <c r="C34" s="87">
        <f t="shared" si="6"/>
        <v>67.72</v>
      </c>
      <c r="D34" s="297">
        <v>19350</v>
      </c>
      <c r="E34" s="297">
        <v>11450</v>
      </c>
      <c r="F34" s="296">
        <f t="shared" si="3"/>
        <v>15901</v>
      </c>
      <c r="G34" s="263">
        <f t="shared" si="0"/>
        <v>11541</v>
      </c>
      <c r="H34" s="86">
        <v>154</v>
      </c>
    </row>
    <row r="35" spans="1:8" ht="12.75">
      <c r="A35" s="163">
        <v>31</v>
      </c>
      <c r="B35" s="88">
        <f t="shared" si="5"/>
        <v>24.47</v>
      </c>
      <c r="C35" s="87">
        <f t="shared" si="6"/>
        <v>67.88</v>
      </c>
      <c r="D35" s="297">
        <v>19350</v>
      </c>
      <c r="E35" s="297">
        <v>11450</v>
      </c>
      <c r="F35" s="296">
        <f t="shared" si="3"/>
        <v>15863</v>
      </c>
      <c r="G35" s="263">
        <f t="shared" si="0"/>
        <v>11513</v>
      </c>
      <c r="H35" s="86">
        <v>154</v>
      </c>
    </row>
    <row r="36" spans="1:8" ht="12.75">
      <c r="A36" s="163">
        <v>32</v>
      </c>
      <c r="B36" s="88">
        <f t="shared" si="5"/>
        <v>24.54</v>
      </c>
      <c r="C36" s="87">
        <f t="shared" si="6"/>
        <v>68.04</v>
      </c>
      <c r="D36" s="297">
        <v>19350</v>
      </c>
      <c r="E36" s="297">
        <v>11450</v>
      </c>
      <c r="F36" s="296">
        <f t="shared" si="3"/>
        <v>15819</v>
      </c>
      <c r="G36" s="263">
        <f t="shared" si="0"/>
        <v>11482</v>
      </c>
      <c r="H36" s="86">
        <v>154</v>
      </c>
    </row>
    <row r="37" spans="1:8" ht="12.75">
      <c r="A37" s="163">
        <v>33</v>
      </c>
      <c r="B37" s="88">
        <f t="shared" si="5"/>
        <v>24.6</v>
      </c>
      <c r="C37" s="87">
        <f t="shared" si="6"/>
        <v>68.19</v>
      </c>
      <c r="D37" s="297">
        <v>19350</v>
      </c>
      <c r="E37" s="297">
        <v>11450</v>
      </c>
      <c r="F37" s="296">
        <f t="shared" si="3"/>
        <v>15782</v>
      </c>
      <c r="G37" s="263">
        <f t="shared" si="0"/>
        <v>11454</v>
      </c>
      <c r="H37" s="86">
        <v>154</v>
      </c>
    </row>
    <row r="38" spans="1:8" ht="12.75">
      <c r="A38" s="163">
        <v>34</v>
      </c>
      <c r="B38" s="88">
        <f t="shared" si="5"/>
        <v>24.66</v>
      </c>
      <c r="C38" s="87">
        <f t="shared" si="6"/>
        <v>68.34</v>
      </c>
      <c r="D38" s="297">
        <v>19350</v>
      </c>
      <c r="E38" s="297">
        <v>11450</v>
      </c>
      <c r="F38" s="296">
        <f t="shared" si="3"/>
        <v>15744</v>
      </c>
      <c r="G38" s="263">
        <f t="shared" si="0"/>
        <v>11427</v>
      </c>
      <c r="H38" s="86">
        <v>154</v>
      </c>
    </row>
    <row r="39" spans="1:8" ht="12.75">
      <c r="A39" s="163">
        <v>35</v>
      </c>
      <c r="B39" s="88">
        <f t="shared" si="5"/>
        <v>24.72</v>
      </c>
      <c r="C39" s="87">
        <f t="shared" si="6"/>
        <v>68.5</v>
      </c>
      <c r="D39" s="297">
        <v>19350</v>
      </c>
      <c r="E39" s="297">
        <v>11450</v>
      </c>
      <c r="F39" s="296">
        <f t="shared" si="3"/>
        <v>15707</v>
      </c>
      <c r="G39" s="263">
        <f t="shared" si="0"/>
        <v>11399</v>
      </c>
      <c r="H39" s="86">
        <v>154</v>
      </c>
    </row>
    <row r="40" spans="1:8" ht="12.75">
      <c r="A40" s="163">
        <v>36</v>
      </c>
      <c r="B40" s="88">
        <f t="shared" si="5"/>
        <v>24.77</v>
      </c>
      <c r="C40" s="87">
        <f t="shared" si="6"/>
        <v>68.65</v>
      </c>
      <c r="D40" s="297">
        <v>19350</v>
      </c>
      <c r="E40" s="297">
        <v>11450</v>
      </c>
      <c r="F40" s="296">
        <f t="shared" si="3"/>
        <v>15675</v>
      </c>
      <c r="G40" s="263">
        <f t="shared" si="0"/>
        <v>11376</v>
      </c>
      <c r="H40" s="86">
        <v>154</v>
      </c>
    </row>
    <row r="41" spans="1:8" ht="12.75">
      <c r="A41" s="163">
        <v>37</v>
      </c>
      <c r="B41" s="88">
        <f t="shared" si="5"/>
        <v>24.83</v>
      </c>
      <c r="C41" s="87">
        <f t="shared" si="6"/>
        <v>68.79</v>
      </c>
      <c r="D41" s="297">
        <v>19350</v>
      </c>
      <c r="E41" s="297">
        <v>11450</v>
      </c>
      <c r="F41" s="296">
        <f t="shared" si="3"/>
        <v>15639</v>
      </c>
      <c r="G41" s="263">
        <f t="shared" si="0"/>
        <v>11349</v>
      </c>
      <c r="H41" s="86">
        <v>154</v>
      </c>
    </row>
    <row r="42" spans="1:8" ht="12.75">
      <c r="A42" s="163">
        <v>38</v>
      </c>
      <c r="B42" s="88">
        <f t="shared" si="5"/>
        <v>24.88</v>
      </c>
      <c r="C42" s="87">
        <f t="shared" si="6"/>
        <v>68.94</v>
      </c>
      <c r="D42" s="297">
        <v>19350</v>
      </c>
      <c r="E42" s="297">
        <v>11450</v>
      </c>
      <c r="F42" s="296">
        <f t="shared" si="3"/>
        <v>15607</v>
      </c>
      <c r="G42" s="263">
        <f t="shared" si="0"/>
        <v>11326</v>
      </c>
      <c r="H42" s="86">
        <v>154</v>
      </c>
    </row>
    <row r="43" spans="1:8" ht="12.75">
      <c r="A43" s="163">
        <v>39</v>
      </c>
      <c r="B43" s="88">
        <f t="shared" si="5"/>
        <v>24.93</v>
      </c>
      <c r="C43" s="87">
        <f t="shared" si="6"/>
        <v>69.08</v>
      </c>
      <c r="D43" s="297">
        <v>19350</v>
      </c>
      <c r="E43" s="297">
        <v>11450</v>
      </c>
      <c r="F43" s="296">
        <f t="shared" si="3"/>
        <v>15576</v>
      </c>
      <c r="G43" s="263">
        <f t="shared" si="0"/>
        <v>11303</v>
      </c>
      <c r="H43" s="86">
        <v>154</v>
      </c>
    </row>
    <row r="44" spans="1:8" ht="12.75">
      <c r="A44" s="163">
        <v>40</v>
      </c>
      <c r="B44" s="88">
        <f t="shared" si="5"/>
        <v>24.98</v>
      </c>
      <c r="C44" s="87">
        <f t="shared" si="6"/>
        <v>69.22</v>
      </c>
      <c r="D44" s="297">
        <v>19350</v>
      </c>
      <c r="E44" s="297">
        <v>11450</v>
      </c>
      <c r="F44" s="296">
        <f t="shared" si="3"/>
        <v>15545</v>
      </c>
      <c r="G44" s="263">
        <f t="shared" si="0"/>
        <v>11280</v>
      </c>
      <c r="H44" s="86">
        <v>154</v>
      </c>
    </row>
    <row r="45" spans="1:8" ht="12.75">
      <c r="A45" s="163">
        <v>41</v>
      </c>
      <c r="B45" s="88">
        <f t="shared" si="5"/>
        <v>25.03</v>
      </c>
      <c r="C45" s="87">
        <f t="shared" si="6"/>
        <v>69.36</v>
      </c>
      <c r="D45" s="297">
        <v>19350</v>
      </c>
      <c r="E45" s="297">
        <v>11450</v>
      </c>
      <c r="F45" s="296">
        <f t="shared" si="3"/>
        <v>15514</v>
      </c>
      <c r="G45" s="263">
        <f t="shared" si="0"/>
        <v>11258</v>
      </c>
      <c r="H45" s="86">
        <v>154</v>
      </c>
    </row>
    <row r="46" spans="1:8" ht="12.75">
      <c r="A46" s="163">
        <v>42</v>
      </c>
      <c r="B46" s="88">
        <f t="shared" si="5"/>
        <v>25.08</v>
      </c>
      <c r="C46" s="87">
        <f t="shared" si="6"/>
        <v>69.5</v>
      </c>
      <c r="D46" s="297">
        <v>19350</v>
      </c>
      <c r="E46" s="297">
        <v>11450</v>
      </c>
      <c r="F46" s="296">
        <f t="shared" si="3"/>
        <v>15484</v>
      </c>
      <c r="G46" s="263">
        <f t="shared" si="0"/>
        <v>11235</v>
      </c>
      <c r="H46" s="86">
        <v>154</v>
      </c>
    </row>
    <row r="47" spans="1:8" ht="12.75">
      <c r="A47" s="163">
        <v>43</v>
      </c>
      <c r="B47" s="88">
        <f t="shared" si="5"/>
        <v>25.13</v>
      </c>
      <c r="C47" s="87">
        <f t="shared" si="6"/>
        <v>69.64</v>
      </c>
      <c r="D47" s="297">
        <v>19350</v>
      </c>
      <c r="E47" s="297">
        <v>11450</v>
      </c>
      <c r="F47" s="296">
        <f t="shared" si="3"/>
        <v>15453</v>
      </c>
      <c r="G47" s="263">
        <f t="shared" si="0"/>
        <v>11213</v>
      </c>
      <c r="H47" s="86">
        <v>154</v>
      </c>
    </row>
    <row r="48" spans="1:8" ht="12.75">
      <c r="A48" s="163">
        <v>44</v>
      </c>
      <c r="B48" s="88">
        <f t="shared" si="5"/>
        <v>25.17</v>
      </c>
      <c r="C48" s="87">
        <f t="shared" si="6"/>
        <v>69.77</v>
      </c>
      <c r="D48" s="297">
        <v>19350</v>
      </c>
      <c r="E48" s="297">
        <v>11450</v>
      </c>
      <c r="F48" s="296">
        <f t="shared" si="3"/>
        <v>15428</v>
      </c>
      <c r="G48" s="263">
        <f aca="true" t="shared" si="7" ref="G48:G79">ROUND(12*(1/B48*D48+1/C48*E48),0)</f>
        <v>11195</v>
      </c>
      <c r="H48" s="86">
        <v>154</v>
      </c>
    </row>
    <row r="49" spans="1:8" ht="12.75">
      <c r="A49" s="163">
        <v>45</v>
      </c>
      <c r="B49" s="88">
        <f t="shared" si="5"/>
        <v>25.22</v>
      </c>
      <c r="C49" s="87">
        <f t="shared" si="6"/>
        <v>69.9</v>
      </c>
      <c r="D49" s="297">
        <v>19350</v>
      </c>
      <c r="E49" s="297">
        <v>11450</v>
      </c>
      <c r="F49" s="296">
        <f t="shared" si="3"/>
        <v>15398</v>
      </c>
      <c r="G49" s="263">
        <f t="shared" si="7"/>
        <v>11173</v>
      </c>
      <c r="H49" s="86">
        <v>154</v>
      </c>
    </row>
    <row r="50" spans="1:8" ht="12.75">
      <c r="A50" s="163">
        <v>46</v>
      </c>
      <c r="B50" s="88">
        <f t="shared" si="5"/>
        <v>25.26</v>
      </c>
      <c r="C50" s="87">
        <f t="shared" si="6"/>
        <v>70.03</v>
      </c>
      <c r="D50" s="297">
        <v>19350</v>
      </c>
      <c r="E50" s="297">
        <v>11450</v>
      </c>
      <c r="F50" s="296">
        <f t="shared" si="3"/>
        <v>15373</v>
      </c>
      <c r="G50" s="263">
        <f t="shared" si="7"/>
        <v>11154</v>
      </c>
      <c r="H50" s="86">
        <v>154</v>
      </c>
    </row>
    <row r="51" spans="1:8" ht="12.75">
      <c r="A51" s="163">
        <v>47</v>
      </c>
      <c r="B51" s="88">
        <f t="shared" si="5"/>
        <v>25.31</v>
      </c>
      <c r="C51" s="87">
        <f t="shared" si="6"/>
        <v>70.16</v>
      </c>
      <c r="D51" s="297">
        <v>19350</v>
      </c>
      <c r="E51" s="297">
        <v>11450</v>
      </c>
      <c r="F51" s="296">
        <f t="shared" si="3"/>
        <v>15343</v>
      </c>
      <c r="G51" s="263">
        <f t="shared" si="7"/>
        <v>11133</v>
      </c>
      <c r="H51" s="86">
        <v>154</v>
      </c>
    </row>
    <row r="52" spans="1:8" ht="12.75">
      <c r="A52" s="163">
        <v>48</v>
      </c>
      <c r="B52" s="88">
        <f t="shared" si="5"/>
        <v>25.35</v>
      </c>
      <c r="C52" s="87">
        <f t="shared" si="6"/>
        <v>70.28</v>
      </c>
      <c r="D52" s="297">
        <v>19350</v>
      </c>
      <c r="E52" s="297">
        <v>11450</v>
      </c>
      <c r="F52" s="296">
        <f t="shared" si="3"/>
        <v>15319</v>
      </c>
      <c r="G52" s="263">
        <f t="shared" si="7"/>
        <v>11115</v>
      </c>
      <c r="H52" s="86">
        <v>154</v>
      </c>
    </row>
    <row r="53" spans="1:8" ht="12.75">
      <c r="A53" s="163">
        <v>49</v>
      </c>
      <c r="B53" s="88">
        <f t="shared" si="5"/>
        <v>25.39</v>
      </c>
      <c r="C53" s="87">
        <f t="shared" si="6"/>
        <v>70.41</v>
      </c>
      <c r="D53" s="297">
        <v>19350</v>
      </c>
      <c r="E53" s="297">
        <v>11450</v>
      </c>
      <c r="F53" s="296">
        <f t="shared" si="3"/>
        <v>15294</v>
      </c>
      <c r="G53" s="291">
        <f t="shared" si="7"/>
        <v>11097</v>
      </c>
      <c r="H53" s="86">
        <v>154</v>
      </c>
    </row>
    <row r="54" spans="1:8" ht="12.75">
      <c r="A54" s="163">
        <v>50</v>
      </c>
      <c r="B54" s="88">
        <f t="shared" si="5"/>
        <v>25.43</v>
      </c>
      <c r="C54" s="87">
        <f t="shared" si="6"/>
        <v>70.53</v>
      </c>
      <c r="D54" s="297">
        <v>19350</v>
      </c>
      <c r="E54" s="297">
        <v>11450</v>
      </c>
      <c r="F54" s="296">
        <f t="shared" si="3"/>
        <v>15270</v>
      </c>
      <c r="G54" s="263">
        <f t="shared" si="7"/>
        <v>11079</v>
      </c>
      <c r="H54" s="86">
        <v>154</v>
      </c>
    </row>
    <row r="55" spans="1:8" ht="12.75">
      <c r="A55" s="163">
        <v>51</v>
      </c>
      <c r="B55" s="88">
        <f t="shared" si="5"/>
        <v>25.47</v>
      </c>
      <c r="C55" s="87">
        <f t="shared" si="6"/>
        <v>70.65</v>
      </c>
      <c r="D55" s="297">
        <v>19350</v>
      </c>
      <c r="E55" s="297">
        <v>11450</v>
      </c>
      <c r="F55" s="296">
        <f t="shared" si="3"/>
        <v>15246</v>
      </c>
      <c r="G55" s="263">
        <f t="shared" si="7"/>
        <v>11061</v>
      </c>
      <c r="H55" s="86">
        <v>154</v>
      </c>
    </row>
    <row r="56" spans="1:8" ht="12.75">
      <c r="A56" s="163">
        <v>52</v>
      </c>
      <c r="B56" s="88">
        <f t="shared" si="5"/>
        <v>25.51</v>
      </c>
      <c r="C56" s="87">
        <f t="shared" si="6"/>
        <v>70.77</v>
      </c>
      <c r="D56" s="297">
        <v>19350</v>
      </c>
      <c r="E56" s="297">
        <v>11450</v>
      </c>
      <c r="F56" s="296">
        <f t="shared" si="3"/>
        <v>15222</v>
      </c>
      <c r="G56" s="263">
        <f t="shared" si="7"/>
        <v>11044</v>
      </c>
      <c r="H56" s="86">
        <v>154</v>
      </c>
    </row>
    <row r="57" spans="1:8" ht="12.75">
      <c r="A57" s="163">
        <v>53</v>
      </c>
      <c r="B57" s="88">
        <f t="shared" si="5"/>
        <v>25.55</v>
      </c>
      <c r="C57" s="87">
        <f t="shared" si="6"/>
        <v>70.88</v>
      </c>
      <c r="D57" s="297">
        <v>19350</v>
      </c>
      <c r="E57" s="297">
        <v>11450</v>
      </c>
      <c r="F57" s="296">
        <f t="shared" si="3"/>
        <v>15199</v>
      </c>
      <c r="G57" s="263">
        <f t="shared" si="7"/>
        <v>11027</v>
      </c>
      <c r="H57" s="86">
        <v>154</v>
      </c>
    </row>
    <row r="58" spans="1:8" ht="12.75">
      <c r="A58" s="163">
        <v>54</v>
      </c>
      <c r="B58" s="88">
        <f t="shared" si="5"/>
        <v>25.58</v>
      </c>
      <c r="C58" s="87">
        <f t="shared" si="6"/>
        <v>71</v>
      </c>
      <c r="D58" s="297">
        <v>19350</v>
      </c>
      <c r="E58" s="297">
        <v>11450</v>
      </c>
      <c r="F58" s="296">
        <f t="shared" si="3"/>
        <v>15180</v>
      </c>
      <c r="G58" s="263">
        <f t="shared" si="7"/>
        <v>11013</v>
      </c>
      <c r="H58" s="86">
        <v>154</v>
      </c>
    </row>
    <row r="59" spans="1:8" ht="12.75">
      <c r="A59" s="163">
        <v>55</v>
      </c>
      <c r="B59" s="88">
        <f t="shared" si="5"/>
        <v>25.62</v>
      </c>
      <c r="C59" s="87">
        <f t="shared" si="6"/>
        <v>71.11</v>
      </c>
      <c r="D59" s="297">
        <v>19350</v>
      </c>
      <c r="E59" s="297">
        <v>11450</v>
      </c>
      <c r="F59" s="296">
        <f t="shared" si="3"/>
        <v>15156</v>
      </c>
      <c r="G59" s="263">
        <f t="shared" si="7"/>
        <v>10995</v>
      </c>
      <c r="H59" s="86">
        <v>154</v>
      </c>
    </row>
    <row r="60" spans="1:8" ht="12.75">
      <c r="A60" s="163">
        <v>56</v>
      </c>
      <c r="B60" s="88">
        <f t="shared" si="5"/>
        <v>25.66</v>
      </c>
      <c r="C60" s="87">
        <f t="shared" si="6"/>
        <v>71.22</v>
      </c>
      <c r="D60" s="297">
        <v>19350</v>
      </c>
      <c r="E60" s="297">
        <v>11450</v>
      </c>
      <c r="F60" s="296">
        <f t="shared" si="3"/>
        <v>15133</v>
      </c>
      <c r="G60" s="263">
        <f t="shared" si="7"/>
        <v>10978</v>
      </c>
      <c r="H60" s="86">
        <v>154</v>
      </c>
    </row>
    <row r="61" spans="1:8" ht="12.75">
      <c r="A61" s="163">
        <v>57</v>
      </c>
      <c r="B61" s="88">
        <f>ROUND(2*(0.0015*A61+12.74285),2)</f>
        <v>25.66</v>
      </c>
      <c r="C61" s="87">
        <f>ROUND(2*(-0.0005*POWER(A61,2)+0.1103*A61+31),2)</f>
        <v>71.33</v>
      </c>
      <c r="D61" s="297">
        <v>19350</v>
      </c>
      <c r="E61" s="297">
        <v>11450</v>
      </c>
      <c r="F61" s="296">
        <f t="shared" si="3"/>
        <v>15129</v>
      </c>
      <c r="G61" s="263">
        <f t="shared" si="7"/>
        <v>10975</v>
      </c>
      <c r="H61" s="86">
        <v>154</v>
      </c>
    </row>
    <row r="62" spans="1:8" ht="12.75">
      <c r="A62" s="163">
        <v>58</v>
      </c>
      <c r="B62" s="88">
        <f aca="true" t="shared" si="8" ref="B62:B110">ROUND(2*(0.0015*A62+12.74285),2)</f>
        <v>25.66</v>
      </c>
      <c r="C62" s="87">
        <f aca="true" t="shared" si="9" ref="C62:C110">ROUND(2*(-0.0005*POWER(A62,2)+0.1103*A62+31),2)</f>
        <v>71.43</v>
      </c>
      <c r="D62" s="297">
        <v>19350</v>
      </c>
      <c r="E62" s="297">
        <v>11450</v>
      </c>
      <c r="F62" s="296">
        <f t="shared" si="3"/>
        <v>15125</v>
      </c>
      <c r="G62" s="263">
        <f t="shared" si="7"/>
        <v>10973</v>
      </c>
      <c r="H62" s="86">
        <v>154</v>
      </c>
    </row>
    <row r="63" spans="1:8" ht="12.75">
      <c r="A63" s="163">
        <v>59</v>
      </c>
      <c r="B63" s="88">
        <f t="shared" si="8"/>
        <v>25.66</v>
      </c>
      <c r="C63" s="87">
        <f t="shared" si="9"/>
        <v>71.53</v>
      </c>
      <c r="D63" s="297">
        <v>19350</v>
      </c>
      <c r="E63" s="297">
        <v>11450</v>
      </c>
      <c r="F63" s="296">
        <f t="shared" si="3"/>
        <v>15121</v>
      </c>
      <c r="G63" s="263">
        <f t="shared" si="7"/>
        <v>10970</v>
      </c>
      <c r="H63" s="86">
        <v>154</v>
      </c>
    </row>
    <row r="64" spans="1:8" ht="12.75">
      <c r="A64" s="163">
        <v>60</v>
      </c>
      <c r="B64" s="88">
        <f t="shared" si="8"/>
        <v>25.67</v>
      </c>
      <c r="C64" s="87">
        <f t="shared" si="9"/>
        <v>71.64</v>
      </c>
      <c r="D64" s="297">
        <v>19350</v>
      </c>
      <c r="E64" s="297">
        <v>11450</v>
      </c>
      <c r="F64" s="296">
        <f t="shared" si="3"/>
        <v>15113</v>
      </c>
      <c r="G64" s="263">
        <f t="shared" si="7"/>
        <v>10964</v>
      </c>
      <c r="H64" s="86">
        <v>154</v>
      </c>
    </row>
    <row r="65" spans="1:8" ht="12.75">
      <c r="A65" s="163">
        <v>61</v>
      </c>
      <c r="B65" s="88">
        <f t="shared" si="8"/>
        <v>25.67</v>
      </c>
      <c r="C65" s="87">
        <f t="shared" si="9"/>
        <v>71.74</v>
      </c>
      <c r="D65" s="297">
        <v>19350</v>
      </c>
      <c r="E65" s="297">
        <v>11450</v>
      </c>
      <c r="F65" s="296">
        <f t="shared" si="3"/>
        <v>15109</v>
      </c>
      <c r="G65" s="263">
        <f t="shared" si="7"/>
        <v>10961</v>
      </c>
      <c r="H65" s="86">
        <v>154</v>
      </c>
    </row>
    <row r="66" spans="1:8" ht="12.75">
      <c r="A66" s="163">
        <v>62</v>
      </c>
      <c r="B66" s="88">
        <f t="shared" si="8"/>
        <v>25.67</v>
      </c>
      <c r="C66" s="87">
        <f t="shared" si="9"/>
        <v>71.83</v>
      </c>
      <c r="D66" s="297">
        <v>19350</v>
      </c>
      <c r="E66" s="297">
        <v>11450</v>
      </c>
      <c r="F66" s="296">
        <f t="shared" si="3"/>
        <v>15106</v>
      </c>
      <c r="G66" s="263">
        <f t="shared" si="7"/>
        <v>10958</v>
      </c>
      <c r="H66" s="86">
        <v>154</v>
      </c>
    </row>
    <row r="67" spans="1:8" ht="12.75">
      <c r="A67" s="163">
        <v>63</v>
      </c>
      <c r="B67" s="88">
        <f t="shared" si="8"/>
        <v>25.67</v>
      </c>
      <c r="C67" s="87">
        <f t="shared" si="9"/>
        <v>71.93</v>
      </c>
      <c r="D67" s="297">
        <v>19350</v>
      </c>
      <c r="E67" s="297">
        <v>11450</v>
      </c>
      <c r="F67" s="296">
        <f t="shared" si="3"/>
        <v>15102</v>
      </c>
      <c r="G67" s="263">
        <f t="shared" si="7"/>
        <v>10956</v>
      </c>
      <c r="H67" s="86">
        <v>154</v>
      </c>
    </row>
    <row r="68" spans="1:8" ht="12.75">
      <c r="A68" s="163">
        <v>64</v>
      </c>
      <c r="B68" s="88">
        <f t="shared" si="8"/>
        <v>25.68</v>
      </c>
      <c r="C68" s="87">
        <f t="shared" si="9"/>
        <v>72.02</v>
      </c>
      <c r="D68" s="297">
        <v>19350</v>
      </c>
      <c r="E68" s="297">
        <v>11450</v>
      </c>
      <c r="F68" s="296">
        <f t="shared" si="3"/>
        <v>15094</v>
      </c>
      <c r="G68" s="263">
        <f t="shared" si="7"/>
        <v>10950</v>
      </c>
      <c r="H68" s="86">
        <v>154</v>
      </c>
    </row>
    <row r="69" spans="1:8" ht="12.75">
      <c r="A69" s="163">
        <v>65</v>
      </c>
      <c r="B69" s="88">
        <f t="shared" si="8"/>
        <v>25.68</v>
      </c>
      <c r="C69" s="87">
        <f t="shared" si="9"/>
        <v>72.11</v>
      </c>
      <c r="D69" s="297">
        <v>19350</v>
      </c>
      <c r="E69" s="297">
        <v>11450</v>
      </c>
      <c r="F69" s="296">
        <f t="shared" si="3"/>
        <v>15091</v>
      </c>
      <c r="G69" s="263">
        <f t="shared" si="7"/>
        <v>10947</v>
      </c>
      <c r="H69" s="86">
        <v>154</v>
      </c>
    </row>
    <row r="70" spans="1:8" ht="12.75">
      <c r="A70" s="163">
        <v>66</v>
      </c>
      <c r="B70" s="88">
        <f t="shared" si="8"/>
        <v>25.68</v>
      </c>
      <c r="C70" s="87">
        <f t="shared" si="9"/>
        <v>72.2</v>
      </c>
      <c r="D70" s="297">
        <v>19350</v>
      </c>
      <c r="E70" s="297">
        <v>11450</v>
      </c>
      <c r="F70" s="296">
        <f t="shared" si="3"/>
        <v>15087</v>
      </c>
      <c r="G70" s="263">
        <f t="shared" si="7"/>
        <v>10945</v>
      </c>
      <c r="H70" s="86">
        <v>154</v>
      </c>
    </row>
    <row r="71" spans="1:8" ht="12.75">
      <c r="A71" s="163">
        <v>67</v>
      </c>
      <c r="B71" s="88">
        <f t="shared" si="8"/>
        <v>25.69</v>
      </c>
      <c r="C71" s="87">
        <f t="shared" si="9"/>
        <v>72.29</v>
      </c>
      <c r="D71" s="297">
        <v>19350</v>
      </c>
      <c r="E71" s="297">
        <v>11450</v>
      </c>
      <c r="F71" s="296">
        <f t="shared" si="3"/>
        <v>15079</v>
      </c>
      <c r="G71" s="263">
        <f t="shared" si="7"/>
        <v>10939</v>
      </c>
      <c r="H71" s="86">
        <v>154</v>
      </c>
    </row>
    <row r="72" spans="1:8" ht="12.75">
      <c r="A72" s="163">
        <v>68</v>
      </c>
      <c r="B72" s="88">
        <f t="shared" si="8"/>
        <v>25.69</v>
      </c>
      <c r="C72" s="87">
        <f t="shared" si="9"/>
        <v>72.38</v>
      </c>
      <c r="D72" s="297">
        <v>19350</v>
      </c>
      <c r="E72" s="297">
        <v>11450</v>
      </c>
      <c r="F72" s="296">
        <f t="shared" si="3"/>
        <v>15076</v>
      </c>
      <c r="G72" s="263">
        <f t="shared" si="7"/>
        <v>10937</v>
      </c>
      <c r="H72" s="86">
        <v>154</v>
      </c>
    </row>
    <row r="73" spans="1:8" ht="12.75">
      <c r="A73" s="163">
        <v>69</v>
      </c>
      <c r="B73" s="88">
        <f t="shared" si="8"/>
        <v>25.69</v>
      </c>
      <c r="C73" s="87">
        <f t="shared" si="9"/>
        <v>72.46</v>
      </c>
      <c r="D73" s="297">
        <v>19350</v>
      </c>
      <c r="E73" s="297">
        <v>11450</v>
      </c>
      <c r="F73" s="296">
        <f t="shared" si="3"/>
        <v>15073</v>
      </c>
      <c r="G73" s="263">
        <f t="shared" si="7"/>
        <v>10935</v>
      </c>
      <c r="H73" s="86">
        <v>154</v>
      </c>
    </row>
    <row r="74" spans="1:8" ht="12.75">
      <c r="A74" s="163">
        <v>70</v>
      </c>
      <c r="B74" s="88">
        <f t="shared" si="8"/>
        <v>25.7</v>
      </c>
      <c r="C74" s="87">
        <f t="shared" si="9"/>
        <v>72.54</v>
      </c>
      <c r="D74" s="297">
        <v>19350</v>
      </c>
      <c r="E74" s="297">
        <v>11450</v>
      </c>
      <c r="F74" s="296">
        <f t="shared" si="3"/>
        <v>15066</v>
      </c>
      <c r="G74" s="263">
        <f t="shared" si="7"/>
        <v>10929</v>
      </c>
      <c r="H74" s="86">
        <v>154</v>
      </c>
    </row>
    <row r="75" spans="1:8" ht="12.75">
      <c r="A75" s="163">
        <v>71</v>
      </c>
      <c r="B75" s="88">
        <f t="shared" si="8"/>
        <v>25.7</v>
      </c>
      <c r="C75" s="87">
        <f t="shared" si="9"/>
        <v>72.62</v>
      </c>
      <c r="D75" s="297">
        <v>19350</v>
      </c>
      <c r="E75" s="297">
        <v>11450</v>
      </c>
      <c r="F75" s="296">
        <f t="shared" si="3"/>
        <v>15063</v>
      </c>
      <c r="G75" s="263">
        <f t="shared" si="7"/>
        <v>10927</v>
      </c>
      <c r="H75" s="86">
        <v>154</v>
      </c>
    </row>
    <row r="76" spans="1:8" ht="12.75">
      <c r="A76" s="163">
        <v>72</v>
      </c>
      <c r="B76" s="88">
        <f t="shared" si="8"/>
        <v>25.7</v>
      </c>
      <c r="C76" s="87">
        <f t="shared" si="9"/>
        <v>72.7</v>
      </c>
      <c r="D76" s="297">
        <v>19350</v>
      </c>
      <c r="E76" s="297">
        <v>11450</v>
      </c>
      <c r="F76" s="296">
        <f t="shared" si="3"/>
        <v>15060</v>
      </c>
      <c r="G76" s="263">
        <f t="shared" si="7"/>
        <v>10925</v>
      </c>
      <c r="H76" s="86">
        <v>154</v>
      </c>
    </row>
    <row r="77" spans="1:8" ht="12.75">
      <c r="A77" s="163">
        <v>73</v>
      </c>
      <c r="B77" s="88">
        <f t="shared" si="8"/>
        <v>25.7</v>
      </c>
      <c r="C77" s="87">
        <f t="shared" si="9"/>
        <v>72.77</v>
      </c>
      <c r="D77" s="297">
        <v>19350</v>
      </c>
      <c r="E77" s="297">
        <v>11450</v>
      </c>
      <c r="F77" s="296">
        <f t="shared" si="3"/>
        <v>15058</v>
      </c>
      <c r="G77" s="263">
        <f t="shared" si="7"/>
        <v>10923</v>
      </c>
      <c r="H77" s="86">
        <v>154</v>
      </c>
    </row>
    <row r="78" spans="1:8" ht="12.75">
      <c r="A78" s="163">
        <v>74</v>
      </c>
      <c r="B78" s="88">
        <f t="shared" si="8"/>
        <v>25.71</v>
      </c>
      <c r="C78" s="87">
        <f t="shared" si="9"/>
        <v>72.85</v>
      </c>
      <c r="D78" s="297">
        <v>19350</v>
      </c>
      <c r="E78" s="297">
        <v>11450</v>
      </c>
      <c r="F78" s="296">
        <f t="shared" si="3"/>
        <v>15050</v>
      </c>
      <c r="G78" s="263">
        <f t="shared" si="7"/>
        <v>10918</v>
      </c>
      <c r="H78" s="86">
        <v>154</v>
      </c>
    </row>
    <row r="79" spans="1:8" ht="12.75">
      <c r="A79" s="163">
        <v>75</v>
      </c>
      <c r="B79" s="88">
        <f t="shared" si="8"/>
        <v>25.71</v>
      </c>
      <c r="C79" s="87">
        <f t="shared" si="9"/>
        <v>72.92</v>
      </c>
      <c r="D79" s="297">
        <v>19350</v>
      </c>
      <c r="E79" s="297">
        <v>11450</v>
      </c>
      <c r="F79" s="296">
        <f t="shared" si="3"/>
        <v>15047</v>
      </c>
      <c r="G79" s="263">
        <f t="shared" si="7"/>
        <v>10916</v>
      </c>
      <c r="H79" s="86">
        <v>154</v>
      </c>
    </row>
    <row r="80" spans="1:8" ht="12.75">
      <c r="A80" s="163">
        <v>76</v>
      </c>
      <c r="B80" s="88">
        <f t="shared" si="8"/>
        <v>25.71</v>
      </c>
      <c r="C80" s="87">
        <f t="shared" si="9"/>
        <v>72.99</v>
      </c>
      <c r="D80" s="297">
        <v>19350</v>
      </c>
      <c r="E80" s="297">
        <v>11450</v>
      </c>
      <c r="F80" s="296">
        <f t="shared" si="3"/>
        <v>15045</v>
      </c>
      <c r="G80" s="263">
        <f aca="true" t="shared" si="10" ref="G80:G111">ROUND(12*(1/B80*D80+1/C80*E80),0)</f>
        <v>10914</v>
      </c>
      <c r="H80" s="86">
        <v>154</v>
      </c>
    </row>
    <row r="81" spans="1:8" ht="12.75">
      <c r="A81" s="163">
        <v>77</v>
      </c>
      <c r="B81" s="88">
        <f t="shared" si="8"/>
        <v>25.72</v>
      </c>
      <c r="C81" s="87">
        <f t="shared" si="9"/>
        <v>73.06</v>
      </c>
      <c r="D81" s="297">
        <v>19350</v>
      </c>
      <c r="E81" s="297">
        <v>11450</v>
      </c>
      <c r="F81" s="296">
        <f aca="true" t="shared" si="11" ref="F81:F144">ROUND(12*1.3644*(1/B81*D81+1/C81*E81)+H81,0)</f>
        <v>15038</v>
      </c>
      <c r="G81" s="263">
        <f t="shared" si="10"/>
        <v>10909</v>
      </c>
      <c r="H81" s="86">
        <v>154</v>
      </c>
    </row>
    <row r="82" spans="1:8" ht="12.75">
      <c r="A82" s="163">
        <v>78</v>
      </c>
      <c r="B82" s="88">
        <f t="shared" si="8"/>
        <v>25.72</v>
      </c>
      <c r="C82" s="87">
        <f t="shared" si="9"/>
        <v>73.12</v>
      </c>
      <c r="D82" s="297">
        <v>19350</v>
      </c>
      <c r="E82" s="297">
        <v>11450</v>
      </c>
      <c r="F82" s="296">
        <f t="shared" si="11"/>
        <v>15036</v>
      </c>
      <c r="G82" s="263">
        <f t="shared" si="10"/>
        <v>10907</v>
      </c>
      <c r="H82" s="86">
        <v>154</v>
      </c>
    </row>
    <row r="83" spans="1:8" ht="12.75">
      <c r="A83" s="163">
        <v>79</v>
      </c>
      <c r="B83" s="88">
        <f t="shared" si="8"/>
        <v>25.72</v>
      </c>
      <c r="C83" s="87">
        <f t="shared" si="9"/>
        <v>73.19</v>
      </c>
      <c r="D83" s="297">
        <v>19350</v>
      </c>
      <c r="E83" s="297">
        <v>11450</v>
      </c>
      <c r="F83" s="296">
        <f t="shared" si="11"/>
        <v>15033</v>
      </c>
      <c r="G83" s="263">
        <f t="shared" si="10"/>
        <v>10905</v>
      </c>
      <c r="H83" s="86">
        <v>154</v>
      </c>
    </row>
    <row r="84" spans="1:8" ht="12.75">
      <c r="A84" s="163">
        <v>80</v>
      </c>
      <c r="B84" s="88">
        <f t="shared" si="8"/>
        <v>25.73</v>
      </c>
      <c r="C84" s="87">
        <f t="shared" si="9"/>
        <v>73.25</v>
      </c>
      <c r="D84" s="297">
        <v>19350</v>
      </c>
      <c r="E84" s="297">
        <v>11450</v>
      </c>
      <c r="F84" s="296">
        <f t="shared" si="11"/>
        <v>15026</v>
      </c>
      <c r="G84" s="263">
        <f t="shared" si="10"/>
        <v>10900</v>
      </c>
      <c r="H84" s="86">
        <v>154</v>
      </c>
    </row>
    <row r="85" spans="1:8" ht="12.75">
      <c r="A85" s="163">
        <v>81</v>
      </c>
      <c r="B85" s="88">
        <f t="shared" si="8"/>
        <v>25.73</v>
      </c>
      <c r="C85" s="87">
        <f t="shared" si="9"/>
        <v>73.31</v>
      </c>
      <c r="D85" s="297">
        <v>19350</v>
      </c>
      <c r="E85" s="297">
        <v>11450</v>
      </c>
      <c r="F85" s="296">
        <f t="shared" si="11"/>
        <v>15024</v>
      </c>
      <c r="G85" s="263">
        <f t="shared" si="10"/>
        <v>10899</v>
      </c>
      <c r="H85" s="86">
        <v>154</v>
      </c>
    </row>
    <row r="86" spans="1:8" ht="12.75">
      <c r="A86" s="163">
        <v>82</v>
      </c>
      <c r="B86" s="88">
        <f t="shared" si="8"/>
        <v>25.73</v>
      </c>
      <c r="C86" s="87">
        <f t="shared" si="9"/>
        <v>73.37</v>
      </c>
      <c r="D86" s="297">
        <v>19350</v>
      </c>
      <c r="E86" s="297">
        <v>11450</v>
      </c>
      <c r="F86" s="296">
        <f t="shared" si="11"/>
        <v>15022</v>
      </c>
      <c r="G86" s="263">
        <f t="shared" si="10"/>
        <v>10897</v>
      </c>
      <c r="H86" s="86">
        <v>154</v>
      </c>
    </row>
    <row r="87" spans="1:8" ht="12.75">
      <c r="A87" s="163">
        <v>83</v>
      </c>
      <c r="B87" s="88">
        <f t="shared" si="8"/>
        <v>25.73</v>
      </c>
      <c r="C87" s="87">
        <f t="shared" si="9"/>
        <v>73.42</v>
      </c>
      <c r="D87" s="297">
        <v>19350</v>
      </c>
      <c r="E87" s="297">
        <v>11450</v>
      </c>
      <c r="F87" s="296">
        <f t="shared" si="11"/>
        <v>15020</v>
      </c>
      <c r="G87" s="263">
        <f t="shared" si="10"/>
        <v>10896</v>
      </c>
      <c r="H87" s="86">
        <v>154</v>
      </c>
    </row>
    <row r="88" spans="1:8" ht="12.75">
      <c r="A88" s="163">
        <v>84</v>
      </c>
      <c r="B88" s="88">
        <f t="shared" si="8"/>
        <v>25.74</v>
      </c>
      <c r="C88" s="87">
        <f t="shared" si="9"/>
        <v>73.47</v>
      </c>
      <c r="D88" s="297">
        <v>19350</v>
      </c>
      <c r="E88" s="297">
        <v>11450</v>
      </c>
      <c r="F88" s="296">
        <f t="shared" si="11"/>
        <v>15014</v>
      </c>
      <c r="G88" s="263">
        <f t="shared" si="10"/>
        <v>10891</v>
      </c>
      <c r="H88" s="86">
        <v>154</v>
      </c>
    </row>
    <row r="89" spans="1:8" ht="12.75">
      <c r="A89" s="163">
        <v>85</v>
      </c>
      <c r="B89" s="88">
        <f t="shared" si="8"/>
        <v>25.74</v>
      </c>
      <c r="C89" s="87">
        <f t="shared" si="9"/>
        <v>73.53</v>
      </c>
      <c r="D89" s="297">
        <v>19350</v>
      </c>
      <c r="E89" s="297">
        <v>11450</v>
      </c>
      <c r="F89" s="296">
        <f t="shared" si="11"/>
        <v>15012</v>
      </c>
      <c r="G89" s="263">
        <f t="shared" si="10"/>
        <v>10890</v>
      </c>
      <c r="H89" s="86">
        <v>154</v>
      </c>
    </row>
    <row r="90" spans="1:8" ht="12.75">
      <c r="A90" s="163">
        <v>86</v>
      </c>
      <c r="B90" s="88">
        <f t="shared" si="8"/>
        <v>25.74</v>
      </c>
      <c r="C90" s="87">
        <f t="shared" si="9"/>
        <v>73.58</v>
      </c>
      <c r="D90" s="297">
        <v>19350</v>
      </c>
      <c r="E90" s="297">
        <v>11450</v>
      </c>
      <c r="F90" s="296">
        <f t="shared" si="11"/>
        <v>15010</v>
      </c>
      <c r="G90" s="263">
        <f t="shared" si="10"/>
        <v>10888</v>
      </c>
      <c r="H90" s="86">
        <v>154</v>
      </c>
    </row>
    <row r="91" spans="1:8" ht="12.75">
      <c r="A91" s="163">
        <v>87</v>
      </c>
      <c r="B91" s="88">
        <f t="shared" si="8"/>
        <v>25.75</v>
      </c>
      <c r="C91" s="87">
        <f t="shared" si="9"/>
        <v>73.62</v>
      </c>
      <c r="D91" s="297">
        <v>19350</v>
      </c>
      <c r="E91" s="297">
        <v>11450</v>
      </c>
      <c r="F91" s="296">
        <f t="shared" si="11"/>
        <v>15004</v>
      </c>
      <c r="G91" s="263">
        <f t="shared" si="10"/>
        <v>10884</v>
      </c>
      <c r="H91" s="86">
        <v>154</v>
      </c>
    </row>
    <row r="92" spans="1:8" ht="12.75">
      <c r="A92" s="163">
        <v>88</v>
      </c>
      <c r="B92" s="88">
        <f t="shared" si="8"/>
        <v>25.75</v>
      </c>
      <c r="C92" s="87">
        <f t="shared" si="9"/>
        <v>73.67</v>
      </c>
      <c r="D92" s="297">
        <v>19350</v>
      </c>
      <c r="E92" s="297">
        <v>11450</v>
      </c>
      <c r="F92" s="296">
        <f t="shared" si="11"/>
        <v>15002</v>
      </c>
      <c r="G92" s="263">
        <f t="shared" si="10"/>
        <v>10883</v>
      </c>
      <c r="H92" s="86">
        <v>154</v>
      </c>
    </row>
    <row r="93" spans="1:8" ht="12.75">
      <c r="A93" s="163">
        <v>89</v>
      </c>
      <c r="B93" s="88">
        <f t="shared" si="8"/>
        <v>25.75</v>
      </c>
      <c r="C93" s="87">
        <f t="shared" si="9"/>
        <v>73.71</v>
      </c>
      <c r="D93" s="297">
        <v>19350</v>
      </c>
      <c r="E93" s="297">
        <v>11450</v>
      </c>
      <c r="F93" s="296">
        <f t="shared" si="11"/>
        <v>15001</v>
      </c>
      <c r="G93" s="263">
        <f t="shared" si="10"/>
        <v>10882</v>
      </c>
      <c r="H93" s="86">
        <v>154</v>
      </c>
    </row>
    <row r="94" spans="1:8" ht="12.75">
      <c r="A94" s="163">
        <v>90</v>
      </c>
      <c r="B94" s="88">
        <f t="shared" si="8"/>
        <v>25.76</v>
      </c>
      <c r="C94" s="87">
        <f t="shared" si="9"/>
        <v>73.75</v>
      </c>
      <c r="D94" s="297">
        <v>19350</v>
      </c>
      <c r="E94" s="297">
        <v>11450</v>
      </c>
      <c r="F94" s="296">
        <f t="shared" si="11"/>
        <v>14995</v>
      </c>
      <c r="G94" s="263">
        <f t="shared" si="10"/>
        <v>10877</v>
      </c>
      <c r="H94" s="86">
        <v>154</v>
      </c>
    </row>
    <row r="95" spans="1:8" ht="12.75">
      <c r="A95" s="163">
        <v>91</v>
      </c>
      <c r="B95" s="88">
        <f t="shared" si="8"/>
        <v>25.76</v>
      </c>
      <c r="C95" s="87">
        <f t="shared" si="9"/>
        <v>73.79</v>
      </c>
      <c r="D95" s="297">
        <v>19350</v>
      </c>
      <c r="E95" s="297">
        <v>11450</v>
      </c>
      <c r="F95" s="296">
        <f t="shared" si="11"/>
        <v>14993</v>
      </c>
      <c r="G95" s="263">
        <f t="shared" si="10"/>
        <v>10876</v>
      </c>
      <c r="H95" s="86">
        <v>154</v>
      </c>
    </row>
    <row r="96" spans="1:8" ht="12.75">
      <c r="A96" s="163">
        <v>92</v>
      </c>
      <c r="B96" s="88">
        <f t="shared" si="8"/>
        <v>25.76</v>
      </c>
      <c r="C96" s="87">
        <f t="shared" si="9"/>
        <v>73.83</v>
      </c>
      <c r="D96" s="297">
        <v>19350</v>
      </c>
      <c r="E96" s="297">
        <v>11450</v>
      </c>
      <c r="F96" s="296">
        <f t="shared" si="11"/>
        <v>14992</v>
      </c>
      <c r="G96" s="263">
        <f t="shared" si="10"/>
        <v>10875</v>
      </c>
      <c r="H96" s="86">
        <v>154</v>
      </c>
    </row>
    <row r="97" spans="1:8" ht="12.75">
      <c r="A97" s="163">
        <v>93</v>
      </c>
      <c r="B97" s="88">
        <f t="shared" si="8"/>
        <v>25.76</v>
      </c>
      <c r="C97" s="87">
        <f t="shared" si="9"/>
        <v>73.87</v>
      </c>
      <c r="D97" s="297">
        <v>19350</v>
      </c>
      <c r="E97" s="297">
        <v>11450</v>
      </c>
      <c r="F97" s="296">
        <f t="shared" si="11"/>
        <v>14990</v>
      </c>
      <c r="G97" s="263">
        <f t="shared" si="10"/>
        <v>10874</v>
      </c>
      <c r="H97" s="86">
        <v>154</v>
      </c>
    </row>
    <row r="98" spans="1:8" ht="12.75">
      <c r="A98" s="163">
        <v>94</v>
      </c>
      <c r="B98" s="88">
        <f t="shared" si="8"/>
        <v>25.77</v>
      </c>
      <c r="C98" s="87">
        <f t="shared" si="9"/>
        <v>73.9</v>
      </c>
      <c r="D98" s="297">
        <v>19350</v>
      </c>
      <c r="E98" s="297">
        <v>11450</v>
      </c>
      <c r="F98" s="296">
        <f t="shared" si="11"/>
        <v>14985</v>
      </c>
      <c r="G98" s="263">
        <f t="shared" si="10"/>
        <v>10870</v>
      </c>
      <c r="H98" s="86">
        <v>154</v>
      </c>
    </row>
    <row r="99" spans="1:8" ht="12.75">
      <c r="A99" s="163">
        <v>95</v>
      </c>
      <c r="B99" s="88">
        <f t="shared" si="8"/>
        <v>25.77</v>
      </c>
      <c r="C99" s="87">
        <f t="shared" si="9"/>
        <v>73.93</v>
      </c>
      <c r="D99" s="297">
        <v>19350</v>
      </c>
      <c r="E99" s="297">
        <v>11450</v>
      </c>
      <c r="F99" s="296">
        <f t="shared" si="11"/>
        <v>14984</v>
      </c>
      <c r="G99" s="263">
        <f t="shared" si="10"/>
        <v>10869</v>
      </c>
      <c r="H99" s="86">
        <v>154</v>
      </c>
    </row>
    <row r="100" spans="1:8" ht="12.75">
      <c r="A100" s="163">
        <v>96</v>
      </c>
      <c r="B100" s="88">
        <f t="shared" si="8"/>
        <v>25.77</v>
      </c>
      <c r="C100" s="87">
        <f t="shared" si="9"/>
        <v>73.96</v>
      </c>
      <c r="D100" s="297">
        <v>19350</v>
      </c>
      <c r="E100" s="297">
        <v>11450</v>
      </c>
      <c r="F100" s="296">
        <f t="shared" si="11"/>
        <v>14983</v>
      </c>
      <c r="G100" s="263">
        <f t="shared" si="10"/>
        <v>10868</v>
      </c>
      <c r="H100" s="86">
        <v>154</v>
      </c>
    </row>
    <row r="101" spans="1:8" ht="12.75">
      <c r="A101" s="163">
        <v>97</v>
      </c>
      <c r="B101" s="88">
        <f t="shared" si="8"/>
        <v>25.78</v>
      </c>
      <c r="C101" s="87">
        <f t="shared" si="9"/>
        <v>73.99</v>
      </c>
      <c r="D101" s="297">
        <v>19350</v>
      </c>
      <c r="E101" s="297">
        <v>11450</v>
      </c>
      <c r="F101" s="296">
        <f t="shared" si="11"/>
        <v>14977</v>
      </c>
      <c r="G101" s="263">
        <f t="shared" si="10"/>
        <v>10864</v>
      </c>
      <c r="H101" s="86">
        <v>154</v>
      </c>
    </row>
    <row r="102" spans="1:8" ht="12.75">
      <c r="A102" s="163">
        <v>98</v>
      </c>
      <c r="B102" s="88">
        <f t="shared" si="8"/>
        <v>25.78</v>
      </c>
      <c r="C102" s="87">
        <f t="shared" si="9"/>
        <v>74.01</v>
      </c>
      <c r="D102" s="297">
        <v>19350</v>
      </c>
      <c r="E102" s="297">
        <v>11450</v>
      </c>
      <c r="F102" s="296">
        <f t="shared" si="11"/>
        <v>14976</v>
      </c>
      <c r="G102" s="263">
        <f t="shared" si="10"/>
        <v>10863</v>
      </c>
      <c r="H102" s="86">
        <v>154</v>
      </c>
    </row>
    <row r="103" spans="1:8" ht="12.75">
      <c r="A103" s="163">
        <v>99</v>
      </c>
      <c r="B103" s="88">
        <f t="shared" si="8"/>
        <v>25.78</v>
      </c>
      <c r="C103" s="87">
        <f t="shared" si="9"/>
        <v>74.04</v>
      </c>
      <c r="D103" s="297">
        <v>19350</v>
      </c>
      <c r="E103" s="297">
        <v>11450</v>
      </c>
      <c r="F103" s="296">
        <f t="shared" si="11"/>
        <v>14975</v>
      </c>
      <c r="G103" s="263">
        <f t="shared" si="10"/>
        <v>10863</v>
      </c>
      <c r="H103" s="86">
        <v>154</v>
      </c>
    </row>
    <row r="104" spans="1:8" ht="12.75">
      <c r="A104" s="163">
        <v>100</v>
      </c>
      <c r="B104" s="88">
        <f t="shared" si="8"/>
        <v>25.79</v>
      </c>
      <c r="C104" s="87">
        <f t="shared" si="9"/>
        <v>74.06</v>
      </c>
      <c r="D104" s="297">
        <v>19350</v>
      </c>
      <c r="E104" s="297">
        <v>11450</v>
      </c>
      <c r="F104" s="296">
        <f t="shared" si="11"/>
        <v>14970</v>
      </c>
      <c r="G104" s="263">
        <f t="shared" si="10"/>
        <v>10859</v>
      </c>
      <c r="H104" s="86">
        <v>154</v>
      </c>
    </row>
    <row r="105" spans="1:8" ht="12.75">
      <c r="A105" s="163">
        <v>101</v>
      </c>
      <c r="B105" s="88">
        <f t="shared" si="8"/>
        <v>25.79</v>
      </c>
      <c r="C105" s="87">
        <f t="shared" si="9"/>
        <v>74.08</v>
      </c>
      <c r="D105" s="297">
        <v>19350</v>
      </c>
      <c r="E105" s="297">
        <v>11450</v>
      </c>
      <c r="F105" s="296">
        <f t="shared" si="11"/>
        <v>14969</v>
      </c>
      <c r="G105" s="263">
        <f t="shared" si="10"/>
        <v>10858</v>
      </c>
      <c r="H105" s="86">
        <v>154</v>
      </c>
    </row>
    <row r="106" spans="1:8" ht="12.75">
      <c r="A106" s="163">
        <v>102</v>
      </c>
      <c r="B106" s="88">
        <f t="shared" si="8"/>
        <v>25.79</v>
      </c>
      <c r="C106" s="87">
        <f t="shared" si="9"/>
        <v>74.1</v>
      </c>
      <c r="D106" s="297">
        <v>19350</v>
      </c>
      <c r="E106" s="297">
        <v>11450</v>
      </c>
      <c r="F106" s="296">
        <f t="shared" si="11"/>
        <v>14968</v>
      </c>
      <c r="G106" s="263">
        <f t="shared" si="10"/>
        <v>10858</v>
      </c>
      <c r="H106" s="86">
        <v>154</v>
      </c>
    </row>
    <row r="107" spans="1:8" ht="12.75">
      <c r="A107" s="163">
        <v>103</v>
      </c>
      <c r="B107" s="88">
        <f t="shared" si="8"/>
        <v>25.79</v>
      </c>
      <c r="C107" s="87">
        <f t="shared" si="9"/>
        <v>74.11</v>
      </c>
      <c r="D107" s="297">
        <v>19350</v>
      </c>
      <c r="E107" s="297">
        <v>11450</v>
      </c>
      <c r="F107" s="296">
        <f t="shared" si="11"/>
        <v>14968</v>
      </c>
      <c r="G107" s="263">
        <f t="shared" si="10"/>
        <v>10857</v>
      </c>
      <c r="H107" s="86">
        <v>154</v>
      </c>
    </row>
    <row r="108" spans="1:8" ht="12.75">
      <c r="A108" s="163">
        <v>104</v>
      </c>
      <c r="B108" s="88">
        <f t="shared" si="8"/>
        <v>25.8</v>
      </c>
      <c r="C108" s="87">
        <f t="shared" si="9"/>
        <v>74.13</v>
      </c>
      <c r="D108" s="297">
        <v>19350</v>
      </c>
      <c r="E108" s="297">
        <v>11450</v>
      </c>
      <c r="F108" s="296">
        <f t="shared" si="11"/>
        <v>14963</v>
      </c>
      <c r="G108" s="263">
        <f t="shared" si="10"/>
        <v>10854</v>
      </c>
      <c r="H108" s="86">
        <v>154</v>
      </c>
    </row>
    <row r="109" spans="1:8" ht="12.75">
      <c r="A109" s="163">
        <v>105</v>
      </c>
      <c r="B109" s="88">
        <f t="shared" si="8"/>
        <v>25.8</v>
      </c>
      <c r="C109" s="87">
        <f t="shared" si="9"/>
        <v>74.14</v>
      </c>
      <c r="D109" s="297">
        <v>19350</v>
      </c>
      <c r="E109" s="297">
        <v>11450</v>
      </c>
      <c r="F109" s="296">
        <f t="shared" si="11"/>
        <v>14962</v>
      </c>
      <c r="G109" s="263">
        <f t="shared" si="10"/>
        <v>10853</v>
      </c>
      <c r="H109" s="86">
        <v>154</v>
      </c>
    </row>
    <row r="110" spans="1:8" ht="13.5" thickBot="1">
      <c r="A110" s="164">
        <v>106</v>
      </c>
      <c r="B110" s="96">
        <f t="shared" si="8"/>
        <v>25.8</v>
      </c>
      <c r="C110" s="97">
        <f t="shared" si="9"/>
        <v>74.15</v>
      </c>
      <c r="D110" s="297">
        <v>19350</v>
      </c>
      <c r="E110" s="297">
        <v>11450</v>
      </c>
      <c r="F110" s="296">
        <f t="shared" si="11"/>
        <v>14962</v>
      </c>
      <c r="G110" s="266">
        <f t="shared" si="10"/>
        <v>10853</v>
      </c>
      <c r="H110" s="86">
        <v>154</v>
      </c>
    </row>
    <row r="111" spans="1:8" ht="12.75">
      <c r="A111" s="267">
        <v>107</v>
      </c>
      <c r="B111" s="99">
        <f>ROUND(2*(0.0015*A111+12.74285),2)</f>
        <v>25.81</v>
      </c>
      <c r="C111" s="95">
        <v>74.16</v>
      </c>
      <c r="D111" s="297">
        <v>19350</v>
      </c>
      <c r="E111" s="297">
        <v>11450</v>
      </c>
      <c r="F111" s="296">
        <f t="shared" si="11"/>
        <v>14957</v>
      </c>
      <c r="G111" s="263">
        <f t="shared" si="10"/>
        <v>10849</v>
      </c>
      <c r="H111" s="86">
        <v>154</v>
      </c>
    </row>
    <row r="112" spans="1:8" ht="12.75">
      <c r="A112" s="163">
        <v>108</v>
      </c>
      <c r="B112" s="88">
        <f aca="true" t="shared" si="12" ref="B112:B175">ROUND(2*(0.0015*A112+12.74285),2)</f>
        <v>25.81</v>
      </c>
      <c r="C112" s="95">
        <v>74.16</v>
      </c>
      <c r="D112" s="297">
        <v>19350</v>
      </c>
      <c r="E112" s="297">
        <v>11450</v>
      </c>
      <c r="F112" s="296">
        <f t="shared" si="11"/>
        <v>14957</v>
      </c>
      <c r="G112" s="263">
        <f aca="true" t="shared" si="13" ref="G112:G143">ROUND(12*(1/B112*D112+1/C112*E112),0)</f>
        <v>10849</v>
      </c>
      <c r="H112" s="86">
        <v>154</v>
      </c>
    </row>
    <row r="113" spans="1:8" ht="12.75">
      <c r="A113" s="163">
        <v>109</v>
      </c>
      <c r="B113" s="88">
        <f t="shared" si="12"/>
        <v>25.81</v>
      </c>
      <c r="C113" s="95">
        <v>74.16</v>
      </c>
      <c r="D113" s="297">
        <v>19350</v>
      </c>
      <c r="E113" s="297">
        <v>11450</v>
      </c>
      <c r="F113" s="296">
        <f t="shared" si="11"/>
        <v>14957</v>
      </c>
      <c r="G113" s="263">
        <f t="shared" si="13"/>
        <v>10849</v>
      </c>
      <c r="H113" s="86">
        <v>154</v>
      </c>
    </row>
    <row r="114" spans="1:8" ht="12.75">
      <c r="A114" s="163">
        <v>110</v>
      </c>
      <c r="B114" s="88">
        <f t="shared" si="12"/>
        <v>25.82</v>
      </c>
      <c r="C114" s="95">
        <v>74.16</v>
      </c>
      <c r="D114" s="297">
        <v>19350</v>
      </c>
      <c r="E114" s="297">
        <v>11450</v>
      </c>
      <c r="F114" s="296">
        <f t="shared" si="11"/>
        <v>14952</v>
      </c>
      <c r="G114" s="263">
        <f t="shared" si="13"/>
        <v>10846</v>
      </c>
      <c r="H114" s="86">
        <v>154</v>
      </c>
    </row>
    <row r="115" spans="1:8" ht="12.75">
      <c r="A115" s="163">
        <v>111</v>
      </c>
      <c r="B115" s="88">
        <f t="shared" si="12"/>
        <v>25.82</v>
      </c>
      <c r="C115" s="95">
        <v>74.16</v>
      </c>
      <c r="D115" s="297">
        <v>19350</v>
      </c>
      <c r="E115" s="297">
        <v>11450</v>
      </c>
      <c r="F115" s="296">
        <f t="shared" si="11"/>
        <v>14952</v>
      </c>
      <c r="G115" s="263">
        <f t="shared" si="13"/>
        <v>10846</v>
      </c>
      <c r="H115" s="86">
        <v>154</v>
      </c>
    </row>
    <row r="116" spans="1:8" ht="12.75">
      <c r="A116" s="163">
        <v>112</v>
      </c>
      <c r="B116" s="88">
        <f t="shared" si="12"/>
        <v>25.82</v>
      </c>
      <c r="C116" s="95">
        <v>74.16</v>
      </c>
      <c r="D116" s="297">
        <v>19350</v>
      </c>
      <c r="E116" s="297">
        <v>11450</v>
      </c>
      <c r="F116" s="296">
        <f t="shared" si="11"/>
        <v>14952</v>
      </c>
      <c r="G116" s="263">
        <f t="shared" si="13"/>
        <v>10846</v>
      </c>
      <c r="H116" s="86">
        <v>154</v>
      </c>
    </row>
    <row r="117" spans="1:8" ht="12.75">
      <c r="A117" s="163">
        <v>113</v>
      </c>
      <c r="B117" s="88">
        <f t="shared" si="12"/>
        <v>25.82</v>
      </c>
      <c r="C117" s="95">
        <v>74.16</v>
      </c>
      <c r="D117" s="297">
        <v>19350</v>
      </c>
      <c r="E117" s="297">
        <v>11450</v>
      </c>
      <c r="F117" s="296">
        <f t="shared" si="11"/>
        <v>14952</v>
      </c>
      <c r="G117" s="263">
        <f t="shared" si="13"/>
        <v>10846</v>
      </c>
      <c r="H117" s="86">
        <v>154</v>
      </c>
    </row>
    <row r="118" spans="1:8" ht="12.75">
      <c r="A118" s="163">
        <v>114</v>
      </c>
      <c r="B118" s="88">
        <f t="shared" si="12"/>
        <v>25.83</v>
      </c>
      <c r="C118" s="95">
        <v>74.16</v>
      </c>
      <c r="D118" s="297">
        <v>19350</v>
      </c>
      <c r="E118" s="297">
        <v>11450</v>
      </c>
      <c r="F118" s="296">
        <f t="shared" si="11"/>
        <v>14947</v>
      </c>
      <c r="G118" s="263">
        <f t="shared" si="13"/>
        <v>10842</v>
      </c>
      <c r="H118" s="86">
        <v>154</v>
      </c>
    </row>
    <row r="119" spans="1:8" ht="12.75">
      <c r="A119" s="163">
        <v>115</v>
      </c>
      <c r="B119" s="88">
        <f t="shared" si="12"/>
        <v>25.83</v>
      </c>
      <c r="C119" s="95">
        <v>74.16</v>
      </c>
      <c r="D119" s="297">
        <v>19350</v>
      </c>
      <c r="E119" s="297">
        <v>11450</v>
      </c>
      <c r="F119" s="296">
        <f t="shared" si="11"/>
        <v>14947</v>
      </c>
      <c r="G119" s="263">
        <f t="shared" si="13"/>
        <v>10842</v>
      </c>
      <c r="H119" s="86">
        <v>154</v>
      </c>
    </row>
    <row r="120" spans="1:8" ht="12.75">
      <c r="A120" s="163">
        <v>116</v>
      </c>
      <c r="B120" s="88">
        <f t="shared" si="12"/>
        <v>25.83</v>
      </c>
      <c r="C120" s="95">
        <v>74.16</v>
      </c>
      <c r="D120" s="297">
        <v>19350</v>
      </c>
      <c r="E120" s="297">
        <v>11450</v>
      </c>
      <c r="F120" s="296">
        <f t="shared" si="11"/>
        <v>14947</v>
      </c>
      <c r="G120" s="263">
        <f t="shared" si="13"/>
        <v>10842</v>
      </c>
      <c r="H120" s="86">
        <v>154</v>
      </c>
    </row>
    <row r="121" spans="1:8" ht="12.75">
      <c r="A121" s="163">
        <v>117</v>
      </c>
      <c r="B121" s="88">
        <f t="shared" si="12"/>
        <v>25.84</v>
      </c>
      <c r="C121" s="95">
        <v>74.16</v>
      </c>
      <c r="D121" s="297">
        <v>19350</v>
      </c>
      <c r="E121" s="297">
        <v>11450</v>
      </c>
      <c r="F121" s="296">
        <f t="shared" si="11"/>
        <v>14942</v>
      </c>
      <c r="G121" s="263">
        <f t="shared" si="13"/>
        <v>10839</v>
      </c>
      <c r="H121" s="86">
        <v>154</v>
      </c>
    </row>
    <row r="122" spans="1:8" ht="12.75">
      <c r="A122" s="163">
        <v>118</v>
      </c>
      <c r="B122" s="88">
        <f t="shared" si="12"/>
        <v>25.84</v>
      </c>
      <c r="C122" s="95">
        <v>74.16</v>
      </c>
      <c r="D122" s="297">
        <v>19350</v>
      </c>
      <c r="E122" s="297">
        <v>11450</v>
      </c>
      <c r="F122" s="296">
        <f t="shared" si="11"/>
        <v>14942</v>
      </c>
      <c r="G122" s="263">
        <f t="shared" si="13"/>
        <v>10839</v>
      </c>
      <c r="H122" s="86">
        <v>154</v>
      </c>
    </row>
    <row r="123" spans="1:8" ht="12.75">
      <c r="A123" s="163">
        <v>119</v>
      </c>
      <c r="B123" s="88">
        <f t="shared" si="12"/>
        <v>25.84</v>
      </c>
      <c r="C123" s="95">
        <v>74.16</v>
      </c>
      <c r="D123" s="297">
        <v>19350</v>
      </c>
      <c r="E123" s="297">
        <v>11450</v>
      </c>
      <c r="F123" s="296">
        <f t="shared" si="11"/>
        <v>14942</v>
      </c>
      <c r="G123" s="263">
        <f t="shared" si="13"/>
        <v>10839</v>
      </c>
      <c r="H123" s="86">
        <v>154</v>
      </c>
    </row>
    <row r="124" spans="1:8" ht="12.75">
      <c r="A124" s="163">
        <v>120</v>
      </c>
      <c r="B124" s="88">
        <f t="shared" si="12"/>
        <v>25.85</v>
      </c>
      <c r="C124" s="95">
        <v>74.16</v>
      </c>
      <c r="D124" s="297">
        <v>19350</v>
      </c>
      <c r="E124" s="297">
        <v>11450</v>
      </c>
      <c r="F124" s="296">
        <f t="shared" si="11"/>
        <v>14938</v>
      </c>
      <c r="G124" s="263">
        <f t="shared" si="13"/>
        <v>10835</v>
      </c>
      <c r="H124" s="86">
        <v>154</v>
      </c>
    </row>
    <row r="125" spans="1:8" ht="12.75">
      <c r="A125" s="163">
        <v>121</v>
      </c>
      <c r="B125" s="88">
        <f t="shared" si="12"/>
        <v>25.85</v>
      </c>
      <c r="C125" s="95">
        <v>74.16</v>
      </c>
      <c r="D125" s="297">
        <v>19350</v>
      </c>
      <c r="E125" s="297">
        <v>11450</v>
      </c>
      <c r="F125" s="296">
        <f t="shared" si="11"/>
        <v>14938</v>
      </c>
      <c r="G125" s="263">
        <f t="shared" si="13"/>
        <v>10835</v>
      </c>
      <c r="H125" s="86">
        <v>154</v>
      </c>
    </row>
    <row r="126" spans="1:8" ht="12.75">
      <c r="A126" s="163">
        <v>122</v>
      </c>
      <c r="B126" s="88">
        <f t="shared" si="12"/>
        <v>25.85</v>
      </c>
      <c r="C126" s="95">
        <v>74.16</v>
      </c>
      <c r="D126" s="297">
        <v>19350</v>
      </c>
      <c r="E126" s="297">
        <v>11450</v>
      </c>
      <c r="F126" s="296">
        <f t="shared" si="11"/>
        <v>14938</v>
      </c>
      <c r="G126" s="263">
        <f t="shared" si="13"/>
        <v>10835</v>
      </c>
      <c r="H126" s="86">
        <v>154</v>
      </c>
    </row>
    <row r="127" spans="1:8" ht="12.75">
      <c r="A127" s="163">
        <v>123</v>
      </c>
      <c r="B127" s="88">
        <f t="shared" si="12"/>
        <v>25.85</v>
      </c>
      <c r="C127" s="95">
        <v>74.16</v>
      </c>
      <c r="D127" s="297">
        <v>19350</v>
      </c>
      <c r="E127" s="297">
        <v>11450</v>
      </c>
      <c r="F127" s="296">
        <f t="shared" si="11"/>
        <v>14938</v>
      </c>
      <c r="G127" s="263">
        <f t="shared" si="13"/>
        <v>10835</v>
      </c>
      <c r="H127" s="86">
        <v>154</v>
      </c>
    </row>
    <row r="128" spans="1:8" ht="12.75">
      <c r="A128" s="163">
        <v>124</v>
      </c>
      <c r="B128" s="88">
        <f t="shared" si="12"/>
        <v>25.86</v>
      </c>
      <c r="C128" s="95">
        <v>74.16</v>
      </c>
      <c r="D128" s="297">
        <v>19350</v>
      </c>
      <c r="E128" s="297">
        <v>11450</v>
      </c>
      <c r="F128" s="296">
        <f t="shared" si="11"/>
        <v>14933</v>
      </c>
      <c r="G128" s="263">
        <f t="shared" si="13"/>
        <v>10832</v>
      </c>
      <c r="H128" s="86">
        <v>154</v>
      </c>
    </row>
    <row r="129" spans="1:8" ht="12.75">
      <c r="A129" s="163">
        <v>125</v>
      </c>
      <c r="B129" s="88">
        <f t="shared" si="12"/>
        <v>25.86</v>
      </c>
      <c r="C129" s="95">
        <v>74.16</v>
      </c>
      <c r="D129" s="297">
        <v>19350</v>
      </c>
      <c r="E129" s="297">
        <v>11450</v>
      </c>
      <c r="F129" s="296">
        <f t="shared" si="11"/>
        <v>14933</v>
      </c>
      <c r="G129" s="263">
        <f t="shared" si="13"/>
        <v>10832</v>
      </c>
      <c r="H129" s="86">
        <v>154</v>
      </c>
    </row>
    <row r="130" spans="1:8" ht="12.75">
      <c r="A130" s="163">
        <v>126</v>
      </c>
      <c r="B130" s="88">
        <f t="shared" si="12"/>
        <v>25.86</v>
      </c>
      <c r="C130" s="95">
        <v>74.16</v>
      </c>
      <c r="D130" s="297">
        <v>19350</v>
      </c>
      <c r="E130" s="297">
        <v>11450</v>
      </c>
      <c r="F130" s="296">
        <f t="shared" si="11"/>
        <v>14933</v>
      </c>
      <c r="G130" s="263">
        <f t="shared" si="13"/>
        <v>10832</v>
      </c>
      <c r="H130" s="86">
        <v>154</v>
      </c>
    </row>
    <row r="131" spans="1:8" ht="12.75">
      <c r="A131" s="163">
        <v>127</v>
      </c>
      <c r="B131" s="88">
        <f t="shared" si="12"/>
        <v>25.87</v>
      </c>
      <c r="C131" s="95">
        <v>74.16</v>
      </c>
      <c r="D131" s="297">
        <v>19350</v>
      </c>
      <c r="E131" s="297">
        <v>11450</v>
      </c>
      <c r="F131" s="296">
        <f t="shared" si="11"/>
        <v>14928</v>
      </c>
      <c r="G131" s="263">
        <f t="shared" si="13"/>
        <v>10828</v>
      </c>
      <c r="H131" s="86">
        <v>154</v>
      </c>
    </row>
    <row r="132" spans="1:8" ht="12.75">
      <c r="A132" s="163">
        <v>128</v>
      </c>
      <c r="B132" s="88">
        <f t="shared" si="12"/>
        <v>25.87</v>
      </c>
      <c r="C132" s="95">
        <v>74.16</v>
      </c>
      <c r="D132" s="297">
        <v>19350</v>
      </c>
      <c r="E132" s="297">
        <v>11450</v>
      </c>
      <c r="F132" s="296">
        <f t="shared" si="11"/>
        <v>14928</v>
      </c>
      <c r="G132" s="263">
        <f t="shared" si="13"/>
        <v>10828</v>
      </c>
      <c r="H132" s="86">
        <v>154</v>
      </c>
    </row>
    <row r="133" spans="1:8" ht="12.75">
      <c r="A133" s="163">
        <v>129</v>
      </c>
      <c r="B133" s="88">
        <f t="shared" si="12"/>
        <v>25.87</v>
      </c>
      <c r="C133" s="95">
        <v>74.16</v>
      </c>
      <c r="D133" s="297">
        <v>19350</v>
      </c>
      <c r="E133" s="297">
        <v>11450</v>
      </c>
      <c r="F133" s="296">
        <f t="shared" si="11"/>
        <v>14928</v>
      </c>
      <c r="G133" s="263">
        <f t="shared" si="13"/>
        <v>10828</v>
      </c>
      <c r="H133" s="86">
        <v>154</v>
      </c>
    </row>
    <row r="134" spans="1:8" ht="12.75">
      <c r="A134" s="163">
        <v>130</v>
      </c>
      <c r="B134" s="88">
        <f t="shared" si="12"/>
        <v>25.88</v>
      </c>
      <c r="C134" s="95">
        <v>74.16</v>
      </c>
      <c r="D134" s="297">
        <v>19350</v>
      </c>
      <c r="E134" s="297">
        <v>11450</v>
      </c>
      <c r="F134" s="296">
        <f t="shared" si="11"/>
        <v>14924</v>
      </c>
      <c r="G134" s="263">
        <f t="shared" si="13"/>
        <v>10825</v>
      </c>
      <c r="H134" s="86">
        <v>154</v>
      </c>
    </row>
    <row r="135" spans="1:8" ht="12.75">
      <c r="A135" s="163">
        <v>131</v>
      </c>
      <c r="B135" s="88">
        <f t="shared" si="12"/>
        <v>25.88</v>
      </c>
      <c r="C135" s="95">
        <v>74.16</v>
      </c>
      <c r="D135" s="297">
        <v>19350</v>
      </c>
      <c r="E135" s="297">
        <v>11450</v>
      </c>
      <c r="F135" s="296">
        <f t="shared" si="11"/>
        <v>14924</v>
      </c>
      <c r="G135" s="263">
        <f t="shared" si="13"/>
        <v>10825</v>
      </c>
      <c r="H135" s="86">
        <v>154</v>
      </c>
    </row>
    <row r="136" spans="1:8" ht="12.75">
      <c r="A136" s="163">
        <v>132</v>
      </c>
      <c r="B136" s="88">
        <f t="shared" si="12"/>
        <v>25.88</v>
      </c>
      <c r="C136" s="95">
        <v>74.16</v>
      </c>
      <c r="D136" s="297">
        <v>19350</v>
      </c>
      <c r="E136" s="297">
        <v>11450</v>
      </c>
      <c r="F136" s="296">
        <f t="shared" si="11"/>
        <v>14924</v>
      </c>
      <c r="G136" s="263">
        <f t="shared" si="13"/>
        <v>10825</v>
      </c>
      <c r="H136" s="86">
        <v>154</v>
      </c>
    </row>
    <row r="137" spans="1:8" ht="12.75">
      <c r="A137" s="163">
        <v>133</v>
      </c>
      <c r="B137" s="88">
        <f t="shared" si="12"/>
        <v>25.88</v>
      </c>
      <c r="C137" s="95">
        <v>74.16</v>
      </c>
      <c r="D137" s="297">
        <v>19350</v>
      </c>
      <c r="E137" s="297">
        <v>11450</v>
      </c>
      <c r="F137" s="296">
        <f t="shared" si="11"/>
        <v>14924</v>
      </c>
      <c r="G137" s="263">
        <f t="shared" si="13"/>
        <v>10825</v>
      </c>
      <c r="H137" s="86">
        <v>154</v>
      </c>
    </row>
    <row r="138" spans="1:8" ht="12.75">
      <c r="A138" s="163">
        <v>134</v>
      </c>
      <c r="B138" s="88">
        <f t="shared" si="12"/>
        <v>25.89</v>
      </c>
      <c r="C138" s="95">
        <v>74.16</v>
      </c>
      <c r="D138" s="297">
        <v>19350</v>
      </c>
      <c r="E138" s="297">
        <v>11450</v>
      </c>
      <c r="F138" s="296">
        <f t="shared" si="11"/>
        <v>14919</v>
      </c>
      <c r="G138" s="263">
        <f t="shared" si="13"/>
        <v>10821</v>
      </c>
      <c r="H138" s="86">
        <v>154</v>
      </c>
    </row>
    <row r="139" spans="1:8" ht="12.75">
      <c r="A139" s="163">
        <v>135</v>
      </c>
      <c r="B139" s="88">
        <f t="shared" si="12"/>
        <v>25.89</v>
      </c>
      <c r="C139" s="95">
        <v>74.16</v>
      </c>
      <c r="D139" s="297">
        <v>19350</v>
      </c>
      <c r="E139" s="297">
        <v>11450</v>
      </c>
      <c r="F139" s="296">
        <f t="shared" si="11"/>
        <v>14919</v>
      </c>
      <c r="G139" s="263">
        <f t="shared" si="13"/>
        <v>10821</v>
      </c>
      <c r="H139" s="86">
        <v>154</v>
      </c>
    </row>
    <row r="140" spans="1:8" ht="12.75">
      <c r="A140" s="163">
        <v>136</v>
      </c>
      <c r="B140" s="88">
        <f t="shared" si="12"/>
        <v>25.89</v>
      </c>
      <c r="C140" s="95">
        <v>74.16</v>
      </c>
      <c r="D140" s="297">
        <v>19350</v>
      </c>
      <c r="E140" s="297">
        <v>11450</v>
      </c>
      <c r="F140" s="296">
        <f t="shared" si="11"/>
        <v>14919</v>
      </c>
      <c r="G140" s="263">
        <f t="shared" si="13"/>
        <v>10821</v>
      </c>
      <c r="H140" s="86">
        <v>154</v>
      </c>
    </row>
    <row r="141" spans="1:8" ht="12.75">
      <c r="A141" s="163">
        <v>137</v>
      </c>
      <c r="B141" s="88">
        <f t="shared" si="12"/>
        <v>25.9</v>
      </c>
      <c r="C141" s="95">
        <v>74.16</v>
      </c>
      <c r="D141" s="297">
        <v>19350</v>
      </c>
      <c r="E141" s="297">
        <v>11450</v>
      </c>
      <c r="F141" s="296">
        <f t="shared" si="11"/>
        <v>14914</v>
      </c>
      <c r="G141" s="263">
        <f t="shared" si="13"/>
        <v>10818</v>
      </c>
      <c r="H141" s="86">
        <v>154</v>
      </c>
    </row>
    <row r="142" spans="1:8" ht="12.75">
      <c r="A142" s="163">
        <v>138</v>
      </c>
      <c r="B142" s="88">
        <f t="shared" si="12"/>
        <v>25.9</v>
      </c>
      <c r="C142" s="95">
        <v>74.16</v>
      </c>
      <c r="D142" s="297">
        <v>19350</v>
      </c>
      <c r="E142" s="297">
        <v>11450</v>
      </c>
      <c r="F142" s="296">
        <f t="shared" si="11"/>
        <v>14914</v>
      </c>
      <c r="G142" s="263">
        <f t="shared" si="13"/>
        <v>10818</v>
      </c>
      <c r="H142" s="86">
        <v>154</v>
      </c>
    </row>
    <row r="143" spans="1:8" ht="12.75">
      <c r="A143" s="163">
        <v>139</v>
      </c>
      <c r="B143" s="88">
        <f t="shared" si="12"/>
        <v>25.9</v>
      </c>
      <c r="C143" s="95">
        <v>74.16</v>
      </c>
      <c r="D143" s="297">
        <v>19350</v>
      </c>
      <c r="E143" s="297">
        <v>11450</v>
      </c>
      <c r="F143" s="296">
        <f t="shared" si="11"/>
        <v>14914</v>
      </c>
      <c r="G143" s="263">
        <f t="shared" si="13"/>
        <v>10818</v>
      </c>
      <c r="H143" s="86">
        <v>154</v>
      </c>
    </row>
    <row r="144" spans="1:8" ht="12.75">
      <c r="A144" s="163">
        <v>140</v>
      </c>
      <c r="B144" s="88">
        <f t="shared" si="12"/>
        <v>25.91</v>
      </c>
      <c r="C144" s="95">
        <v>74.16</v>
      </c>
      <c r="D144" s="297">
        <v>19350</v>
      </c>
      <c r="E144" s="297">
        <v>11450</v>
      </c>
      <c r="F144" s="296">
        <f t="shared" si="11"/>
        <v>14909</v>
      </c>
      <c r="G144" s="263">
        <f aca="true" t="shared" si="14" ref="G144:G175">ROUND(12*(1/B144*D144+1/C144*E144),0)</f>
        <v>10815</v>
      </c>
      <c r="H144" s="86">
        <v>154</v>
      </c>
    </row>
    <row r="145" spans="1:8" ht="12.75">
      <c r="A145" s="163">
        <v>141</v>
      </c>
      <c r="B145" s="88">
        <f t="shared" si="12"/>
        <v>25.91</v>
      </c>
      <c r="C145" s="95">
        <v>74.16</v>
      </c>
      <c r="D145" s="297">
        <v>19350</v>
      </c>
      <c r="E145" s="297">
        <v>11450</v>
      </c>
      <c r="F145" s="296">
        <f aca="true" t="shared" si="15" ref="F145:F187">ROUND(12*1.3644*(1/B145*D145+1/C145*E145)+H145,0)</f>
        <v>14909</v>
      </c>
      <c r="G145" s="263">
        <f t="shared" si="14"/>
        <v>10815</v>
      </c>
      <c r="H145" s="86">
        <v>154</v>
      </c>
    </row>
    <row r="146" spans="1:8" ht="12.75">
      <c r="A146" s="163">
        <v>142</v>
      </c>
      <c r="B146" s="88">
        <f t="shared" si="12"/>
        <v>25.91</v>
      </c>
      <c r="C146" s="95">
        <v>74.16</v>
      </c>
      <c r="D146" s="297">
        <v>19350</v>
      </c>
      <c r="E146" s="297">
        <v>11450</v>
      </c>
      <c r="F146" s="296">
        <f t="shared" si="15"/>
        <v>14909</v>
      </c>
      <c r="G146" s="263">
        <f t="shared" si="14"/>
        <v>10815</v>
      </c>
      <c r="H146" s="86">
        <v>154</v>
      </c>
    </row>
    <row r="147" spans="1:8" ht="12.75">
      <c r="A147" s="163">
        <v>143</v>
      </c>
      <c r="B147" s="88">
        <f t="shared" si="12"/>
        <v>25.91</v>
      </c>
      <c r="C147" s="95">
        <v>74.16</v>
      </c>
      <c r="D147" s="297">
        <v>19350</v>
      </c>
      <c r="E147" s="297">
        <v>11450</v>
      </c>
      <c r="F147" s="296">
        <f t="shared" si="15"/>
        <v>14909</v>
      </c>
      <c r="G147" s="263">
        <f t="shared" si="14"/>
        <v>10815</v>
      </c>
      <c r="H147" s="86">
        <v>154</v>
      </c>
    </row>
    <row r="148" spans="1:8" ht="12.75">
      <c r="A148" s="163">
        <v>144</v>
      </c>
      <c r="B148" s="88">
        <f t="shared" si="12"/>
        <v>25.92</v>
      </c>
      <c r="C148" s="95">
        <v>74.16</v>
      </c>
      <c r="D148" s="297">
        <v>19350</v>
      </c>
      <c r="E148" s="297">
        <v>11450</v>
      </c>
      <c r="F148" s="296">
        <f t="shared" si="15"/>
        <v>14905</v>
      </c>
      <c r="G148" s="263">
        <f t="shared" si="14"/>
        <v>10811</v>
      </c>
      <c r="H148" s="86">
        <v>154</v>
      </c>
    </row>
    <row r="149" spans="1:8" ht="12.75">
      <c r="A149" s="163">
        <v>145</v>
      </c>
      <c r="B149" s="88">
        <f t="shared" si="12"/>
        <v>25.92</v>
      </c>
      <c r="C149" s="95">
        <v>74.16</v>
      </c>
      <c r="D149" s="297">
        <v>19350</v>
      </c>
      <c r="E149" s="297">
        <v>11450</v>
      </c>
      <c r="F149" s="296">
        <f t="shared" si="15"/>
        <v>14905</v>
      </c>
      <c r="G149" s="263">
        <f t="shared" si="14"/>
        <v>10811</v>
      </c>
      <c r="H149" s="86">
        <v>154</v>
      </c>
    </row>
    <row r="150" spans="1:8" ht="12.75">
      <c r="A150" s="163">
        <v>146</v>
      </c>
      <c r="B150" s="88">
        <f t="shared" si="12"/>
        <v>25.92</v>
      </c>
      <c r="C150" s="95">
        <v>74.16</v>
      </c>
      <c r="D150" s="297">
        <v>19350</v>
      </c>
      <c r="E150" s="297">
        <v>11450</v>
      </c>
      <c r="F150" s="296">
        <f t="shared" si="15"/>
        <v>14905</v>
      </c>
      <c r="G150" s="263">
        <f t="shared" si="14"/>
        <v>10811</v>
      </c>
      <c r="H150" s="86">
        <v>154</v>
      </c>
    </row>
    <row r="151" spans="1:8" ht="12.75">
      <c r="A151" s="163">
        <v>147</v>
      </c>
      <c r="B151" s="88">
        <f t="shared" si="12"/>
        <v>25.93</v>
      </c>
      <c r="C151" s="95">
        <v>74.16</v>
      </c>
      <c r="D151" s="297">
        <v>19350</v>
      </c>
      <c r="E151" s="297">
        <v>11450</v>
      </c>
      <c r="F151" s="296">
        <f t="shared" si="15"/>
        <v>14900</v>
      </c>
      <c r="G151" s="263">
        <f t="shared" si="14"/>
        <v>10808</v>
      </c>
      <c r="H151" s="86">
        <v>154</v>
      </c>
    </row>
    <row r="152" spans="1:8" ht="12.75">
      <c r="A152" s="163">
        <v>148</v>
      </c>
      <c r="B152" s="88">
        <f t="shared" si="12"/>
        <v>25.93</v>
      </c>
      <c r="C152" s="95">
        <v>74.16</v>
      </c>
      <c r="D152" s="297">
        <v>19350</v>
      </c>
      <c r="E152" s="297">
        <v>11450</v>
      </c>
      <c r="F152" s="296">
        <f t="shared" si="15"/>
        <v>14900</v>
      </c>
      <c r="G152" s="263">
        <f t="shared" si="14"/>
        <v>10808</v>
      </c>
      <c r="H152" s="86">
        <v>154</v>
      </c>
    </row>
    <row r="153" spans="1:8" ht="12.75">
      <c r="A153" s="163">
        <v>149</v>
      </c>
      <c r="B153" s="88">
        <f t="shared" si="12"/>
        <v>25.93</v>
      </c>
      <c r="C153" s="95">
        <v>74.16</v>
      </c>
      <c r="D153" s="297">
        <v>19350</v>
      </c>
      <c r="E153" s="297">
        <v>11450</v>
      </c>
      <c r="F153" s="296">
        <f t="shared" si="15"/>
        <v>14900</v>
      </c>
      <c r="G153" s="263">
        <f t="shared" si="14"/>
        <v>10808</v>
      </c>
      <c r="H153" s="86">
        <v>154</v>
      </c>
    </row>
    <row r="154" spans="1:8" ht="12.75">
      <c r="A154" s="163">
        <v>150</v>
      </c>
      <c r="B154" s="88">
        <f t="shared" si="12"/>
        <v>25.94</v>
      </c>
      <c r="C154" s="95">
        <v>74.16</v>
      </c>
      <c r="D154" s="297">
        <v>19350</v>
      </c>
      <c r="E154" s="297">
        <v>11450</v>
      </c>
      <c r="F154" s="296">
        <f t="shared" si="15"/>
        <v>14895</v>
      </c>
      <c r="G154" s="263">
        <f t="shared" si="14"/>
        <v>10804</v>
      </c>
      <c r="H154" s="86">
        <v>154</v>
      </c>
    </row>
    <row r="155" spans="1:8" ht="12.75">
      <c r="A155" s="163">
        <v>151</v>
      </c>
      <c r="B155" s="88">
        <f t="shared" si="12"/>
        <v>25.94</v>
      </c>
      <c r="C155" s="95">
        <v>74.16</v>
      </c>
      <c r="D155" s="297">
        <v>19350</v>
      </c>
      <c r="E155" s="297">
        <v>11450</v>
      </c>
      <c r="F155" s="296">
        <f t="shared" si="15"/>
        <v>14895</v>
      </c>
      <c r="G155" s="263">
        <f t="shared" si="14"/>
        <v>10804</v>
      </c>
      <c r="H155" s="86">
        <v>154</v>
      </c>
    </row>
    <row r="156" spans="1:8" ht="12.75">
      <c r="A156" s="163">
        <v>152</v>
      </c>
      <c r="B156" s="88">
        <f t="shared" si="12"/>
        <v>25.94</v>
      </c>
      <c r="C156" s="95">
        <v>74.16</v>
      </c>
      <c r="D156" s="297">
        <v>19350</v>
      </c>
      <c r="E156" s="297">
        <v>11450</v>
      </c>
      <c r="F156" s="296">
        <f t="shared" si="15"/>
        <v>14895</v>
      </c>
      <c r="G156" s="263">
        <f t="shared" si="14"/>
        <v>10804</v>
      </c>
      <c r="H156" s="86">
        <v>154</v>
      </c>
    </row>
    <row r="157" spans="1:8" ht="12.75">
      <c r="A157" s="163">
        <v>153</v>
      </c>
      <c r="B157" s="88">
        <f t="shared" si="12"/>
        <v>25.94</v>
      </c>
      <c r="C157" s="95">
        <v>74.16</v>
      </c>
      <c r="D157" s="297">
        <v>19350</v>
      </c>
      <c r="E157" s="297">
        <v>11450</v>
      </c>
      <c r="F157" s="296">
        <f t="shared" si="15"/>
        <v>14895</v>
      </c>
      <c r="G157" s="263">
        <f t="shared" si="14"/>
        <v>10804</v>
      </c>
      <c r="H157" s="86">
        <v>154</v>
      </c>
    </row>
    <row r="158" spans="1:8" ht="12.75">
      <c r="A158" s="163">
        <v>154</v>
      </c>
      <c r="B158" s="88">
        <f t="shared" si="12"/>
        <v>25.95</v>
      </c>
      <c r="C158" s="95">
        <v>74.16</v>
      </c>
      <c r="D158" s="297">
        <v>19350</v>
      </c>
      <c r="E158" s="297">
        <v>11450</v>
      </c>
      <c r="F158" s="296">
        <f t="shared" si="15"/>
        <v>14891</v>
      </c>
      <c r="G158" s="263">
        <f t="shared" si="14"/>
        <v>10801</v>
      </c>
      <c r="H158" s="86">
        <v>154</v>
      </c>
    </row>
    <row r="159" spans="1:8" ht="12.75">
      <c r="A159" s="163">
        <v>155</v>
      </c>
      <c r="B159" s="88">
        <f t="shared" si="12"/>
        <v>25.95</v>
      </c>
      <c r="C159" s="95">
        <v>74.16</v>
      </c>
      <c r="D159" s="297">
        <v>19350</v>
      </c>
      <c r="E159" s="297">
        <v>11450</v>
      </c>
      <c r="F159" s="296">
        <f t="shared" si="15"/>
        <v>14891</v>
      </c>
      <c r="G159" s="263">
        <f t="shared" si="14"/>
        <v>10801</v>
      </c>
      <c r="H159" s="86">
        <v>154</v>
      </c>
    </row>
    <row r="160" spans="1:8" ht="12.75">
      <c r="A160" s="163">
        <v>156</v>
      </c>
      <c r="B160" s="88">
        <f t="shared" si="12"/>
        <v>25.95</v>
      </c>
      <c r="C160" s="95">
        <v>74.16</v>
      </c>
      <c r="D160" s="297">
        <v>19350</v>
      </c>
      <c r="E160" s="297">
        <v>11450</v>
      </c>
      <c r="F160" s="296">
        <f t="shared" si="15"/>
        <v>14891</v>
      </c>
      <c r="G160" s="263">
        <f t="shared" si="14"/>
        <v>10801</v>
      </c>
      <c r="H160" s="86">
        <v>154</v>
      </c>
    </row>
    <row r="161" spans="1:8" ht="12.75">
      <c r="A161" s="163">
        <v>157</v>
      </c>
      <c r="B161" s="88">
        <f t="shared" si="12"/>
        <v>25.96</v>
      </c>
      <c r="C161" s="95">
        <v>74.16</v>
      </c>
      <c r="D161" s="297">
        <v>19350</v>
      </c>
      <c r="E161" s="297">
        <v>11450</v>
      </c>
      <c r="F161" s="296">
        <f t="shared" si="15"/>
        <v>14886</v>
      </c>
      <c r="G161" s="263">
        <f t="shared" si="14"/>
        <v>10797</v>
      </c>
      <c r="H161" s="86">
        <v>154</v>
      </c>
    </row>
    <row r="162" spans="1:8" ht="12.75">
      <c r="A162" s="163">
        <v>158</v>
      </c>
      <c r="B162" s="88">
        <f t="shared" si="12"/>
        <v>25.96</v>
      </c>
      <c r="C162" s="95">
        <v>74.16</v>
      </c>
      <c r="D162" s="297">
        <v>19350</v>
      </c>
      <c r="E162" s="297">
        <v>11450</v>
      </c>
      <c r="F162" s="296">
        <f t="shared" si="15"/>
        <v>14886</v>
      </c>
      <c r="G162" s="263">
        <f t="shared" si="14"/>
        <v>10797</v>
      </c>
      <c r="H162" s="86">
        <v>154</v>
      </c>
    </row>
    <row r="163" spans="1:8" ht="12.75">
      <c r="A163" s="163">
        <v>159</v>
      </c>
      <c r="B163" s="88">
        <f t="shared" si="12"/>
        <v>25.96</v>
      </c>
      <c r="C163" s="95">
        <v>74.16</v>
      </c>
      <c r="D163" s="297">
        <v>19350</v>
      </c>
      <c r="E163" s="297">
        <v>11450</v>
      </c>
      <c r="F163" s="296">
        <f t="shared" si="15"/>
        <v>14886</v>
      </c>
      <c r="G163" s="263">
        <f t="shared" si="14"/>
        <v>10797</v>
      </c>
      <c r="H163" s="86">
        <v>154</v>
      </c>
    </row>
    <row r="164" spans="1:8" ht="12.75">
      <c r="A164" s="163">
        <v>160</v>
      </c>
      <c r="B164" s="88">
        <f t="shared" si="12"/>
        <v>25.97</v>
      </c>
      <c r="C164" s="95">
        <v>74.16</v>
      </c>
      <c r="D164" s="297">
        <v>19350</v>
      </c>
      <c r="E164" s="297">
        <v>11450</v>
      </c>
      <c r="F164" s="296">
        <f t="shared" si="15"/>
        <v>14881</v>
      </c>
      <c r="G164" s="263">
        <f t="shared" si="14"/>
        <v>10794</v>
      </c>
      <c r="H164" s="86">
        <v>154</v>
      </c>
    </row>
    <row r="165" spans="1:8" ht="12.75">
      <c r="A165" s="163">
        <v>161</v>
      </c>
      <c r="B165" s="88">
        <f t="shared" si="12"/>
        <v>25.97</v>
      </c>
      <c r="C165" s="95">
        <v>74.16</v>
      </c>
      <c r="D165" s="297">
        <v>19350</v>
      </c>
      <c r="E165" s="297">
        <v>11450</v>
      </c>
      <c r="F165" s="296">
        <f t="shared" si="15"/>
        <v>14881</v>
      </c>
      <c r="G165" s="263">
        <f t="shared" si="14"/>
        <v>10794</v>
      </c>
      <c r="H165" s="86">
        <v>154</v>
      </c>
    </row>
    <row r="166" spans="1:8" ht="12.75">
      <c r="A166" s="163">
        <v>162</v>
      </c>
      <c r="B166" s="88">
        <f t="shared" si="12"/>
        <v>25.97</v>
      </c>
      <c r="C166" s="95">
        <v>74.16</v>
      </c>
      <c r="D166" s="297">
        <v>19350</v>
      </c>
      <c r="E166" s="297">
        <v>11450</v>
      </c>
      <c r="F166" s="296">
        <f t="shared" si="15"/>
        <v>14881</v>
      </c>
      <c r="G166" s="263">
        <f t="shared" si="14"/>
        <v>10794</v>
      </c>
      <c r="H166" s="86">
        <v>154</v>
      </c>
    </row>
    <row r="167" spans="1:8" ht="12.75">
      <c r="A167" s="163">
        <v>163</v>
      </c>
      <c r="B167" s="88">
        <f t="shared" si="12"/>
        <v>25.97</v>
      </c>
      <c r="C167" s="95">
        <v>74.16</v>
      </c>
      <c r="D167" s="297">
        <v>19350</v>
      </c>
      <c r="E167" s="297">
        <v>11450</v>
      </c>
      <c r="F167" s="296">
        <f t="shared" si="15"/>
        <v>14881</v>
      </c>
      <c r="G167" s="263">
        <f t="shared" si="14"/>
        <v>10794</v>
      </c>
      <c r="H167" s="86">
        <v>154</v>
      </c>
    </row>
    <row r="168" spans="1:8" ht="12.75">
      <c r="A168" s="163">
        <v>164</v>
      </c>
      <c r="B168" s="88">
        <f t="shared" si="12"/>
        <v>25.98</v>
      </c>
      <c r="C168" s="95">
        <v>74.16</v>
      </c>
      <c r="D168" s="297">
        <v>19350</v>
      </c>
      <c r="E168" s="297">
        <v>11450</v>
      </c>
      <c r="F168" s="296">
        <f t="shared" si="15"/>
        <v>14876</v>
      </c>
      <c r="G168" s="263">
        <f t="shared" si="14"/>
        <v>10790</v>
      </c>
      <c r="H168" s="86">
        <v>154</v>
      </c>
    </row>
    <row r="169" spans="1:8" ht="12.75">
      <c r="A169" s="163">
        <v>165</v>
      </c>
      <c r="B169" s="88">
        <f t="shared" si="12"/>
        <v>25.98</v>
      </c>
      <c r="C169" s="95">
        <v>74.16</v>
      </c>
      <c r="D169" s="297">
        <v>19350</v>
      </c>
      <c r="E169" s="297">
        <v>11450</v>
      </c>
      <c r="F169" s="296">
        <f t="shared" si="15"/>
        <v>14876</v>
      </c>
      <c r="G169" s="263">
        <f t="shared" si="14"/>
        <v>10790</v>
      </c>
      <c r="H169" s="86">
        <v>154</v>
      </c>
    </row>
    <row r="170" spans="1:8" ht="12.75">
      <c r="A170" s="163">
        <v>166</v>
      </c>
      <c r="B170" s="88">
        <f t="shared" si="12"/>
        <v>25.98</v>
      </c>
      <c r="C170" s="95">
        <v>74.16</v>
      </c>
      <c r="D170" s="297">
        <v>19350</v>
      </c>
      <c r="E170" s="297">
        <v>11450</v>
      </c>
      <c r="F170" s="296">
        <f t="shared" si="15"/>
        <v>14876</v>
      </c>
      <c r="G170" s="263">
        <f t="shared" si="14"/>
        <v>10790</v>
      </c>
      <c r="H170" s="86">
        <v>154</v>
      </c>
    </row>
    <row r="171" spans="1:8" ht="12.75">
      <c r="A171" s="163">
        <v>167</v>
      </c>
      <c r="B171" s="88">
        <f t="shared" si="12"/>
        <v>25.99</v>
      </c>
      <c r="C171" s="95">
        <v>74.16</v>
      </c>
      <c r="D171" s="297">
        <v>19350</v>
      </c>
      <c r="E171" s="297">
        <v>11450</v>
      </c>
      <c r="F171" s="296">
        <f t="shared" si="15"/>
        <v>14872</v>
      </c>
      <c r="G171" s="263">
        <f t="shared" si="14"/>
        <v>10787</v>
      </c>
      <c r="H171" s="86">
        <v>154</v>
      </c>
    </row>
    <row r="172" spans="1:8" ht="12.75">
      <c r="A172" s="163">
        <v>168</v>
      </c>
      <c r="B172" s="88">
        <f t="shared" si="12"/>
        <v>25.99</v>
      </c>
      <c r="C172" s="95">
        <v>74.16</v>
      </c>
      <c r="D172" s="297">
        <v>19350</v>
      </c>
      <c r="E172" s="297">
        <v>11450</v>
      </c>
      <c r="F172" s="296">
        <f t="shared" si="15"/>
        <v>14872</v>
      </c>
      <c r="G172" s="263">
        <f t="shared" si="14"/>
        <v>10787</v>
      </c>
      <c r="H172" s="86">
        <v>154</v>
      </c>
    </row>
    <row r="173" spans="1:8" ht="12.75">
      <c r="A173" s="163">
        <v>169</v>
      </c>
      <c r="B173" s="88">
        <f t="shared" si="12"/>
        <v>25.99</v>
      </c>
      <c r="C173" s="95">
        <v>74.16</v>
      </c>
      <c r="D173" s="297">
        <v>19350</v>
      </c>
      <c r="E173" s="297">
        <v>11450</v>
      </c>
      <c r="F173" s="296">
        <f t="shared" si="15"/>
        <v>14872</v>
      </c>
      <c r="G173" s="263">
        <f t="shared" si="14"/>
        <v>10787</v>
      </c>
      <c r="H173" s="86">
        <v>154</v>
      </c>
    </row>
    <row r="174" spans="1:8" ht="12.75">
      <c r="A174" s="163">
        <v>170</v>
      </c>
      <c r="B174" s="88">
        <f t="shared" si="12"/>
        <v>26</v>
      </c>
      <c r="C174" s="95">
        <v>74.16</v>
      </c>
      <c r="D174" s="297">
        <v>19350</v>
      </c>
      <c r="E174" s="297">
        <v>11450</v>
      </c>
      <c r="F174" s="296">
        <f t="shared" si="15"/>
        <v>14867</v>
      </c>
      <c r="G174" s="263">
        <f t="shared" si="14"/>
        <v>10784</v>
      </c>
      <c r="H174" s="86">
        <v>154</v>
      </c>
    </row>
    <row r="175" spans="1:8" ht="12.75">
      <c r="A175" s="163">
        <v>171</v>
      </c>
      <c r="B175" s="88">
        <f t="shared" si="12"/>
        <v>26</v>
      </c>
      <c r="C175" s="95">
        <v>74.16</v>
      </c>
      <c r="D175" s="297">
        <v>19350</v>
      </c>
      <c r="E175" s="297">
        <v>11450</v>
      </c>
      <c r="F175" s="296">
        <f t="shared" si="15"/>
        <v>14867</v>
      </c>
      <c r="G175" s="263">
        <f t="shared" si="14"/>
        <v>10784</v>
      </c>
      <c r="H175" s="86">
        <v>154</v>
      </c>
    </row>
    <row r="176" spans="1:8" ht="12.75">
      <c r="A176" s="163">
        <v>172</v>
      </c>
      <c r="B176" s="88">
        <f aca="true" t="shared" si="16" ref="B176:B187">ROUND(2*(0.0015*A176+12.74285),2)</f>
        <v>26</v>
      </c>
      <c r="C176" s="95">
        <v>74.16</v>
      </c>
      <c r="D176" s="297">
        <v>19350</v>
      </c>
      <c r="E176" s="297">
        <v>11450</v>
      </c>
      <c r="F176" s="296">
        <f t="shared" si="15"/>
        <v>14867</v>
      </c>
      <c r="G176" s="263">
        <f aca="true" t="shared" si="17" ref="G176:G187">ROUND(12*(1/B176*D176+1/C176*E176),0)</f>
        <v>10784</v>
      </c>
      <c r="H176" s="86">
        <v>154</v>
      </c>
    </row>
    <row r="177" spans="1:8" ht="12.75">
      <c r="A177" s="163">
        <v>173</v>
      </c>
      <c r="B177" s="88">
        <f t="shared" si="16"/>
        <v>26</v>
      </c>
      <c r="C177" s="95">
        <v>74.16</v>
      </c>
      <c r="D177" s="297">
        <v>19350</v>
      </c>
      <c r="E177" s="297">
        <v>11450</v>
      </c>
      <c r="F177" s="296">
        <f t="shared" si="15"/>
        <v>14867</v>
      </c>
      <c r="G177" s="263">
        <f t="shared" si="17"/>
        <v>10784</v>
      </c>
      <c r="H177" s="86">
        <v>154</v>
      </c>
    </row>
    <row r="178" spans="1:8" ht="12.75">
      <c r="A178" s="163">
        <v>174</v>
      </c>
      <c r="B178" s="88">
        <f t="shared" si="16"/>
        <v>26.01</v>
      </c>
      <c r="C178" s="95">
        <v>74.16</v>
      </c>
      <c r="D178" s="297">
        <v>19350</v>
      </c>
      <c r="E178" s="297">
        <v>11450</v>
      </c>
      <c r="F178" s="296">
        <f t="shared" si="15"/>
        <v>14862</v>
      </c>
      <c r="G178" s="263">
        <f t="shared" si="17"/>
        <v>10780</v>
      </c>
      <c r="H178" s="86">
        <v>154</v>
      </c>
    </row>
    <row r="179" spans="1:8" ht="12.75">
      <c r="A179" s="163">
        <v>175</v>
      </c>
      <c r="B179" s="88">
        <f t="shared" si="16"/>
        <v>26.01</v>
      </c>
      <c r="C179" s="95">
        <v>74.16</v>
      </c>
      <c r="D179" s="297">
        <v>19350</v>
      </c>
      <c r="E179" s="297">
        <v>11450</v>
      </c>
      <c r="F179" s="296">
        <f t="shared" si="15"/>
        <v>14862</v>
      </c>
      <c r="G179" s="263">
        <f t="shared" si="17"/>
        <v>10780</v>
      </c>
      <c r="H179" s="86">
        <v>154</v>
      </c>
    </row>
    <row r="180" spans="1:8" ht="12.75">
      <c r="A180" s="163">
        <v>176</v>
      </c>
      <c r="B180" s="88">
        <f t="shared" si="16"/>
        <v>26.01</v>
      </c>
      <c r="C180" s="95">
        <v>74.16</v>
      </c>
      <c r="D180" s="297">
        <v>19350</v>
      </c>
      <c r="E180" s="297">
        <v>11450</v>
      </c>
      <c r="F180" s="296">
        <f t="shared" si="15"/>
        <v>14862</v>
      </c>
      <c r="G180" s="263">
        <f t="shared" si="17"/>
        <v>10780</v>
      </c>
      <c r="H180" s="86">
        <v>154</v>
      </c>
    </row>
    <row r="181" spans="1:8" ht="12.75">
      <c r="A181" s="163">
        <v>177</v>
      </c>
      <c r="B181" s="88">
        <f t="shared" si="16"/>
        <v>26.02</v>
      </c>
      <c r="C181" s="95">
        <v>74.16</v>
      </c>
      <c r="D181" s="297">
        <v>19350</v>
      </c>
      <c r="E181" s="297">
        <v>11450</v>
      </c>
      <c r="F181" s="296">
        <f t="shared" si="15"/>
        <v>14858</v>
      </c>
      <c r="G181" s="263">
        <f t="shared" si="17"/>
        <v>10777</v>
      </c>
      <c r="H181" s="86">
        <v>154</v>
      </c>
    </row>
    <row r="182" spans="1:8" ht="12.75">
      <c r="A182" s="163">
        <v>178</v>
      </c>
      <c r="B182" s="88">
        <f t="shared" si="16"/>
        <v>26.02</v>
      </c>
      <c r="C182" s="95">
        <v>74.16</v>
      </c>
      <c r="D182" s="297">
        <v>19350</v>
      </c>
      <c r="E182" s="297">
        <v>11450</v>
      </c>
      <c r="F182" s="296">
        <f t="shared" si="15"/>
        <v>14858</v>
      </c>
      <c r="G182" s="263">
        <f t="shared" si="17"/>
        <v>10777</v>
      </c>
      <c r="H182" s="86">
        <v>154</v>
      </c>
    </row>
    <row r="183" spans="1:8" ht="12.75">
      <c r="A183" s="163">
        <v>179</v>
      </c>
      <c r="B183" s="88">
        <f t="shared" si="16"/>
        <v>26.02</v>
      </c>
      <c r="C183" s="95">
        <v>74.16</v>
      </c>
      <c r="D183" s="297">
        <v>19350</v>
      </c>
      <c r="E183" s="297">
        <v>11450</v>
      </c>
      <c r="F183" s="296">
        <f t="shared" si="15"/>
        <v>14858</v>
      </c>
      <c r="G183" s="263">
        <f t="shared" si="17"/>
        <v>10777</v>
      </c>
      <c r="H183" s="86">
        <v>154</v>
      </c>
    </row>
    <row r="184" spans="1:8" ht="12.75">
      <c r="A184" s="163">
        <v>180</v>
      </c>
      <c r="B184" s="88">
        <f t="shared" si="16"/>
        <v>26.03</v>
      </c>
      <c r="C184" s="95">
        <v>74.16</v>
      </c>
      <c r="D184" s="297">
        <v>19350</v>
      </c>
      <c r="E184" s="297">
        <v>11450</v>
      </c>
      <c r="F184" s="296">
        <f t="shared" si="15"/>
        <v>14853</v>
      </c>
      <c r="G184" s="263">
        <f t="shared" si="17"/>
        <v>10773</v>
      </c>
      <c r="H184" s="86">
        <v>154</v>
      </c>
    </row>
    <row r="185" spans="1:8" ht="12.75">
      <c r="A185" s="163">
        <v>181</v>
      </c>
      <c r="B185" s="88">
        <f t="shared" si="16"/>
        <v>26.03</v>
      </c>
      <c r="C185" s="95">
        <v>74.16</v>
      </c>
      <c r="D185" s="297">
        <v>19350</v>
      </c>
      <c r="E185" s="297">
        <v>11450</v>
      </c>
      <c r="F185" s="296">
        <f t="shared" si="15"/>
        <v>14853</v>
      </c>
      <c r="G185" s="263">
        <f t="shared" si="17"/>
        <v>10773</v>
      </c>
      <c r="H185" s="86">
        <v>154</v>
      </c>
    </row>
    <row r="186" spans="1:8" ht="12.75">
      <c r="A186" s="163">
        <v>182</v>
      </c>
      <c r="B186" s="88">
        <f t="shared" si="16"/>
        <v>26.03</v>
      </c>
      <c r="C186" s="95">
        <v>74.16</v>
      </c>
      <c r="D186" s="297">
        <v>19350</v>
      </c>
      <c r="E186" s="297">
        <v>11450</v>
      </c>
      <c r="F186" s="296">
        <f t="shared" si="15"/>
        <v>14853</v>
      </c>
      <c r="G186" s="263">
        <f t="shared" si="17"/>
        <v>10773</v>
      </c>
      <c r="H186" s="86">
        <v>154</v>
      </c>
    </row>
    <row r="187" spans="1:8" ht="13.5" thickBot="1">
      <c r="A187" s="164">
        <v>183</v>
      </c>
      <c r="B187" s="96">
        <f t="shared" si="16"/>
        <v>26.03</v>
      </c>
      <c r="C187" s="269">
        <v>74.16</v>
      </c>
      <c r="D187" s="297">
        <v>19350</v>
      </c>
      <c r="E187" s="297">
        <v>11450</v>
      </c>
      <c r="F187" s="296">
        <f t="shared" si="15"/>
        <v>14853</v>
      </c>
      <c r="G187" s="266">
        <f t="shared" si="17"/>
        <v>10773</v>
      </c>
      <c r="H187" s="86">
        <v>154</v>
      </c>
    </row>
  </sheetData>
  <mergeCells count="1">
    <mergeCell ref="A13:B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kraje&amp;R1.2.2009</oddHead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87"/>
  <sheetViews>
    <sheetView workbookViewId="0" topLeftCell="A1">
      <selection activeCell="H16" sqref="H16:H187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261</v>
      </c>
    </row>
    <row r="2" ht="4.5" customHeight="1"/>
    <row r="3" spans="1:9" ht="20.25">
      <c r="A3" s="56" t="s">
        <v>607</v>
      </c>
      <c r="C3" s="52"/>
      <c r="D3" s="52"/>
      <c r="E3" s="52"/>
      <c r="F3" s="53"/>
      <c r="G3" s="53"/>
      <c r="H3" s="54"/>
      <c r="I3" s="54"/>
    </row>
    <row r="4" spans="1:9" ht="15">
      <c r="A4" s="89" t="s">
        <v>262</v>
      </c>
      <c r="B4" s="58"/>
      <c r="C4" s="58"/>
      <c r="D4" s="58"/>
      <c r="E4" s="58"/>
      <c r="F4" s="58"/>
      <c r="G4" s="58"/>
      <c r="I4" s="54"/>
    </row>
    <row r="5" spans="1:9" ht="15">
      <c r="A5" s="89" t="s">
        <v>667</v>
      </c>
      <c r="B5" s="58"/>
      <c r="C5" s="58"/>
      <c r="D5" s="58"/>
      <c r="E5" s="58"/>
      <c r="F5" s="58"/>
      <c r="G5" s="58"/>
      <c r="I5" s="54"/>
    </row>
    <row r="6" spans="1:9" ht="15.75">
      <c r="A6" s="59"/>
      <c r="B6" s="60"/>
      <c r="C6" s="61" t="s">
        <v>197</v>
      </c>
      <c r="F6" s="62" t="s">
        <v>198</v>
      </c>
      <c r="G6" s="62"/>
      <c r="I6" s="54"/>
    </row>
    <row r="7" spans="1:9" ht="15.75">
      <c r="A7" s="63" t="s">
        <v>26</v>
      </c>
      <c r="B7" s="60"/>
      <c r="C7" s="90">
        <v>22.5</v>
      </c>
      <c r="D7" s="91"/>
      <c r="E7" s="92"/>
      <c r="F7" s="90">
        <v>80.88</v>
      </c>
      <c r="G7" s="93"/>
      <c r="I7" s="54"/>
    </row>
    <row r="8" spans="1:9" ht="15.75">
      <c r="A8" s="63" t="s">
        <v>27</v>
      </c>
      <c r="B8" s="60"/>
      <c r="C8" s="90" t="s">
        <v>38</v>
      </c>
      <c r="D8" s="91"/>
      <c r="E8" s="92"/>
      <c r="F8" s="93" t="s">
        <v>39</v>
      </c>
      <c r="G8" s="93"/>
      <c r="I8" s="54"/>
    </row>
    <row r="9" spans="1:9" ht="15.75">
      <c r="A9" s="63" t="s">
        <v>28</v>
      </c>
      <c r="B9" s="60"/>
      <c r="C9" s="90" t="s">
        <v>40</v>
      </c>
      <c r="D9" s="91"/>
      <c r="E9" s="92"/>
      <c r="F9" s="93" t="s">
        <v>39</v>
      </c>
      <c r="G9" s="93"/>
      <c r="I9" s="54"/>
    </row>
    <row r="10" spans="1:9" ht="15.75">
      <c r="A10" s="63" t="s">
        <v>29</v>
      </c>
      <c r="B10" s="60"/>
      <c r="C10" s="90" t="s">
        <v>85</v>
      </c>
      <c r="D10" s="91"/>
      <c r="E10" s="92"/>
      <c r="F10" s="93" t="s">
        <v>39</v>
      </c>
      <c r="G10" s="93"/>
      <c r="I10" s="54"/>
    </row>
    <row r="11" spans="1:9" ht="15.75">
      <c r="A11" s="63" t="s">
        <v>30</v>
      </c>
      <c r="B11" s="60"/>
      <c r="C11" s="90" t="s">
        <v>86</v>
      </c>
      <c r="D11" s="91"/>
      <c r="E11" s="92"/>
      <c r="F11" s="93" t="s">
        <v>39</v>
      </c>
      <c r="G11" s="93"/>
      <c r="I11" s="54"/>
    </row>
    <row r="12" spans="1:9" ht="15.75">
      <c r="A12" s="63" t="s">
        <v>31</v>
      </c>
      <c r="B12" s="60"/>
      <c r="C12" s="90" t="s">
        <v>86</v>
      </c>
      <c r="D12" s="91"/>
      <c r="E12" s="92"/>
      <c r="F12" s="90">
        <v>92.7</v>
      </c>
      <c r="G12" s="93"/>
      <c r="I12" s="54"/>
    </row>
    <row r="13" spans="1:9" ht="6" customHeight="1" thickBot="1">
      <c r="A13" s="432"/>
      <c r="B13" s="432"/>
      <c r="C13" s="72"/>
      <c r="D13" s="73"/>
      <c r="E13" s="74"/>
      <c r="F13" s="74"/>
      <c r="G13" s="74"/>
      <c r="I13" s="54"/>
    </row>
    <row r="14" spans="1:8" ht="15.75">
      <c r="A14" s="55"/>
      <c r="B14" s="75" t="s">
        <v>241</v>
      </c>
      <c r="C14" s="76"/>
      <c r="D14" s="75" t="s">
        <v>242</v>
      </c>
      <c r="E14" s="76"/>
      <c r="F14" s="77" t="s">
        <v>243</v>
      </c>
      <c r="G14" s="78" t="s">
        <v>244</v>
      </c>
      <c r="H14" s="76"/>
    </row>
    <row r="15" spans="1:8" ht="45.75" thickBot="1">
      <c r="A15" s="79" t="s">
        <v>32</v>
      </c>
      <c r="B15" s="80" t="s">
        <v>197</v>
      </c>
      <c r="C15" s="81" t="s">
        <v>198</v>
      </c>
      <c r="D15" s="82" t="s">
        <v>245</v>
      </c>
      <c r="E15" s="83" t="s">
        <v>246</v>
      </c>
      <c r="F15" s="82" t="s">
        <v>243</v>
      </c>
      <c r="G15" s="84" t="s">
        <v>248</v>
      </c>
      <c r="H15" s="83" t="s">
        <v>249</v>
      </c>
    </row>
    <row r="16" spans="1:8" ht="12.75">
      <c r="A16" s="267" t="s">
        <v>33</v>
      </c>
      <c r="B16" s="99">
        <v>22.5</v>
      </c>
      <c r="C16" s="95">
        <v>80.87</v>
      </c>
      <c r="D16" s="261">
        <v>19350</v>
      </c>
      <c r="E16" s="262">
        <v>11450</v>
      </c>
      <c r="F16" s="264">
        <f>ROUND(12*1.3644*(1/B16*D16+1/C16*E16)+H16,0)</f>
        <v>16520</v>
      </c>
      <c r="G16" s="263">
        <f aca="true" t="shared" si="0" ref="G16:G47">ROUND(12*(1/B16*D16+1/C16*E16),0)</f>
        <v>12019</v>
      </c>
      <c r="H16" s="86">
        <v>121</v>
      </c>
    </row>
    <row r="17" spans="1:8" ht="12.75">
      <c r="A17" s="163">
        <v>13</v>
      </c>
      <c r="B17" s="88">
        <f aca="true" t="shared" si="1" ref="B17:B22">ROUND(2.5*(2.4962*POWER(A17,0.5)),2)</f>
        <v>22.5</v>
      </c>
      <c r="C17" s="87">
        <f aca="true" t="shared" si="2" ref="C17:C48">ROUND(2.5*(-0.0005*POWER(A17,2)+0.1103*A17+31),2)</f>
        <v>80.87</v>
      </c>
      <c r="D17" s="261">
        <v>19350</v>
      </c>
      <c r="E17" s="262">
        <v>11450</v>
      </c>
      <c r="F17" s="264">
        <f aca="true" t="shared" si="3" ref="F17:F80">ROUND(12*1.3644*(1/B17*D17+1/C17*E17)+H17,0)</f>
        <v>16520</v>
      </c>
      <c r="G17" s="263">
        <f t="shared" si="0"/>
        <v>12019</v>
      </c>
      <c r="H17" s="86">
        <v>121</v>
      </c>
    </row>
    <row r="18" spans="1:8" ht="12.75">
      <c r="A18" s="163">
        <v>14</v>
      </c>
      <c r="B18" s="88">
        <f t="shared" si="1"/>
        <v>23.35</v>
      </c>
      <c r="C18" s="87">
        <f t="shared" si="2"/>
        <v>81.12</v>
      </c>
      <c r="D18" s="261">
        <v>19350</v>
      </c>
      <c r="E18" s="262">
        <v>11450</v>
      </c>
      <c r="F18" s="264">
        <f t="shared" si="3"/>
        <v>16000</v>
      </c>
      <c r="G18" s="263">
        <f t="shared" si="0"/>
        <v>11638</v>
      </c>
      <c r="H18" s="86">
        <v>121</v>
      </c>
    </row>
    <row r="19" spans="1:8" ht="12.75">
      <c r="A19" s="163">
        <v>15</v>
      </c>
      <c r="B19" s="88">
        <f t="shared" si="1"/>
        <v>24.17</v>
      </c>
      <c r="C19" s="87">
        <f t="shared" si="2"/>
        <v>81.36</v>
      </c>
      <c r="D19" s="261">
        <v>19350</v>
      </c>
      <c r="E19" s="262">
        <v>11450</v>
      </c>
      <c r="F19" s="264">
        <f t="shared" si="3"/>
        <v>15533</v>
      </c>
      <c r="G19" s="263">
        <f t="shared" si="0"/>
        <v>11296</v>
      </c>
      <c r="H19" s="86">
        <v>121</v>
      </c>
    </row>
    <row r="20" spans="1:8" ht="12.75">
      <c r="A20" s="163">
        <v>16</v>
      </c>
      <c r="B20" s="88">
        <f t="shared" si="1"/>
        <v>24.96</v>
      </c>
      <c r="C20" s="87">
        <f t="shared" si="2"/>
        <v>81.59</v>
      </c>
      <c r="D20" s="261">
        <v>19350</v>
      </c>
      <c r="E20" s="262">
        <v>11450</v>
      </c>
      <c r="F20" s="264">
        <f t="shared" si="3"/>
        <v>15112</v>
      </c>
      <c r="G20" s="263">
        <f t="shared" si="0"/>
        <v>10987</v>
      </c>
      <c r="H20" s="86">
        <v>121</v>
      </c>
    </row>
    <row r="21" spans="1:8" ht="12.75">
      <c r="A21" s="163">
        <v>17</v>
      </c>
      <c r="B21" s="88">
        <f t="shared" si="1"/>
        <v>25.73</v>
      </c>
      <c r="C21" s="87">
        <f t="shared" si="2"/>
        <v>81.83</v>
      </c>
      <c r="D21" s="261">
        <v>19350</v>
      </c>
      <c r="E21" s="262">
        <v>11450</v>
      </c>
      <c r="F21" s="264">
        <f t="shared" si="3"/>
        <v>14725</v>
      </c>
      <c r="G21" s="263">
        <f t="shared" si="0"/>
        <v>10704</v>
      </c>
      <c r="H21" s="86">
        <v>121</v>
      </c>
    </row>
    <row r="22" spans="1:8" ht="12.75">
      <c r="A22" s="163">
        <v>18</v>
      </c>
      <c r="B22" s="88">
        <f t="shared" si="1"/>
        <v>26.48</v>
      </c>
      <c r="C22" s="87">
        <f t="shared" si="2"/>
        <v>82.06</v>
      </c>
      <c r="D22" s="261">
        <v>19350</v>
      </c>
      <c r="E22" s="262">
        <v>11450</v>
      </c>
      <c r="F22" s="264">
        <f t="shared" si="3"/>
        <v>14370</v>
      </c>
      <c r="G22" s="263">
        <f t="shared" si="0"/>
        <v>10443</v>
      </c>
      <c r="H22" s="86">
        <v>121</v>
      </c>
    </row>
    <row r="23" spans="1:8" ht="12.75">
      <c r="A23" s="163">
        <v>19</v>
      </c>
      <c r="B23" s="88">
        <f aca="true" t="shared" si="4" ref="B23:B28">ROUND(2.5*(3.89*POWER(A23,0.355)),2)</f>
        <v>27.66</v>
      </c>
      <c r="C23" s="87">
        <f t="shared" si="2"/>
        <v>82.29</v>
      </c>
      <c r="D23" s="261">
        <v>19350</v>
      </c>
      <c r="E23" s="262">
        <v>11450</v>
      </c>
      <c r="F23" s="264">
        <f t="shared" si="3"/>
        <v>13853</v>
      </c>
      <c r="G23" s="263">
        <f t="shared" si="0"/>
        <v>10064</v>
      </c>
      <c r="H23" s="86">
        <v>121</v>
      </c>
    </row>
    <row r="24" spans="1:8" ht="12.75">
      <c r="A24" s="163">
        <v>20</v>
      </c>
      <c r="B24" s="88">
        <f t="shared" si="4"/>
        <v>28.17</v>
      </c>
      <c r="C24" s="87">
        <f t="shared" si="2"/>
        <v>82.52</v>
      </c>
      <c r="D24" s="261">
        <v>19350</v>
      </c>
      <c r="E24" s="262">
        <v>11450</v>
      </c>
      <c r="F24" s="264">
        <f t="shared" si="3"/>
        <v>13639</v>
      </c>
      <c r="G24" s="263">
        <f t="shared" si="0"/>
        <v>9908</v>
      </c>
      <c r="H24" s="86">
        <v>121</v>
      </c>
    </row>
    <row r="25" spans="1:8" ht="12.75">
      <c r="A25" s="163">
        <v>21</v>
      </c>
      <c r="B25" s="88">
        <f t="shared" si="4"/>
        <v>28.66</v>
      </c>
      <c r="C25" s="87">
        <f t="shared" si="2"/>
        <v>82.74</v>
      </c>
      <c r="D25" s="261">
        <v>19350</v>
      </c>
      <c r="E25" s="262">
        <v>11450</v>
      </c>
      <c r="F25" s="264">
        <f t="shared" si="3"/>
        <v>13441</v>
      </c>
      <c r="G25" s="263">
        <f t="shared" si="0"/>
        <v>9763</v>
      </c>
      <c r="H25" s="86">
        <v>121</v>
      </c>
    </row>
    <row r="26" spans="1:8" ht="12.75">
      <c r="A26" s="163">
        <v>22</v>
      </c>
      <c r="B26" s="88">
        <f t="shared" si="4"/>
        <v>29.14</v>
      </c>
      <c r="C26" s="87">
        <f t="shared" si="2"/>
        <v>82.96</v>
      </c>
      <c r="D26" s="261">
        <v>19350</v>
      </c>
      <c r="E26" s="262">
        <v>11450</v>
      </c>
      <c r="F26" s="264">
        <f t="shared" si="3"/>
        <v>13253</v>
      </c>
      <c r="G26" s="263">
        <f t="shared" si="0"/>
        <v>9625</v>
      </c>
      <c r="H26" s="86">
        <v>121</v>
      </c>
    </row>
    <row r="27" spans="1:8" ht="12.75">
      <c r="A27" s="163">
        <v>23</v>
      </c>
      <c r="B27" s="88">
        <f t="shared" si="4"/>
        <v>29.6</v>
      </c>
      <c r="C27" s="87">
        <f t="shared" si="2"/>
        <v>83.18</v>
      </c>
      <c r="D27" s="261">
        <v>19350</v>
      </c>
      <c r="E27" s="262">
        <v>11450</v>
      </c>
      <c r="F27" s="264">
        <f t="shared" si="3"/>
        <v>13078</v>
      </c>
      <c r="G27" s="263">
        <f t="shared" si="0"/>
        <v>9496</v>
      </c>
      <c r="H27" s="86">
        <v>121</v>
      </c>
    </row>
    <row r="28" spans="1:8" ht="12.75">
      <c r="A28" s="163">
        <v>24</v>
      </c>
      <c r="B28" s="88">
        <f t="shared" si="4"/>
        <v>30.05</v>
      </c>
      <c r="C28" s="87">
        <f t="shared" si="2"/>
        <v>83.4</v>
      </c>
      <c r="D28" s="261">
        <v>19350</v>
      </c>
      <c r="E28" s="262">
        <v>11450</v>
      </c>
      <c r="F28" s="264">
        <f t="shared" si="3"/>
        <v>12912</v>
      </c>
      <c r="G28" s="263">
        <f t="shared" si="0"/>
        <v>9375</v>
      </c>
      <c r="H28" s="86">
        <v>121</v>
      </c>
    </row>
    <row r="29" spans="1:8" ht="12.75">
      <c r="A29" s="163">
        <v>25</v>
      </c>
      <c r="B29" s="88">
        <f aca="true" t="shared" si="5" ref="B29:B60">ROUND(2.5*(LN(A29)+8.803),2)</f>
        <v>30.05</v>
      </c>
      <c r="C29" s="87">
        <f t="shared" si="2"/>
        <v>83.61</v>
      </c>
      <c r="D29" s="261">
        <v>19350</v>
      </c>
      <c r="E29" s="262">
        <v>11450</v>
      </c>
      <c r="F29" s="264">
        <f t="shared" si="3"/>
        <v>12906</v>
      </c>
      <c r="G29" s="263">
        <f t="shared" si="0"/>
        <v>9370</v>
      </c>
      <c r="H29" s="86">
        <v>121</v>
      </c>
    </row>
    <row r="30" spans="1:8" ht="12.75">
      <c r="A30" s="163">
        <v>26</v>
      </c>
      <c r="B30" s="88">
        <f t="shared" si="5"/>
        <v>30.15</v>
      </c>
      <c r="C30" s="87">
        <f t="shared" si="2"/>
        <v>83.82</v>
      </c>
      <c r="D30" s="261">
        <v>19350</v>
      </c>
      <c r="E30" s="262">
        <v>11450</v>
      </c>
      <c r="F30" s="264">
        <f t="shared" si="3"/>
        <v>12865</v>
      </c>
      <c r="G30" s="263">
        <f t="shared" si="0"/>
        <v>9341</v>
      </c>
      <c r="H30" s="86">
        <v>121</v>
      </c>
    </row>
    <row r="31" spans="1:8" ht="12.75">
      <c r="A31" s="163">
        <v>27</v>
      </c>
      <c r="B31" s="88">
        <f t="shared" si="5"/>
        <v>30.25</v>
      </c>
      <c r="C31" s="87">
        <f t="shared" si="2"/>
        <v>84.03</v>
      </c>
      <c r="D31" s="261">
        <v>19350</v>
      </c>
      <c r="E31" s="262">
        <v>11450</v>
      </c>
      <c r="F31" s="264">
        <f t="shared" si="3"/>
        <v>12825</v>
      </c>
      <c r="G31" s="263">
        <f t="shared" si="0"/>
        <v>9311</v>
      </c>
      <c r="H31" s="86">
        <v>121</v>
      </c>
    </row>
    <row r="32" spans="1:8" ht="12.75">
      <c r="A32" s="163">
        <v>28</v>
      </c>
      <c r="B32" s="88">
        <f t="shared" si="5"/>
        <v>30.34</v>
      </c>
      <c r="C32" s="87">
        <f t="shared" si="2"/>
        <v>84.24</v>
      </c>
      <c r="D32" s="261">
        <v>19350</v>
      </c>
      <c r="E32" s="262">
        <v>11450</v>
      </c>
      <c r="F32" s="264">
        <f t="shared" si="3"/>
        <v>12789</v>
      </c>
      <c r="G32" s="263">
        <f t="shared" si="0"/>
        <v>9284</v>
      </c>
      <c r="H32" s="86">
        <v>121</v>
      </c>
    </row>
    <row r="33" spans="1:8" ht="12.75">
      <c r="A33" s="163">
        <v>29</v>
      </c>
      <c r="B33" s="88">
        <f t="shared" si="5"/>
        <v>30.43</v>
      </c>
      <c r="C33" s="87">
        <f t="shared" si="2"/>
        <v>84.45</v>
      </c>
      <c r="D33" s="261">
        <v>19350</v>
      </c>
      <c r="E33" s="262">
        <v>11450</v>
      </c>
      <c r="F33" s="264">
        <f t="shared" si="3"/>
        <v>12752</v>
      </c>
      <c r="G33" s="263">
        <f t="shared" si="0"/>
        <v>9258</v>
      </c>
      <c r="H33" s="86">
        <v>121</v>
      </c>
    </row>
    <row r="34" spans="1:8" ht="12.75">
      <c r="A34" s="163">
        <v>30</v>
      </c>
      <c r="B34" s="88">
        <f t="shared" si="5"/>
        <v>30.51</v>
      </c>
      <c r="C34" s="87">
        <f t="shared" si="2"/>
        <v>84.65</v>
      </c>
      <c r="D34" s="261">
        <v>19350</v>
      </c>
      <c r="E34" s="262">
        <v>11450</v>
      </c>
      <c r="F34" s="264">
        <f t="shared" si="3"/>
        <v>12720</v>
      </c>
      <c r="G34" s="263">
        <f t="shared" si="0"/>
        <v>9234</v>
      </c>
      <c r="H34" s="86">
        <v>121</v>
      </c>
    </row>
    <row r="35" spans="1:8" ht="12.75">
      <c r="A35" s="163">
        <v>31</v>
      </c>
      <c r="B35" s="88">
        <f t="shared" si="5"/>
        <v>30.59</v>
      </c>
      <c r="C35" s="87">
        <f t="shared" si="2"/>
        <v>84.85</v>
      </c>
      <c r="D35" s="261">
        <v>19350</v>
      </c>
      <c r="E35" s="262">
        <v>11450</v>
      </c>
      <c r="F35" s="264">
        <f t="shared" si="3"/>
        <v>12687</v>
      </c>
      <c r="G35" s="263">
        <f t="shared" si="0"/>
        <v>9210</v>
      </c>
      <c r="H35" s="86">
        <v>121</v>
      </c>
    </row>
    <row r="36" spans="1:8" ht="12.75">
      <c r="A36" s="163">
        <v>32</v>
      </c>
      <c r="B36" s="88">
        <f t="shared" si="5"/>
        <v>30.67</v>
      </c>
      <c r="C36" s="87">
        <f t="shared" si="2"/>
        <v>85.04</v>
      </c>
      <c r="D36" s="261">
        <v>19350</v>
      </c>
      <c r="E36" s="262">
        <v>11450</v>
      </c>
      <c r="F36" s="264">
        <f t="shared" si="3"/>
        <v>12655</v>
      </c>
      <c r="G36" s="263">
        <f t="shared" si="0"/>
        <v>9187</v>
      </c>
      <c r="H36" s="86">
        <v>121</v>
      </c>
    </row>
    <row r="37" spans="1:8" ht="12.75">
      <c r="A37" s="163">
        <v>33</v>
      </c>
      <c r="B37" s="88">
        <f t="shared" si="5"/>
        <v>30.75</v>
      </c>
      <c r="C37" s="87">
        <f t="shared" si="2"/>
        <v>85.24</v>
      </c>
      <c r="D37" s="261">
        <v>19350</v>
      </c>
      <c r="E37" s="262">
        <v>11450</v>
      </c>
      <c r="F37" s="264">
        <f t="shared" si="3"/>
        <v>12623</v>
      </c>
      <c r="G37" s="263">
        <f t="shared" si="0"/>
        <v>9163</v>
      </c>
      <c r="H37" s="86">
        <v>121</v>
      </c>
    </row>
    <row r="38" spans="1:8" ht="12.75">
      <c r="A38" s="163">
        <v>34</v>
      </c>
      <c r="B38" s="88">
        <f t="shared" si="5"/>
        <v>30.82</v>
      </c>
      <c r="C38" s="87">
        <f t="shared" si="2"/>
        <v>85.43</v>
      </c>
      <c r="D38" s="261">
        <v>19350</v>
      </c>
      <c r="E38" s="262">
        <v>11450</v>
      </c>
      <c r="F38" s="264">
        <f t="shared" si="3"/>
        <v>12595</v>
      </c>
      <c r="G38" s="263">
        <f t="shared" si="0"/>
        <v>9142</v>
      </c>
      <c r="H38" s="86">
        <v>121</v>
      </c>
    </row>
    <row r="39" spans="1:8" ht="12.75">
      <c r="A39" s="163">
        <v>35</v>
      </c>
      <c r="B39" s="88">
        <f t="shared" si="5"/>
        <v>30.9</v>
      </c>
      <c r="C39" s="87">
        <f t="shared" si="2"/>
        <v>85.62</v>
      </c>
      <c r="D39" s="261">
        <v>19350</v>
      </c>
      <c r="E39" s="262">
        <v>11450</v>
      </c>
      <c r="F39" s="264">
        <f t="shared" si="3"/>
        <v>12563</v>
      </c>
      <c r="G39" s="263">
        <f t="shared" si="0"/>
        <v>9119</v>
      </c>
      <c r="H39" s="86">
        <v>121</v>
      </c>
    </row>
    <row r="40" spans="1:8" ht="12.75">
      <c r="A40" s="163">
        <v>36</v>
      </c>
      <c r="B40" s="88">
        <f t="shared" si="5"/>
        <v>30.97</v>
      </c>
      <c r="C40" s="87">
        <f t="shared" si="2"/>
        <v>85.81</v>
      </c>
      <c r="D40" s="261">
        <v>19350</v>
      </c>
      <c r="E40" s="262">
        <v>11450</v>
      </c>
      <c r="F40" s="264">
        <f t="shared" si="3"/>
        <v>12535</v>
      </c>
      <c r="G40" s="263">
        <f t="shared" si="0"/>
        <v>9099</v>
      </c>
      <c r="H40" s="86">
        <v>121</v>
      </c>
    </row>
    <row r="41" spans="1:8" ht="12.75">
      <c r="A41" s="163">
        <v>37</v>
      </c>
      <c r="B41" s="88">
        <f t="shared" si="5"/>
        <v>31.03</v>
      </c>
      <c r="C41" s="87">
        <f t="shared" si="2"/>
        <v>85.99</v>
      </c>
      <c r="D41" s="261">
        <v>19350</v>
      </c>
      <c r="E41" s="262">
        <v>11450</v>
      </c>
      <c r="F41" s="264">
        <f t="shared" si="3"/>
        <v>12511</v>
      </c>
      <c r="G41" s="263">
        <f t="shared" si="0"/>
        <v>9081</v>
      </c>
      <c r="H41" s="86">
        <v>121</v>
      </c>
    </row>
    <row r="42" spans="1:8" ht="12.75">
      <c r="A42" s="163">
        <v>38</v>
      </c>
      <c r="B42" s="88">
        <f t="shared" si="5"/>
        <v>31.1</v>
      </c>
      <c r="C42" s="87">
        <f t="shared" si="2"/>
        <v>86.17</v>
      </c>
      <c r="D42" s="261">
        <v>19350</v>
      </c>
      <c r="E42" s="262">
        <v>11450</v>
      </c>
      <c r="F42" s="264">
        <f t="shared" si="3"/>
        <v>12484</v>
      </c>
      <c r="G42" s="263">
        <f t="shared" si="0"/>
        <v>9061</v>
      </c>
      <c r="H42" s="86">
        <v>121</v>
      </c>
    </row>
    <row r="43" spans="1:8" ht="12.75">
      <c r="A43" s="163">
        <v>39</v>
      </c>
      <c r="B43" s="88">
        <f t="shared" si="5"/>
        <v>31.17</v>
      </c>
      <c r="C43" s="87">
        <f t="shared" si="2"/>
        <v>86.35</v>
      </c>
      <c r="D43" s="261">
        <v>19350</v>
      </c>
      <c r="E43" s="262">
        <v>11450</v>
      </c>
      <c r="F43" s="264">
        <f t="shared" si="3"/>
        <v>12456</v>
      </c>
      <c r="G43" s="263">
        <f t="shared" si="0"/>
        <v>9041</v>
      </c>
      <c r="H43" s="86">
        <v>121</v>
      </c>
    </row>
    <row r="44" spans="1:8" ht="12.75">
      <c r="A44" s="163">
        <v>40</v>
      </c>
      <c r="B44" s="88">
        <f t="shared" si="5"/>
        <v>31.23</v>
      </c>
      <c r="C44" s="87">
        <f t="shared" si="2"/>
        <v>86.53</v>
      </c>
      <c r="D44" s="261">
        <v>19350</v>
      </c>
      <c r="E44" s="262">
        <v>11450</v>
      </c>
      <c r="F44" s="264">
        <f t="shared" si="3"/>
        <v>12432</v>
      </c>
      <c r="G44" s="263">
        <f t="shared" si="0"/>
        <v>9023</v>
      </c>
      <c r="H44" s="86">
        <v>121</v>
      </c>
    </row>
    <row r="45" spans="1:8" ht="12.75">
      <c r="A45" s="163">
        <v>41</v>
      </c>
      <c r="B45" s="88">
        <f t="shared" si="5"/>
        <v>31.29</v>
      </c>
      <c r="C45" s="87">
        <f t="shared" si="2"/>
        <v>86.7</v>
      </c>
      <c r="D45" s="261">
        <v>19350</v>
      </c>
      <c r="E45" s="262">
        <v>11450</v>
      </c>
      <c r="F45" s="264">
        <f t="shared" si="3"/>
        <v>12408</v>
      </c>
      <c r="G45" s="263">
        <f t="shared" si="0"/>
        <v>9006</v>
      </c>
      <c r="H45" s="86">
        <v>121</v>
      </c>
    </row>
    <row r="46" spans="1:8" ht="12.75">
      <c r="A46" s="163">
        <v>42</v>
      </c>
      <c r="B46" s="88">
        <f t="shared" si="5"/>
        <v>31.35</v>
      </c>
      <c r="C46" s="87">
        <f t="shared" si="2"/>
        <v>86.88</v>
      </c>
      <c r="D46" s="261">
        <v>19350</v>
      </c>
      <c r="E46" s="262">
        <v>11450</v>
      </c>
      <c r="F46" s="264">
        <f t="shared" si="3"/>
        <v>12384</v>
      </c>
      <c r="G46" s="263">
        <f t="shared" si="0"/>
        <v>8988</v>
      </c>
      <c r="H46" s="86">
        <v>121</v>
      </c>
    </row>
    <row r="47" spans="1:8" ht="12.75">
      <c r="A47" s="163">
        <v>43</v>
      </c>
      <c r="B47" s="88">
        <f t="shared" si="5"/>
        <v>31.41</v>
      </c>
      <c r="C47" s="87">
        <f t="shared" si="2"/>
        <v>87.05</v>
      </c>
      <c r="D47" s="261">
        <v>19350</v>
      </c>
      <c r="E47" s="262">
        <v>11450</v>
      </c>
      <c r="F47" s="264">
        <f t="shared" si="3"/>
        <v>12361</v>
      </c>
      <c r="G47" s="263">
        <f t="shared" si="0"/>
        <v>8971</v>
      </c>
      <c r="H47" s="86">
        <v>121</v>
      </c>
    </row>
    <row r="48" spans="1:8" ht="12.75">
      <c r="A48" s="163">
        <v>44</v>
      </c>
      <c r="B48" s="88">
        <f t="shared" si="5"/>
        <v>31.47</v>
      </c>
      <c r="C48" s="87">
        <f t="shared" si="2"/>
        <v>87.21</v>
      </c>
      <c r="D48" s="261">
        <v>19350</v>
      </c>
      <c r="E48" s="262">
        <v>11450</v>
      </c>
      <c r="F48" s="264">
        <f t="shared" si="3"/>
        <v>12338</v>
      </c>
      <c r="G48" s="263">
        <f aca="true" t="shared" si="6" ref="G48:G79">ROUND(12*(1/B48*D48+1/C48*E48),0)</f>
        <v>8954</v>
      </c>
      <c r="H48" s="86">
        <v>121</v>
      </c>
    </row>
    <row r="49" spans="1:8" ht="12.75">
      <c r="A49" s="163">
        <v>45</v>
      </c>
      <c r="B49" s="88">
        <f t="shared" si="5"/>
        <v>31.52</v>
      </c>
      <c r="C49" s="87">
        <f aca="true" t="shared" si="7" ref="C49:C80">ROUND(2.5*(-0.0005*POWER(A49,2)+0.1103*A49+31),2)</f>
        <v>87.38</v>
      </c>
      <c r="D49" s="261">
        <v>19350</v>
      </c>
      <c r="E49" s="262">
        <v>11450</v>
      </c>
      <c r="F49" s="264">
        <f t="shared" si="3"/>
        <v>12318</v>
      </c>
      <c r="G49" s="263">
        <f t="shared" si="6"/>
        <v>8939</v>
      </c>
      <c r="H49" s="86">
        <v>121</v>
      </c>
    </row>
    <row r="50" spans="1:8" ht="12.75">
      <c r="A50" s="163">
        <v>46</v>
      </c>
      <c r="B50" s="88">
        <f t="shared" si="5"/>
        <v>31.58</v>
      </c>
      <c r="C50" s="87">
        <f t="shared" si="7"/>
        <v>87.54</v>
      </c>
      <c r="D50" s="261">
        <v>19350</v>
      </c>
      <c r="E50" s="262">
        <v>11450</v>
      </c>
      <c r="F50" s="264">
        <f t="shared" si="3"/>
        <v>12295</v>
      </c>
      <c r="G50" s="263">
        <f t="shared" si="6"/>
        <v>8922</v>
      </c>
      <c r="H50" s="86">
        <v>121</v>
      </c>
    </row>
    <row r="51" spans="1:8" ht="12.75">
      <c r="A51" s="163">
        <v>47</v>
      </c>
      <c r="B51" s="88">
        <f t="shared" si="5"/>
        <v>31.63</v>
      </c>
      <c r="C51" s="87">
        <f t="shared" si="7"/>
        <v>87.7</v>
      </c>
      <c r="D51" s="261">
        <v>19350</v>
      </c>
      <c r="E51" s="262">
        <v>11450</v>
      </c>
      <c r="F51" s="264">
        <f t="shared" si="3"/>
        <v>12275</v>
      </c>
      <c r="G51" s="263">
        <f t="shared" si="6"/>
        <v>8908</v>
      </c>
      <c r="H51" s="86">
        <v>121</v>
      </c>
    </row>
    <row r="52" spans="1:8" ht="12.75">
      <c r="A52" s="163">
        <v>48</v>
      </c>
      <c r="B52" s="88">
        <f t="shared" si="5"/>
        <v>31.69</v>
      </c>
      <c r="C52" s="87">
        <f t="shared" si="7"/>
        <v>87.86</v>
      </c>
      <c r="D52" s="261">
        <v>19350</v>
      </c>
      <c r="E52" s="262">
        <v>11450</v>
      </c>
      <c r="F52" s="264">
        <f t="shared" si="3"/>
        <v>12252</v>
      </c>
      <c r="G52" s="263">
        <f t="shared" si="6"/>
        <v>8891</v>
      </c>
      <c r="H52" s="86">
        <v>121</v>
      </c>
    </row>
    <row r="53" spans="1:8" ht="12.75">
      <c r="A53" s="163">
        <v>49</v>
      </c>
      <c r="B53" s="88">
        <f t="shared" si="5"/>
        <v>31.74</v>
      </c>
      <c r="C53" s="87">
        <f t="shared" si="7"/>
        <v>88.01</v>
      </c>
      <c r="D53" s="261">
        <v>19350</v>
      </c>
      <c r="E53" s="262">
        <v>11450</v>
      </c>
      <c r="F53" s="264">
        <f t="shared" si="3"/>
        <v>12233</v>
      </c>
      <c r="G53" s="263">
        <f t="shared" si="6"/>
        <v>8877</v>
      </c>
      <c r="H53" s="86">
        <v>121</v>
      </c>
    </row>
    <row r="54" spans="1:8" ht="12.75">
      <c r="A54" s="163">
        <v>50</v>
      </c>
      <c r="B54" s="88">
        <f t="shared" si="5"/>
        <v>31.79</v>
      </c>
      <c r="C54" s="87">
        <f t="shared" si="7"/>
        <v>88.16</v>
      </c>
      <c r="D54" s="261">
        <v>19350</v>
      </c>
      <c r="E54" s="262">
        <v>11450</v>
      </c>
      <c r="F54" s="264">
        <f t="shared" si="3"/>
        <v>12213</v>
      </c>
      <c r="G54" s="263">
        <f t="shared" si="6"/>
        <v>8863</v>
      </c>
      <c r="H54" s="86">
        <v>121</v>
      </c>
    </row>
    <row r="55" spans="1:8" ht="12.75">
      <c r="A55" s="163">
        <v>51</v>
      </c>
      <c r="B55" s="88">
        <f t="shared" si="5"/>
        <v>31.84</v>
      </c>
      <c r="C55" s="87">
        <f t="shared" si="7"/>
        <v>88.31</v>
      </c>
      <c r="D55" s="261">
        <v>19350</v>
      </c>
      <c r="E55" s="262">
        <v>11450</v>
      </c>
      <c r="F55" s="264">
        <f t="shared" si="3"/>
        <v>12194</v>
      </c>
      <c r="G55" s="263">
        <f t="shared" si="6"/>
        <v>8849</v>
      </c>
      <c r="H55" s="86">
        <v>121</v>
      </c>
    </row>
    <row r="56" spans="1:8" ht="12.75">
      <c r="A56" s="163">
        <v>52</v>
      </c>
      <c r="B56" s="88">
        <f t="shared" si="5"/>
        <v>31.89</v>
      </c>
      <c r="C56" s="87">
        <f t="shared" si="7"/>
        <v>88.46</v>
      </c>
      <c r="D56" s="261">
        <v>19350</v>
      </c>
      <c r="E56" s="262">
        <v>11450</v>
      </c>
      <c r="F56" s="264">
        <f t="shared" si="3"/>
        <v>12175</v>
      </c>
      <c r="G56" s="263">
        <f t="shared" si="6"/>
        <v>8835</v>
      </c>
      <c r="H56" s="86">
        <v>121</v>
      </c>
    </row>
    <row r="57" spans="1:8" ht="12.75">
      <c r="A57" s="163">
        <v>53</v>
      </c>
      <c r="B57" s="88">
        <f t="shared" si="5"/>
        <v>31.93</v>
      </c>
      <c r="C57" s="87">
        <f t="shared" si="7"/>
        <v>88.6</v>
      </c>
      <c r="D57" s="261">
        <v>19350</v>
      </c>
      <c r="E57" s="262">
        <v>11450</v>
      </c>
      <c r="F57" s="264">
        <f t="shared" si="3"/>
        <v>12159</v>
      </c>
      <c r="G57" s="263">
        <f t="shared" si="6"/>
        <v>8823</v>
      </c>
      <c r="H57" s="86">
        <v>121</v>
      </c>
    </row>
    <row r="58" spans="1:8" ht="12.75">
      <c r="A58" s="163">
        <v>54</v>
      </c>
      <c r="B58" s="88">
        <f t="shared" si="5"/>
        <v>31.98</v>
      </c>
      <c r="C58" s="87">
        <f t="shared" si="7"/>
        <v>88.75</v>
      </c>
      <c r="D58" s="261">
        <v>19350</v>
      </c>
      <c r="E58" s="262">
        <v>11450</v>
      </c>
      <c r="F58" s="264">
        <f t="shared" si="3"/>
        <v>12140</v>
      </c>
      <c r="G58" s="263">
        <f t="shared" si="6"/>
        <v>8809</v>
      </c>
      <c r="H58" s="86">
        <v>121</v>
      </c>
    </row>
    <row r="59" spans="1:8" ht="12.75">
      <c r="A59" s="163">
        <v>55</v>
      </c>
      <c r="B59" s="88">
        <f t="shared" si="5"/>
        <v>32.03</v>
      </c>
      <c r="C59" s="87">
        <f t="shared" si="7"/>
        <v>88.89</v>
      </c>
      <c r="D59" s="261">
        <v>19350</v>
      </c>
      <c r="E59" s="262">
        <v>11450</v>
      </c>
      <c r="F59" s="264">
        <f t="shared" si="3"/>
        <v>12121</v>
      </c>
      <c r="G59" s="263">
        <f t="shared" si="6"/>
        <v>8795</v>
      </c>
      <c r="H59" s="86">
        <v>121</v>
      </c>
    </row>
    <row r="60" spans="1:8" ht="12.75">
      <c r="A60" s="163">
        <v>56</v>
      </c>
      <c r="B60" s="88">
        <f t="shared" si="5"/>
        <v>32.07</v>
      </c>
      <c r="C60" s="87">
        <f t="shared" si="7"/>
        <v>89.02</v>
      </c>
      <c r="D60" s="261">
        <v>19350</v>
      </c>
      <c r="E60" s="262">
        <v>11450</v>
      </c>
      <c r="F60" s="264">
        <f t="shared" si="3"/>
        <v>12106</v>
      </c>
      <c r="G60" s="263">
        <f t="shared" si="6"/>
        <v>8784</v>
      </c>
      <c r="H60" s="86">
        <v>121</v>
      </c>
    </row>
    <row r="61" spans="1:8" ht="12.75">
      <c r="A61" s="163">
        <v>57</v>
      </c>
      <c r="B61" s="88">
        <f aca="true" t="shared" si="8" ref="B61:B92">ROUND(2.5*(0.0015*A61+12.74285),2)</f>
        <v>32.07</v>
      </c>
      <c r="C61" s="87">
        <f t="shared" si="7"/>
        <v>89.16</v>
      </c>
      <c r="D61" s="261">
        <v>19350</v>
      </c>
      <c r="E61" s="262">
        <v>11450</v>
      </c>
      <c r="F61" s="264">
        <f t="shared" si="3"/>
        <v>12102</v>
      </c>
      <c r="G61" s="263">
        <f t="shared" si="6"/>
        <v>8781</v>
      </c>
      <c r="H61" s="86">
        <v>121</v>
      </c>
    </row>
    <row r="62" spans="1:8" ht="12.75">
      <c r="A62" s="163">
        <v>58</v>
      </c>
      <c r="B62" s="88">
        <f t="shared" si="8"/>
        <v>32.07</v>
      </c>
      <c r="C62" s="87">
        <f t="shared" si="7"/>
        <v>89.29</v>
      </c>
      <c r="D62" s="261">
        <v>19350</v>
      </c>
      <c r="E62" s="262">
        <v>11450</v>
      </c>
      <c r="F62" s="264">
        <f t="shared" si="3"/>
        <v>12099</v>
      </c>
      <c r="G62" s="263">
        <f t="shared" si="6"/>
        <v>8779</v>
      </c>
      <c r="H62" s="86">
        <v>121</v>
      </c>
    </row>
    <row r="63" spans="1:8" ht="12.75">
      <c r="A63" s="163">
        <v>59</v>
      </c>
      <c r="B63" s="88">
        <f t="shared" si="8"/>
        <v>32.08</v>
      </c>
      <c r="C63" s="87">
        <f t="shared" si="7"/>
        <v>89.42</v>
      </c>
      <c r="D63" s="261">
        <v>19350</v>
      </c>
      <c r="E63" s="262">
        <v>11450</v>
      </c>
      <c r="F63" s="264">
        <f t="shared" si="3"/>
        <v>12093</v>
      </c>
      <c r="G63" s="263">
        <f t="shared" si="6"/>
        <v>8775</v>
      </c>
      <c r="H63" s="86">
        <v>121</v>
      </c>
    </row>
    <row r="64" spans="1:8" ht="12.75">
      <c r="A64" s="163">
        <v>60</v>
      </c>
      <c r="B64" s="88">
        <f t="shared" si="8"/>
        <v>32.08</v>
      </c>
      <c r="C64" s="87">
        <f t="shared" si="7"/>
        <v>89.55</v>
      </c>
      <c r="D64" s="261">
        <v>19350</v>
      </c>
      <c r="E64" s="262">
        <v>11450</v>
      </c>
      <c r="F64" s="264">
        <f t="shared" si="3"/>
        <v>12090</v>
      </c>
      <c r="G64" s="263">
        <f t="shared" si="6"/>
        <v>8772</v>
      </c>
      <c r="H64" s="86">
        <v>121</v>
      </c>
    </row>
    <row r="65" spans="1:8" ht="12.75">
      <c r="A65" s="163">
        <v>61</v>
      </c>
      <c r="B65" s="88">
        <f t="shared" si="8"/>
        <v>32.09</v>
      </c>
      <c r="C65" s="87">
        <f t="shared" si="7"/>
        <v>89.67</v>
      </c>
      <c r="D65" s="261">
        <v>19350</v>
      </c>
      <c r="E65" s="262">
        <v>11450</v>
      </c>
      <c r="F65" s="264">
        <f t="shared" si="3"/>
        <v>12084</v>
      </c>
      <c r="G65" s="263">
        <f t="shared" si="6"/>
        <v>8768</v>
      </c>
      <c r="H65" s="86">
        <v>121</v>
      </c>
    </row>
    <row r="66" spans="1:8" ht="12.75">
      <c r="A66" s="163">
        <v>62</v>
      </c>
      <c r="B66" s="88">
        <f t="shared" si="8"/>
        <v>32.09</v>
      </c>
      <c r="C66" s="87">
        <f t="shared" si="7"/>
        <v>89.79</v>
      </c>
      <c r="D66" s="261">
        <v>19350</v>
      </c>
      <c r="E66" s="262">
        <v>11450</v>
      </c>
      <c r="F66" s="264">
        <f t="shared" si="3"/>
        <v>12082</v>
      </c>
      <c r="G66" s="263">
        <f t="shared" si="6"/>
        <v>8766</v>
      </c>
      <c r="H66" s="86">
        <v>121</v>
      </c>
    </row>
    <row r="67" spans="1:8" ht="12.75">
      <c r="A67" s="163">
        <v>63</v>
      </c>
      <c r="B67" s="88">
        <f t="shared" si="8"/>
        <v>32.09</v>
      </c>
      <c r="C67" s="87">
        <f t="shared" si="7"/>
        <v>89.91</v>
      </c>
      <c r="D67" s="261">
        <v>19350</v>
      </c>
      <c r="E67" s="262">
        <v>11450</v>
      </c>
      <c r="F67" s="264">
        <f t="shared" si="3"/>
        <v>12079</v>
      </c>
      <c r="G67" s="263">
        <f t="shared" si="6"/>
        <v>8764</v>
      </c>
      <c r="H67" s="86">
        <v>121</v>
      </c>
    </row>
    <row r="68" spans="1:8" ht="12.75">
      <c r="A68" s="163">
        <v>64</v>
      </c>
      <c r="B68" s="88">
        <f t="shared" si="8"/>
        <v>32.1</v>
      </c>
      <c r="C68" s="87">
        <f t="shared" si="7"/>
        <v>90.03</v>
      </c>
      <c r="D68" s="261">
        <v>19350</v>
      </c>
      <c r="E68" s="262">
        <v>11450</v>
      </c>
      <c r="F68" s="264">
        <f t="shared" si="3"/>
        <v>12073</v>
      </c>
      <c r="G68" s="263">
        <f t="shared" si="6"/>
        <v>8760</v>
      </c>
      <c r="H68" s="86">
        <v>121</v>
      </c>
    </row>
    <row r="69" spans="1:8" ht="12.75">
      <c r="A69" s="163">
        <v>65</v>
      </c>
      <c r="B69" s="88">
        <f t="shared" si="8"/>
        <v>32.1</v>
      </c>
      <c r="C69" s="87">
        <f t="shared" si="7"/>
        <v>90.14</v>
      </c>
      <c r="D69" s="261">
        <v>19350</v>
      </c>
      <c r="E69" s="262">
        <v>11450</v>
      </c>
      <c r="F69" s="264">
        <f t="shared" si="3"/>
        <v>12070</v>
      </c>
      <c r="G69" s="263">
        <f t="shared" si="6"/>
        <v>8758</v>
      </c>
      <c r="H69" s="86">
        <v>121</v>
      </c>
    </row>
    <row r="70" spans="1:8" ht="12.75">
      <c r="A70" s="163">
        <v>66</v>
      </c>
      <c r="B70" s="88">
        <f t="shared" si="8"/>
        <v>32.1</v>
      </c>
      <c r="C70" s="87">
        <f t="shared" si="7"/>
        <v>90.25</v>
      </c>
      <c r="D70" s="261">
        <v>19350</v>
      </c>
      <c r="E70" s="262">
        <v>11450</v>
      </c>
      <c r="F70" s="264">
        <f t="shared" si="3"/>
        <v>12068</v>
      </c>
      <c r="G70" s="263">
        <f t="shared" si="6"/>
        <v>8756</v>
      </c>
      <c r="H70" s="86">
        <v>121</v>
      </c>
    </row>
    <row r="71" spans="1:8" ht="12.75">
      <c r="A71" s="163">
        <v>67</v>
      </c>
      <c r="B71" s="88">
        <f t="shared" si="8"/>
        <v>32.11</v>
      </c>
      <c r="C71" s="87">
        <f t="shared" si="7"/>
        <v>90.36</v>
      </c>
      <c r="D71" s="261">
        <v>19350</v>
      </c>
      <c r="E71" s="262">
        <v>11450</v>
      </c>
      <c r="F71" s="264">
        <f t="shared" si="3"/>
        <v>12062</v>
      </c>
      <c r="G71" s="263">
        <f t="shared" si="6"/>
        <v>8752</v>
      </c>
      <c r="H71" s="86">
        <v>121</v>
      </c>
    </row>
    <row r="72" spans="1:8" ht="12.75">
      <c r="A72" s="163">
        <v>68</v>
      </c>
      <c r="B72" s="88">
        <f t="shared" si="8"/>
        <v>32.11</v>
      </c>
      <c r="C72" s="87">
        <f t="shared" si="7"/>
        <v>90.47</v>
      </c>
      <c r="D72" s="261">
        <v>19350</v>
      </c>
      <c r="E72" s="262">
        <v>11450</v>
      </c>
      <c r="F72" s="264">
        <f t="shared" si="3"/>
        <v>12060</v>
      </c>
      <c r="G72" s="263">
        <f t="shared" si="6"/>
        <v>8750</v>
      </c>
      <c r="H72" s="86">
        <v>121</v>
      </c>
    </row>
    <row r="73" spans="1:8" ht="12.75">
      <c r="A73" s="163">
        <v>69</v>
      </c>
      <c r="B73" s="88">
        <f t="shared" si="8"/>
        <v>32.12</v>
      </c>
      <c r="C73" s="87">
        <f t="shared" si="7"/>
        <v>90.58</v>
      </c>
      <c r="D73" s="261">
        <v>19350</v>
      </c>
      <c r="E73" s="262">
        <v>11450</v>
      </c>
      <c r="F73" s="264">
        <f t="shared" si="3"/>
        <v>12054</v>
      </c>
      <c r="G73" s="263">
        <f t="shared" si="6"/>
        <v>8746</v>
      </c>
      <c r="H73" s="86">
        <v>121</v>
      </c>
    </row>
    <row r="74" spans="1:8" ht="12.75">
      <c r="A74" s="163">
        <v>70</v>
      </c>
      <c r="B74" s="88">
        <f t="shared" si="8"/>
        <v>32.12</v>
      </c>
      <c r="C74" s="87">
        <f t="shared" si="7"/>
        <v>90.68</v>
      </c>
      <c r="D74" s="261">
        <v>19350</v>
      </c>
      <c r="E74" s="262">
        <v>11450</v>
      </c>
      <c r="F74" s="264">
        <f t="shared" si="3"/>
        <v>12052</v>
      </c>
      <c r="G74" s="263">
        <f t="shared" si="6"/>
        <v>8744</v>
      </c>
      <c r="H74" s="86">
        <v>121</v>
      </c>
    </row>
    <row r="75" spans="1:8" ht="12.75">
      <c r="A75" s="163">
        <v>71</v>
      </c>
      <c r="B75" s="88">
        <f t="shared" si="8"/>
        <v>32.12</v>
      </c>
      <c r="C75" s="87">
        <f t="shared" si="7"/>
        <v>90.78</v>
      </c>
      <c r="D75" s="261">
        <v>19350</v>
      </c>
      <c r="E75" s="262">
        <v>11450</v>
      </c>
      <c r="F75" s="264">
        <f t="shared" si="3"/>
        <v>12050</v>
      </c>
      <c r="G75" s="263">
        <f t="shared" si="6"/>
        <v>8743</v>
      </c>
      <c r="H75" s="86">
        <v>121</v>
      </c>
    </row>
    <row r="76" spans="1:8" ht="12.75">
      <c r="A76" s="163">
        <v>72</v>
      </c>
      <c r="B76" s="88">
        <f t="shared" si="8"/>
        <v>32.13</v>
      </c>
      <c r="C76" s="87">
        <f t="shared" si="7"/>
        <v>90.87</v>
      </c>
      <c r="D76" s="261">
        <v>19350</v>
      </c>
      <c r="E76" s="262">
        <v>11450</v>
      </c>
      <c r="F76" s="264">
        <f t="shared" si="3"/>
        <v>12044</v>
      </c>
      <c r="G76" s="263">
        <f t="shared" si="6"/>
        <v>8739</v>
      </c>
      <c r="H76" s="86">
        <v>121</v>
      </c>
    </row>
    <row r="77" spans="1:8" ht="12.75">
      <c r="A77" s="163">
        <v>73</v>
      </c>
      <c r="B77" s="88">
        <f t="shared" si="8"/>
        <v>32.13</v>
      </c>
      <c r="C77" s="87">
        <f t="shared" si="7"/>
        <v>90.97</v>
      </c>
      <c r="D77" s="261">
        <v>19350</v>
      </c>
      <c r="E77" s="262">
        <v>11450</v>
      </c>
      <c r="F77" s="264">
        <f t="shared" si="3"/>
        <v>12042</v>
      </c>
      <c r="G77" s="263">
        <f t="shared" si="6"/>
        <v>8737</v>
      </c>
      <c r="H77" s="86">
        <v>121</v>
      </c>
    </row>
    <row r="78" spans="1:8" ht="12.75">
      <c r="A78" s="163">
        <v>74</v>
      </c>
      <c r="B78" s="88">
        <f t="shared" si="8"/>
        <v>32.13</v>
      </c>
      <c r="C78" s="87">
        <f t="shared" si="7"/>
        <v>91.06</v>
      </c>
      <c r="D78" s="261">
        <v>19350</v>
      </c>
      <c r="E78" s="262">
        <v>11450</v>
      </c>
      <c r="F78" s="264">
        <f t="shared" si="3"/>
        <v>12040</v>
      </c>
      <c r="G78" s="263">
        <f t="shared" si="6"/>
        <v>8736</v>
      </c>
      <c r="H78" s="86">
        <v>121</v>
      </c>
    </row>
    <row r="79" spans="1:8" ht="12.75">
      <c r="A79" s="163">
        <v>75</v>
      </c>
      <c r="B79" s="88">
        <f t="shared" si="8"/>
        <v>32.14</v>
      </c>
      <c r="C79" s="87">
        <f t="shared" si="7"/>
        <v>91.15</v>
      </c>
      <c r="D79" s="261">
        <v>19350</v>
      </c>
      <c r="E79" s="262">
        <v>11450</v>
      </c>
      <c r="F79" s="264">
        <f t="shared" si="3"/>
        <v>12035</v>
      </c>
      <c r="G79" s="263">
        <f t="shared" si="6"/>
        <v>8732</v>
      </c>
      <c r="H79" s="86">
        <v>121</v>
      </c>
    </row>
    <row r="80" spans="1:8" ht="12.75">
      <c r="A80" s="163">
        <v>76</v>
      </c>
      <c r="B80" s="88">
        <f t="shared" si="8"/>
        <v>32.14</v>
      </c>
      <c r="C80" s="87">
        <f t="shared" si="7"/>
        <v>91.24</v>
      </c>
      <c r="D80" s="261">
        <v>19350</v>
      </c>
      <c r="E80" s="262">
        <v>11450</v>
      </c>
      <c r="F80" s="264">
        <f t="shared" si="3"/>
        <v>12033</v>
      </c>
      <c r="G80" s="263">
        <f aca="true" t="shared" si="9" ref="G80:G111">ROUND(12*(1/B80*D80+1/C80*E80),0)</f>
        <v>8731</v>
      </c>
      <c r="H80" s="86">
        <v>121</v>
      </c>
    </row>
    <row r="81" spans="1:8" ht="12.75">
      <c r="A81" s="163">
        <v>77</v>
      </c>
      <c r="B81" s="88">
        <f t="shared" si="8"/>
        <v>32.15</v>
      </c>
      <c r="C81" s="87">
        <f aca="true" t="shared" si="10" ref="C81:C110">ROUND(2.5*(-0.0005*POWER(A81,2)+0.1103*A81+31),2)</f>
        <v>91.32</v>
      </c>
      <c r="D81" s="261">
        <v>19350</v>
      </c>
      <c r="E81" s="262">
        <v>11450</v>
      </c>
      <c r="F81" s="264">
        <f aca="true" t="shared" si="11" ref="F81:F144">ROUND(12*1.3644*(1/B81*D81+1/C81*E81)+H81,0)</f>
        <v>12028</v>
      </c>
      <c r="G81" s="263">
        <f t="shared" si="9"/>
        <v>8727</v>
      </c>
      <c r="H81" s="86">
        <v>121</v>
      </c>
    </row>
    <row r="82" spans="1:8" ht="12.75">
      <c r="A82" s="163">
        <v>78</v>
      </c>
      <c r="B82" s="88">
        <f t="shared" si="8"/>
        <v>32.15</v>
      </c>
      <c r="C82" s="87">
        <f t="shared" si="10"/>
        <v>91.4</v>
      </c>
      <c r="D82" s="261">
        <v>19350</v>
      </c>
      <c r="E82" s="262">
        <v>11450</v>
      </c>
      <c r="F82" s="264">
        <f t="shared" si="11"/>
        <v>12026</v>
      </c>
      <c r="G82" s="263">
        <f t="shared" si="9"/>
        <v>8726</v>
      </c>
      <c r="H82" s="86">
        <v>121</v>
      </c>
    </row>
    <row r="83" spans="1:8" ht="12.75">
      <c r="A83" s="163">
        <v>79</v>
      </c>
      <c r="B83" s="88">
        <f t="shared" si="8"/>
        <v>32.15</v>
      </c>
      <c r="C83" s="87">
        <f t="shared" si="10"/>
        <v>91.48</v>
      </c>
      <c r="D83" s="261">
        <v>19350</v>
      </c>
      <c r="E83" s="262">
        <v>11450</v>
      </c>
      <c r="F83" s="264">
        <f t="shared" si="11"/>
        <v>12025</v>
      </c>
      <c r="G83" s="263">
        <f t="shared" si="9"/>
        <v>8724</v>
      </c>
      <c r="H83" s="86">
        <v>121</v>
      </c>
    </row>
    <row r="84" spans="1:8" ht="12.75">
      <c r="A84" s="163">
        <v>80</v>
      </c>
      <c r="B84" s="88">
        <f t="shared" si="8"/>
        <v>32.16</v>
      </c>
      <c r="C84" s="87">
        <f t="shared" si="10"/>
        <v>91.56</v>
      </c>
      <c r="D84" s="261">
        <v>19350</v>
      </c>
      <c r="E84" s="262">
        <v>11450</v>
      </c>
      <c r="F84" s="264">
        <f t="shared" si="11"/>
        <v>12020</v>
      </c>
      <c r="G84" s="263">
        <f t="shared" si="9"/>
        <v>8721</v>
      </c>
      <c r="H84" s="86">
        <v>121</v>
      </c>
    </row>
    <row r="85" spans="1:8" ht="12.75">
      <c r="A85" s="163">
        <v>81</v>
      </c>
      <c r="B85" s="88">
        <f t="shared" si="8"/>
        <v>32.16</v>
      </c>
      <c r="C85" s="87">
        <f t="shared" si="10"/>
        <v>91.63</v>
      </c>
      <c r="D85" s="261">
        <v>19350</v>
      </c>
      <c r="E85" s="262">
        <v>11450</v>
      </c>
      <c r="F85" s="264">
        <f t="shared" si="11"/>
        <v>12018</v>
      </c>
      <c r="G85" s="263">
        <f t="shared" si="9"/>
        <v>8720</v>
      </c>
      <c r="H85" s="86">
        <v>121</v>
      </c>
    </row>
    <row r="86" spans="1:8" ht="12.75">
      <c r="A86" s="163">
        <v>82</v>
      </c>
      <c r="B86" s="88">
        <f t="shared" si="8"/>
        <v>32.16</v>
      </c>
      <c r="C86" s="87">
        <f t="shared" si="10"/>
        <v>91.71</v>
      </c>
      <c r="D86" s="261">
        <v>19350</v>
      </c>
      <c r="E86" s="262">
        <v>11450</v>
      </c>
      <c r="F86" s="264">
        <f t="shared" si="11"/>
        <v>12016</v>
      </c>
      <c r="G86" s="263">
        <f t="shared" si="9"/>
        <v>8718</v>
      </c>
      <c r="H86" s="86">
        <v>121</v>
      </c>
    </row>
    <row r="87" spans="1:8" ht="12.75">
      <c r="A87" s="163">
        <v>83</v>
      </c>
      <c r="B87" s="88">
        <f t="shared" si="8"/>
        <v>32.17</v>
      </c>
      <c r="C87" s="87">
        <f t="shared" si="10"/>
        <v>91.78</v>
      </c>
      <c r="D87" s="261">
        <v>19350</v>
      </c>
      <c r="E87" s="262">
        <v>11450</v>
      </c>
      <c r="F87" s="264">
        <f t="shared" si="11"/>
        <v>12012</v>
      </c>
      <c r="G87" s="263">
        <f t="shared" si="9"/>
        <v>8715</v>
      </c>
      <c r="H87" s="86">
        <v>121</v>
      </c>
    </row>
    <row r="88" spans="1:8" ht="12.75">
      <c r="A88" s="163">
        <v>84</v>
      </c>
      <c r="B88" s="88">
        <f t="shared" si="8"/>
        <v>32.17</v>
      </c>
      <c r="C88" s="87">
        <f t="shared" si="10"/>
        <v>91.84</v>
      </c>
      <c r="D88" s="261">
        <v>19350</v>
      </c>
      <c r="E88" s="262">
        <v>11450</v>
      </c>
      <c r="F88" s="264">
        <f t="shared" si="11"/>
        <v>12010</v>
      </c>
      <c r="G88" s="263">
        <f t="shared" si="9"/>
        <v>8714</v>
      </c>
      <c r="H88" s="86">
        <v>121</v>
      </c>
    </row>
    <row r="89" spans="1:8" ht="12.75">
      <c r="A89" s="163">
        <v>85</v>
      </c>
      <c r="B89" s="88">
        <f t="shared" si="8"/>
        <v>32.18</v>
      </c>
      <c r="C89" s="87">
        <f t="shared" si="10"/>
        <v>91.91</v>
      </c>
      <c r="D89" s="261">
        <v>19350</v>
      </c>
      <c r="E89" s="262">
        <v>11450</v>
      </c>
      <c r="F89" s="264">
        <f t="shared" si="11"/>
        <v>12006</v>
      </c>
      <c r="G89" s="263">
        <f t="shared" si="9"/>
        <v>8711</v>
      </c>
      <c r="H89" s="86">
        <v>121</v>
      </c>
    </row>
    <row r="90" spans="1:8" ht="12.75">
      <c r="A90" s="163">
        <v>86</v>
      </c>
      <c r="B90" s="88">
        <f t="shared" si="8"/>
        <v>32.18</v>
      </c>
      <c r="C90" s="87">
        <f t="shared" si="10"/>
        <v>91.97</v>
      </c>
      <c r="D90" s="261">
        <v>19350</v>
      </c>
      <c r="E90" s="262">
        <v>11450</v>
      </c>
      <c r="F90" s="264">
        <f t="shared" si="11"/>
        <v>12004</v>
      </c>
      <c r="G90" s="263">
        <f t="shared" si="9"/>
        <v>8710</v>
      </c>
      <c r="H90" s="86">
        <v>121</v>
      </c>
    </row>
    <row r="91" spans="1:8" ht="12.75">
      <c r="A91" s="163">
        <v>87</v>
      </c>
      <c r="B91" s="88">
        <f t="shared" si="8"/>
        <v>32.18</v>
      </c>
      <c r="C91" s="87">
        <f t="shared" si="10"/>
        <v>92.03</v>
      </c>
      <c r="D91" s="261">
        <v>19350</v>
      </c>
      <c r="E91" s="262">
        <v>11450</v>
      </c>
      <c r="F91" s="264">
        <f t="shared" si="11"/>
        <v>12003</v>
      </c>
      <c r="G91" s="263">
        <f t="shared" si="9"/>
        <v>8709</v>
      </c>
      <c r="H91" s="86">
        <v>121</v>
      </c>
    </row>
    <row r="92" spans="1:8" ht="12.75">
      <c r="A92" s="163">
        <v>88</v>
      </c>
      <c r="B92" s="88">
        <f t="shared" si="8"/>
        <v>32.19</v>
      </c>
      <c r="C92" s="87">
        <f t="shared" si="10"/>
        <v>92.09</v>
      </c>
      <c r="D92" s="261">
        <v>19350</v>
      </c>
      <c r="E92" s="262">
        <v>11450</v>
      </c>
      <c r="F92" s="264">
        <f t="shared" si="11"/>
        <v>11999</v>
      </c>
      <c r="G92" s="263">
        <f t="shared" si="9"/>
        <v>8705</v>
      </c>
      <c r="H92" s="86">
        <v>121</v>
      </c>
    </row>
    <row r="93" spans="1:8" ht="12.75">
      <c r="A93" s="163">
        <v>89</v>
      </c>
      <c r="B93" s="88">
        <f aca="true" t="shared" si="12" ref="B93:B124">ROUND(2.5*(0.0015*A93+12.74285),2)</f>
        <v>32.19</v>
      </c>
      <c r="C93" s="87">
        <f t="shared" si="10"/>
        <v>92.14</v>
      </c>
      <c r="D93" s="261">
        <v>19350</v>
      </c>
      <c r="E93" s="262">
        <v>11450</v>
      </c>
      <c r="F93" s="264">
        <f t="shared" si="11"/>
        <v>11998</v>
      </c>
      <c r="G93" s="263">
        <f t="shared" si="9"/>
        <v>8705</v>
      </c>
      <c r="H93" s="86">
        <v>121</v>
      </c>
    </row>
    <row r="94" spans="1:8" ht="12.75">
      <c r="A94" s="163">
        <v>90</v>
      </c>
      <c r="B94" s="88">
        <f t="shared" si="12"/>
        <v>32.19</v>
      </c>
      <c r="C94" s="87">
        <f t="shared" si="10"/>
        <v>92.19</v>
      </c>
      <c r="D94" s="261">
        <v>19350</v>
      </c>
      <c r="E94" s="262">
        <v>11450</v>
      </c>
      <c r="F94" s="264">
        <f t="shared" si="11"/>
        <v>11996</v>
      </c>
      <c r="G94" s="263">
        <f t="shared" si="9"/>
        <v>8704</v>
      </c>
      <c r="H94" s="86">
        <v>121</v>
      </c>
    </row>
    <row r="95" spans="1:8" ht="12.75">
      <c r="A95" s="163">
        <v>91</v>
      </c>
      <c r="B95" s="88">
        <f t="shared" si="12"/>
        <v>32.2</v>
      </c>
      <c r="C95" s="87">
        <f t="shared" si="10"/>
        <v>92.24</v>
      </c>
      <c r="D95" s="261">
        <v>19350</v>
      </c>
      <c r="E95" s="262">
        <v>11450</v>
      </c>
      <c r="F95" s="264">
        <f t="shared" si="11"/>
        <v>11992</v>
      </c>
      <c r="G95" s="263">
        <f t="shared" si="9"/>
        <v>8701</v>
      </c>
      <c r="H95" s="86">
        <v>121</v>
      </c>
    </row>
    <row r="96" spans="1:8" ht="12.75">
      <c r="A96" s="163">
        <v>92</v>
      </c>
      <c r="B96" s="88">
        <f t="shared" si="12"/>
        <v>32.2</v>
      </c>
      <c r="C96" s="87">
        <f t="shared" si="10"/>
        <v>92.29</v>
      </c>
      <c r="D96" s="261">
        <v>19350</v>
      </c>
      <c r="E96" s="262">
        <v>11450</v>
      </c>
      <c r="F96" s="264">
        <f t="shared" si="11"/>
        <v>11991</v>
      </c>
      <c r="G96" s="263">
        <f t="shared" si="9"/>
        <v>8700</v>
      </c>
      <c r="H96" s="86">
        <v>121</v>
      </c>
    </row>
    <row r="97" spans="1:8" ht="12.75">
      <c r="A97" s="163">
        <v>93</v>
      </c>
      <c r="B97" s="88">
        <f t="shared" si="12"/>
        <v>32.21</v>
      </c>
      <c r="C97" s="87">
        <f t="shared" si="10"/>
        <v>92.33</v>
      </c>
      <c r="D97" s="261">
        <v>19350</v>
      </c>
      <c r="E97" s="262">
        <v>11450</v>
      </c>
      <c r="F97" s="264">
        <f t="shared" si="11"/>
        <v>11987</v>
      </c>
      <c r="G97" s="263">
        <f t="shared" si="9"/>
        <v>8697</v>
      </c>
      <c r="H97" s="86">
        <v>121</v>
      </c>
    </row>
    <row r="98" spans="1:8" ht="12.75">
      <c r="A98" s="163">
        <v>94</v>
      </c>
      <c r="B98" s="88">
        <f t="shared" si="12"/>
        <v>32.21</v>
      </c>
      <c r="C98" s="87">
        <f t="shared" si="10"/>
        <v>92.38</v>
      </c>
      <c r="D98" s="261">
        <v>19350</v>
      </c>
      <c r="E98" s="262">
        <v>11450</v>
      </c>
      <c r="F98" s="264">
        <f t="shared" si="11"/>
        <v>11986</v>
      </c>
      <c r="G98" s="263">
        <f t="shared" si="9"/>
        <v>8696</v>
      </c>
      <c r="H98" s="86">
        <v>121</v>
      </c>
    </row>
    <row r="99" spans="1:8" ht="12.75">
      <c r="A99" s="163">
        <v>95</v>
      </c>
      <c r="B99" s="88">
        <f t="shared" si="12"/>
        <v>32.21</v>
      </c>
      <c r="C99" s="87">
        <f t="shared" si="10"/>
        <v>92.42</v>
      </c>
      <c r="D99" s="261">
        <v>19350</v>
      </c>
      <c r="E99" s="262">
        <v>11450</v>
      </c>
      <c r="F99" s="264">
        <f t="shared" si="11"/>
        <v>11985</v>
      </c>
      <c r="G99" s="263">
        <f t="shared" si="9"/>
        <v>8696</v>
      </c>
      <c r="H99" s="86">
        <v>121</v>
      </c>
    </row>
    <row r="100" spans="1:8" ht="12.75">
      <c r="A100" s="163">
        <v>96</v>
      </c>
      <c r="B100" s="88">
        <f t="shared" si="12"/>
        <v>32.22</v>
      </c>
      <c r="C100" s="87">
        <f t="shared" si="10"/>
        <v>92.45</v>
      </c>
      <c r="D100" s="261">
        <v>19350</v>
      </c>
      <c r="E100" s="262">
        <v>11450</v>
      </c>
      <c r="F100" s="264">
        <f t="shared" si="11"/>
        <v>11982</v>
      </c>
      <c r="G100" s="263">
        <f t="shared" si="9"/>
        <v>8693</v>
      </c>
      <c r="H100" s="86">
        <v>121</v>
      </c>
    </row>
    <row r="101" spans="1:8" ht="12.75">
      <c r="A101" s="163">
        <v>97</v>
      </c>
      <c r="B101" s="88">
        <f t="shared" si="12"/>
        <v>32.22</v>
      </c>
      <c r="C101" s="87">
        <f t="shared" si="10"/>
        <v>92.49</v>
      </c>
      <c r="D101" s="261">
        <v>19350</v>
      </c>
      <c r="E101" s="262">
        <v>11450</v>
      </c>
      <c r="F101" s="264">
        <f t="shared" si="11"/>
        <v>11981</v>
      </c>
      <c r="G101" s="263">
        <f t="shared" si="9"/>
        <v>8692</v>
      </c>
      <c r="H101" s="86">
        <v>121</v>
      </c>
    </row>
    <row r="102" spans="1:8" ht="12.75">
      <c r="A102" s="163">
        <v>98</v>
      </c>
      <c r="B102" s="88">
        <f t="shared" si="12"/>
        <v>32.22</v>
      </c>
      <c r="C102" s="87">
        <f t="shared" si="10"/>
        <v>92.52</v>
      </c>
      <c r="D102" s="261">
        <v>19350</v>
      </c>
      <c r="E102" s="262">
        <v>11450</v>
      </c>
      <c r="F102" s="264">
        <f t="shared" si="11"/>
        <v>11980</v>
      </c>
      <c r="G102" s="263">
        <f t="shared" si="9"/>
        <v>8692</v>
      </c>
      <c r="H102" s="86">
        <v>121</v>
      </c>
    </row>
    <row r="103" spans="1:8" ht="12.75">
      <c r="A103" s="163">
        <v>99</v>
      </c>
      <c r="B103" s="88">
        <f t="shared" si="12"/>
        <v>32.23</v>
      </c>
      <c r="C103" s="87">
        <f t="shared" si="10"/>
        <v>92.55</v>
      </c>
      <c r="D103" s="261">
        <v>19350</v>
      </c>
      <c r="E103" s="262">
        <v>11450</v>
      </c>
      <c r="F103" s="264">
        <f t="shared" si="11"/>
        <v>11976</v>
      </c>
      <c r="G103" s="263">
        <f t="shared" si="9"/>
        <v>8689</v>
      </c>
      <c r="H103" s="86">
        <v>121</v>
      </c>
    </row>
    <row r="104" spans="1:8" ht="12.75">
      <c r="A104" s="163">
        <v>100</v>
      </c>
      <c r="B104" s="88">
        <f t="shared" si="12"/>
        <v>32.23</v>
      </c>
      <c r="C104" s="87">
        <f t="shared" si="10"/>
        <v>92.58</v>
      </c>
      <c r="D104" s="261">
        <v>19350</v>
      </c>
      <c r="E104" s="262">
        <v>11450</v>
      </c>
      <c r="F104" s="264">
        <f t="shared" si="11"/>
        <v>11976</v>
      </c>
      <c r="G104" s="263">
        <f t="shared" si="9"/>
        <v>8689</v>
      </c>
      <c r="H104" s="86">
        <v>121</v>
      </c>
    </row>
    <row r="105" spans="1:8" ht="12.75">
      <c r="A105" s="163">
        <v>101</v>
      </c>
      <c r="B105" s="88">
        <f t="shared" si="12"/>
        <v>32.24</v>
      </c>
      <c r="C105" s="87">
        <f t="shared" si="10"/>
        <v>92.6</v>
      </c>
      <c r="D105" s="261">
        <v>19350</v>
      </c>
      <c r="E105" s="262">
        <v>11450</v>
      </c>
      <c r="F105" s="264">
        <f t="shared" si="11"/>
        <v>11972</v>
      </c>
      <c r="G105" s="263">
        <f t="shared" si="9"/>
        <v>8686</v>
      </c>
      <c r="H105" s="86">
        <v>121</v>
      </c>
    </row>
    <row r="106" spans="1:8" ht="12.75">
      <c r="A106" s="163">
        <v>102</v>
      </c>
      <c r="B106" s="88">
        <f t="shared" si="12"/>
        <v>32.24</v>
      </c>
      <c r="C106" s="87">
        <f t="shared" si="10"/>
        <v>92.62</v>
      </c>
      <c r="D106" s="261">
        <v>19350</v>
      </c>
      <c r="E106" s="262">
        <v>11450</v>
      </c>
      <c r="F106" s="264">
        <f t="shared" si="11"/>
        <v>11972</v>
      </c>
      <c r="G106" s="263">
        <f t="shared" si="9"/>
        <v>8686</v>
      </c>
      <c r="H106" s="86">
        <v>121</v>
      </c>
    </row>
    <row r="107" spans="1:8" ht="12.75">
      <c r="A107" s="163">
        <v>103</v>
      </c>
      <c r="B107" s="88">
        <f t="shared" si="12"/>
        <v>32.24</v>
      </c>
      <c r="C107" s="87">
        <f t="shared" si="10"/>
        <v>92.64</v>
      </c>
      <c r="D107" s="261">
        <v>19350</v>
      </c>
      <c r="E107" s="262">
        <v>11450</v>
      </c>
      <c r="F107" s="264">
        <f t="shared" si="11"/>
        <v>11971</v>
      </c>
      <c r="G107" s="263">
        <f t="shared" si="9"/>
        <v>8685</v>
      </c>
      <c r="H107" s="86">
        <v>121</v>
      </c>
    </row>
    <row r="108" spans="1:8" ht="12.75">
      <c r="A108" s="163">
        <v>104</v>
      </c>
      <c r="B108" s="88">
        <f t="shared" si="12"/>
        <v>32.25</v>
      </c>
      <c r="C108" s="87">
        <f t="shared" si="10"/>
        <v>92.66</v>
      </c>
      <c r="D108" s="261">
        <v>19350</v>
      </c>
      <c r="E108" s="262">
        <v>11450</v>
      </c>
      <c r="F108" s="264">
        <f t="shared" si="11"/>
        <v>11968</v>
      </c>
      <c r="G108" s="263">
        <f t="shared" si="9"/>
        <v>8683</v>
      </c>
      <c r="H108" s="86">
        <v>121</v>
      </c>
    </row>
    <row r="109" spans="1:8" ht="12.75">
      <c r="A109" s="163">
        <v>105</v>
      </c>
      <c r="B109" s="88">
        <f t="shared" si="12"/>
        <v>32.25</v>
      </c>
      <c r="C109" s="87">
        <f t="shared" si="10"/>
        <v>92.67</v>
      </c>
      <c r="D109" s="261">
        <v>19350</v>
      </c>
      <c r="E109" s="262">
        <v>11450</v>
      </c>
      <c r="F109" s="264">
        <f t="shared" si="11"/>
        <v>11968</v>
      </c>
      <c r="G109" s="263">
        <f t="shared" si="9"/>
        <v>8683</v>
      </c>
      <c r="H109" s="86">
        <v>121</v>
      </c>
    </row>
    <row r="110" spans="1:8" ht="12.75">
      <c r="A110" s="163">
        <v>106</v>
      </c>
      <c r="B110" s="88">
        <f t="shared" si="12"/>
        <v>32.25</v>
      </c>
      <c r="C110" s="87">
        <f t="shared" si="10"/>
        <v>92.68</v>
      </c>
      <c r="D110" s="261">
        <v>19350</v>
      </c>
      <c r="E110" s="262">
        <v>11450</v>
      </c>
      <c r="F110" s="264">
        <f t="shared" si="11"/>
        <v>11967</v>
      </c>
      <c r="G110" s="263">
        <f t="shared" si="9"/>
        <v>8683</v>
      </c>
      <c r="H110" s="86">
        <v>121</v>
      </c>
    </row>
    <row r="111" spans="1:8" ht="12.75">
      <c r="A111" s="163">
        <v>107</v>
      </c>
      <c r="B111" s="88">
        <f t="shared" si="12"/>
        <v>32.26</v>
      </c>
      <c r="C111" s="87">
        <v>92.7</v>
      </c>
      <c r="D111" s="261">
        <v>19350</v>
      </c>
      <c r="E111" s="262">
        <v>11450</v>
      </c>
      <c r="F111" s="264">
        <f t="shared" si="11"/>
        <v>11964</v>
      </c>
      <c r="G111" s="263">
        <f t="shared" si="9"/>
        <v>8680</v>
      </c>
      <c r="H111" s="86">
        <v>121</v>
      </c>
    </row>
    <row r="112" spans="1:8" ht="12.75">
      <c r="A112" s="163">
        <v>108</v>
      </c>
      <c r="B112" s="88">
        <f t="shared" si="12"/>
        <v>32.26</v>
      </c>
      <c r="C112" s="87">
        <v>92.7</v>
      </c>
      <c r="D112" s="261">
        <v>19350</v>
      </c>
      <c r="E112" s="262">
        <v>11450</v>
      </c>
      <c r="F112" s="264">
        <f t="shared" si="11"/>
        <v>11964</v>
      </c>
      <c r="G112" s="263">
        <f aca="true" t="shared" si="13" ref="G112:G143">ROUND(12*(1/B112*D112+1/C112*E112),0)</f>
        <v>8680</v>
      </c>
      <c r="H112" s="86">
        <v>121</v>
      </c>
    </row>
    <row r="113" spans="1:8" ht="12.75">
      <c r="A113" s="163">
        <v>109</v>
      </c>
      <c r="B113" s="88">
        <f t="shared" si="12"/>
        <v>32.27</v>
      </c>
      <c r="C113" s="87">
        <v>92.7</v>
      </c>
      <c r="D113" s="261">
        <v>19350</v>
      </c>
      <c r="E113" s="262">
        <v>11450</v>
      </c>
      <c r="F113" s="264">
        <f t="shared" si="11"/>
        <v>11961</v>
      </c>
      <c r="G113" s="263">
        <f t="shared" si="13"/>
        <v>8678</v>
      </c>
      <c r="H113" s="86">
        <v>121</v>
      </c>
    </row>
    <row r="114" spans="1:8" ht="12.75">
      <c r="A114" s="163">
        <v>110</v>
      </c>
      <c r="B114" s="88">
        <f t="shared" si="12"/>
        <v>32.27</v>
      </c>
      <c r="C114" s="87">
        <v>92.7</v>
      </c>
      <c r="D114" s="261">
        <v>19350</v>
      </c>
      <c r="E114" s="262">
        <v>11450</v>
      </c>
      <c r="F114" s="264">
        <f t="shared" si="11"/>
        <v>11961</v>
      </c>
      <c r="G114" s="263">
        <f t="shared" si="13"/>
        <v>8678</v>
      </c>
      <c r="H114" s="86">
        <v>121</v>
      </c>
    </row>
    <row r="115" spans="1:8" ht="12.75">
      <c r="A115" s="163">
        <v>111</v>
      </c>
      <c r="B115" s="88">
        <f t="shared" si="12"/>
        <v>32.27</v>
      </c>
      <c r="C115" s="87">
        <v>92.7</v>
      </c>
      <c r="D115" s="261">
        <v>19350</v>
      </c>
      <c r="E115" s="262">
        <v>11450</v>
      </c>
      <c r="F115" s="264">
        <f t="shared" si="11"/>
        <v>11961</v>
      </c>
      <c r="G115" s="263">
        <f t="shared" si="13"/>
        <v>8678</v>
      </c>
      <c r="H115" s="86">
        <v>121</v>
      </c>
    </row>
    <row r="116" spans="1:8" ht="12.75">
      <c r="A116" s="163">
        <v>112</v>
      </c>
      <c r="B116" s="88">
        <f t="shared" si="12"/>
        <v>32.28</v>
      </c>
      <c r="C116" s="87">
        <v>92.7</v>
      </c>
      <c r="D116" s="261">
        <v>19350</v>
      </c>
      <c r="E116" s="262">
        <v>11450</v>
      </c>
      <c r="F116" s="264">
        <f t="shared" si="11"/>
        <v>11958</v>
      </c>
      <c r="G116" s="263">
        <f t="shared" si="13"/>
        <v>8676</v>
      </c>
      <c r="H116" s="86">
        <v>121</v>
      </c>
    </row>
    <row r="117" spans="1:8" ht="12.75">
      <c r="A117" s="163">
        <v>113</v>
      </c>
      <c r="B117" s="88">
        <f t="shared" si="12"/>
        <v>32.28</v>
      </c>
      <c r="C117" s="87">
        <v>92.7</v>
      </c>
      <c r="D117" s="261">
        <v>19350</v>
      </c>
      <c r="E117" s="262">
        <v>11450</v>
      </c>
      <c r="F117" s="264">
        <f t="shared" si="11"/>
        <v>11958</v>
      </c>
      <c r="G117" s="263">
        <f t="shared" si="13"/>
        <v>8676</v>
      </c>
      <c r="H117" s="86">
        <v>121</v>
      </c>
    </row>
    <row r="118" spans="1:8" ht="12.75">
      <c r="A118" s="163">
        <v>114</v>
      </c>
      <c r="B118" s="88">
        <f t="shared" si="12"/>
        <v>32.28</v>
      </c>
      <c r="C118" s="87">
        <v>92.7</v>
      </c>
      <c r="D118" s="261">
        <v>19350</v>
      </c>
      <c r="E118" s="262">
        <v>11450</v>
      </c>
      <c r="F118" s="264">
        <f t="shared" si="11"/>
        <v>11958</v>
      </c>
      <c r="G118" s="263">
        <f t="shared" si="13"/>
        <v>8676</v>
      </c>
      <c r="H118" s="86">
        <v>121</v>
      </c>
    </row>
    <row r="119" spans="1:8" ht="12.75">
      <c r="A119" s="163">
        <v>115</v>
      </c>
      <c r="B119" s="88">
        <f t="shared" si="12"/>
        <v>32.29</v>
      </c>
      <c r="C119" s="87">
        <v>92.7</v>
      </c>
      <c r="D119" s="261">
        <v>19350</v>
      </c>
      <c r="E119" s="262">
        <v>11450</v>
      </c>
      <c r="F119" s="264">
        <f t="shared" si="11"/>
        <v>11955</v>
      </c>
      <c r="G119" s="263">
        <f t="shared" si="13"/>
        <v>8673</v>
      </c>
      <c r="H119" s="86">
        <v>121</v>
      </c>
    </row>
    <row r="120" spans="1:8" ht="12.75">
      <c r="A120" s="163">
        <v>116</v>
      </c>
      <c r="B120" s="88">
        <f t="shared" si="12"/>
        <v>32.29</v>
      </c>
      <c r="C120" s="87">
        <v>92.7</v>
      </c>
      <c r="D120" s="261">
        <v>19350</v>
      </c>
      <c r="E120" s="262">
        <v>11450</v>
      </c>
      <c r="F120" s="264">
        <f t="shared" si="11"/>
        <v>11955</v>
      </c>
      <c r="G120" s="263">
        <f t="shared" si="13"/>
        <v>8673</v>
      </c>
      <c r="H120" s="86">
        <v>121</v>
      </c>
    </row>
    <row r="121" spans="1:8" ht="12.75">
      <c r="A121" s="163">
        <v>117</v>
      </c>
      <c r="B121" s="88">
        <f t="shared" si="12"/>
        <v>32.3</v>
      </c>
      <c r="C121" s="87">
        <v>92.7</v>
      </c>
      <c r="D121" s="261">
        <v>19350</v>
      </c>
      <c r="E121" s="262">
        <v>11450</v>
      </c>
      <c r="F121" s="264">
        <f t="shared" si="11"/>
        <v>11952</v>
      </c>
      <c r="G121" s="263">
        <f t="shared" si="13"/>
        <v>8671</v>
      </c>
      <c r="H121" s="86">
        <v>121</v>
      </c>
    </row>
    <row r="122" spans="1:8" ht="12.75">
      <c r="A122" s="163">
        <v>118</v>
      </c>
      <c r="B122" s="88">
        <f t="shared" si="12"/>
        <v>32.3</v>
      </c>
      <c r="C122" s="87">
        <v>92.7</v>
      </c>
      <c r="D122" s="261">
        <v>19350</v>
      </c>
      <c r="E122" s="262">
        <v>11450</v>
      </c>
      <c r="F122" s="264">
        <f t="shared" si="11"/>
        <v>11952</v>
      </c>
      <c r="G122" s="263">
        <f t="shared" si="13"/>
        <v>8671</v>
      </c>
      <c r="H122" s="86">
        <v>121</v>
      </c>
    </row>
    <row r="123" spans="1:8" ht="12.75">
      <c r="A123" s="163">
        <v>119</v>
      </c>
      <c r="B123" s="88">
        <f t="shared" si="12"/>
        <v>32.3</v>
      </c>
      <c r="C123" s="87">
        <v>92.7</v>
      </c>
      <c r="D123" s="261">
        <v>19350</v>
      </c>
      <c r="E123" s="262">
        <v>11450</v>
      </c>
      <c r="F123" s="264">
        <f t="shared" si="11"/>
        <v>11952</v>
      </c>
      <c r="G123" s="263">
        <f t="shared" si="13"/>
        <v>8671</v>
      </c>
      <c r="H123" s="86">
        <v>121</v>
      </c>
    </row>
    <row r="124" spans="1:8" ht="12.75">
      <c r="A124" s="163">
        <v>120</v>
      </c>
      <c r="B124" s="88">
        <f t="shared" si="12"/>
        <v>32.31</v>
      </c>
      <c r="C124" s="87">
        <v>92.7</v>
      </c>
      <c r="D124" s="261">
        <v>19350</v>
      </c>
      <c r="E124" s="262">
        <v>11450</v>
      </c>
      <c r="F124" s="264">
        <f t="shared" si="11"/>
        <v>11949</v>
      </c>
      <c r="G124" s="263">
        <f t="shared" si="13"/>
        <v>8669</v>
      </c>
      <c r="H124" s="86">
        <v>121</v>
      </c>
    </row>
    <row r="125" spans="1:8" ht="12.75">
      <c r="A125" s="163">
        <v>121</v>
      </c>
      <c r="B125" s="88">
        <f aca="true" t="shared" si="14" ref="B125:B156">ROUND(2.5*(0.0015*A125+12.74285),2)</f>
        <v>32.31</v>
      </c>
      <c r="C125" s="87">
        <v>92.7</v>
      </c>
      <c r="D125" s="261">
        <v>19350</v>
      </c>
      <c r="E125" s="262">
        <v>11450</v>
      </c>
      <c r="F125" s="264">
        <f t="shared" si="11"/>
        <v>11949</v>
      </c>
      <c r="G125" s="263">
        <f t="shared" si="13"/>
        <v>8669</v>
      </c>
      <c r="H125" s="86">
        <v>121</v>
      </c>
    </row>
    <row r="126" spans="1:8" ht="12.75">
      <c r="A126" s="163">
        <v>122</v>
      </c>
      <c r="B126" s="88">
        <f t="shared" si="14"/>
        <v>32.31</v>
      </c>
      <c r="C126" s="87">
        <v>92.7</v>
      </c>
      <c r="D126" s="261">
        <v>19350</v>
      </c>
      <c r="E126" s="262">
        <v>11450</v>
      </c>
      <c r="F126" s="264">
        <f t="shared" si="11"/>
        <v>11949</v>
      </c>
      <c r="G126" s="263">
        <f t="shared" si="13"/>
        <v>8669</v>
      </c>
      <c r="H126" s="86">
        <v>121</v>
      </c>
    </row>
    <row r="127" spans="1:8" ht="12.75">
      <c r="A127" s="163">
        <v>123</v>
      </c>
      <c r="B127" s="88">
        <f t="shared" si="14"/>
        <v>32.32</v>
      </c>
      <c r="C127" s="87">
        <v>92.7</v>
      </c>
      <c r="D127" s="261">
        <v>19350</v>
      </c>
      <c r="E127" s="262">
        <v>11450</v>
      </c>
      <c r="F127" s="264">
        <f t="shared" si="11"/>
        <v>11946</v>
      </c>
      <c r="G127" s="263">
        <f t="shared" si="13"/>
        <v>8667</v>
      </c>
      <c r="H127" s="86">
        <v>121</v>
      </c>
    </row>
    <row r="128" spans="1:8" ht="12.75">
      <c r="A128" s="163">
        <v>124</v>
      </c>
      <c r="B128" s="88">
        <f t="shared" si="14"/>
        <v>32.32</v>
      </c>
      <c r="C128" s="87">
        <v>92.7</v>
      </c>
      <c r="D128" s="261">
        <v>19350</v>
      </c>
      <c r="E128" s="262">
        <v>11450</v>
      </c>
      <c r="F128" s="264">
        <f t="shared" si="11"/>
        <v>11946</v>
      </c>
      <c r="G128" s="263">
        <f t="shared" si="13"/>
        <v>8667</v>
      </c>
      <c r="H128" s="86">
        <v>121</v>
      </c>
    </row>
    <row r="129" spans="1:8" ht="12.75">
      <c r="A129" s="163">
        <v>125</v>
      </c>
      <c r="B129" s="88">
        <f t="shared" si="14"/>
        <v>32.33</v>
      </c>
      <c r="C129" s="87">
        <v>92.7</v>
      </c>
      <c r="D129" s="261">
        <v>19350</v>
      </c>
      <c r="E129" s="262">
        <v>11450</v>
      </c>
      <c r="F129" s="264">
        <f t="shared" si="11"/>
        <v>11943</v>
      </c>
      <c r="G129" s="263">
        <f t="shared" si="13"/>
        <v>8664</v>
      </c>
      <c r="H129" s="86">
        <v>121</v>
      </c>
    </row>
    <row r="130" spans="1:8" ht="12.75">
      <c r="A130" s="163">
        <v>126</v>
      </c>
      <c r="B130" s="88">
        <f t="shared" si="14"/>
        <v>32.33</v>
      </c>
      <c r="C130" s="87">
        <v>92.7</v>
      </c>
      <c r="D130" s="261">
        <v>19350</v>
      </c>
      <c r="E130" s="262">
        <v>11450</v>
      </c>
      <c r="F130" s="264">
        <f t="shared" si="11"/>
        <v>11943</v>
      </c>
      <c r="G130" s="263">
        <f t="shared" si="13"/>
        <v>8664</v>
      </c>
      <c r="H130" s="86">
        <v>121</v>
      </c>
    </row>
    <row r="131" spans="1:8" ht="12.75">
      <c r="A131" s="163">
        <v>127</v>
      </c>
      <c r="B131" s="88">
        <f t="shared" si="14"/>
        <v>32.33</v>
      </c>
      <c r="C131" s="87">
        <v>92.7</v>
      </c>
      <c r="D131" s="261">
        <v>19350</v>
      </c>
      <c r="E131" s="262">
        <v>11450</v>
      </c>
      <c r="F131" s="264">
        <f t="shared" si="11"/>
        <v>11943</v>
      </c>
      <c r="G131" s="263">
        <f t="shared" si="13"/>
        <v>8664</v>
      </c>
      <c r="H131" s="86">
        <v>121</v>
      </c>
    </row>
    <row r="132" spans="1:8" ht="12.75">
      <c r="A132" s="163">
        <v>128</v>
      </c>
      <c r="B132" s="88">
        <f t="shared" si="14"/>
        <v>32.34</v>
      </c>
      <c r="C132" s="87">
        <v>92.7</v>
      </c>
      <c r="D132" s="261">
        <v>19350</v>
      </c>
      <c r="E132" s="262">
        <v>11450</v>
      </c>
      <c r="F132" s="264">
        <f t="shared" si="11"/>
        <v>11940</v>
      </c>
      <c r="G132" s="263">
        <f t="shared" si="13"/>
        <v>8662</v>
      </c>
      <c r="H132" s="86">
        <v>121</v>
      </c>
    </row>
    <row r="133" spans="1:8" ht="12.75">
      <c r="A133" s="163">
        <v>129</v>
      </c>
      <c r="B133" s="88">
        <f t="shared" si="14"/>
        <v>32.34</v>
      </c>
      <c r="C133" s="87">
        <v>92.7</v>
      </c>
      <c r="D133" s="261">
        <v>19350</v>
      </c>
      <c r="E133" s="262">
        <v>11450</v>
      </c>
      <c r="F133" s="264">
        <f t="shared" si="11"/>
        <v>11940</v>
      </c>
      <c r="G133" s="263">
        <f t="shared" si="13"/>
        <v>8662</v>
      </c>
      <c r="H133" s="86">
        <v>121</v>
      </c>
    </row>
    <row r="134" spans="1:8" ht="12.75">
      <c r="A134" s="163">
        <v>130</v>
      </c>
      <c r="B134" s="88">
        <f t="shared" si="14"/>
        <v>32.34</v>
      </c>
      <c r="C134" s="87">
        <v>92.7</v>
      </c>
      <c r="D134" s="261">
        <v>19350</v>
      </c>
      <c r="E134" s="262">
        <v>11450</v>
      </c>
      <c r="F134" s="264">
        <f t="shared" si="11"/>
        <v>11940</v>
      </c>
      <c r="G134" s="263">
        <f t="shared" si="13"/>
        <v>8662</v>
      </c>
      <c r="H134" s="86">
        <v>121</v>
      </c>
    </row>
    <row r="135" spans="1:8" ht="12.75">
      <c r="A135" s="163">
        <v>131</v>
      </c>
      <c r="B135" s="88">
        <f t="shared" si="14"/>
        <v>32.35</v>
      </c>
      <c r="C135" s="87">
        <v>92.7</v>
      </c>
      <c r="D135" s="261">
        <v>19350</v>
      </c>
      <c r="E135" s="262">
        <v>11450</v>
      </c>
      <c r="F135" s="264">
        <f t="shared" si="11"/>
        <v>11937</v>
      </c>
      <c r="G135" s="263">
        <f t="shared" si="13"/>
        <v>8660</v>
      </c>
      <c r="H135" s="86">
        <v>121</v>
      </c>
    </row>
    <row r="136" spans="1:8" ht="12.75">
      <c r="A136" s="163">
        <v>132</v>
      </c>
      <c r="B136" s="88">
        <f t="shared" si="14"/>
        <v>32.35</v>
      </c>
      <c r="C136" s="87">
        <v>92.7</v>
      </c>
      <c r="D136" s="261">
        <v>19350</v>
      </c>
      <c r="E136" s="262">
        <v>11450</v>
      </c>
      <c r="F136" s="264">
        <f t="shared" si="11"/>
        <v>11937</v>
      </c>
      <c r="G136" s="263">
        <f t="shared" si="13"/>
        <v>8660</v>
      </c>
      <c r="H136" s="86">
        <v>121</v>
      </c>
    </row>
    <row r="137" spans="1:8" ht="12.75">
      <c r="A137" s="163">
        <v>133</v>
      </c>
      <c r="B137" s="88">
        <f t="shared" si="14"/>
        <v>32.36</v>
      </c>
      <c r="C137" s="87">
        <v>92.7</v>
      </c>
      <c r="D137" s="261">
        <v>19350</v>
      </c>
      <c r="E137" s="262">
        <v>11450</v>
      </c>
      <c r="F137" s="264">
        <f t="shared" si="11"/>
        <v>11934</v>
      </c>
      <c r="G137" s="263">
        <f t="shared" si="13"/>
        <v>8658</v>
      </c>
      <c r="H137" s="86">
        <v>121</v>
      </c>
    </row>
    <row r="138" spans="1:8" ht="12.75">
      <c r="A138" s="163">
        <v>134</v>
      </c>
      <c r="B138" s="88">
        <f t="shared" si="14"/>
        <v>32.36</v>
      </c>
      <c r="C138" s="87">
        <v>92.7</v>
      </c>
      <c r="D138" s="261">
        <v>19350</v>
      </c>
      <c r="E138" s="262">
        <v>11450</v>
      </c>
      <c r="F138" s="264">
        <f t="shared" si="11"/>
        <v>11934</v>
      </c>
      <c r="G138" s="263">
        <f t="shared" si="13"/>
        <v>8658</v>
      </c>
      <c r="H138" s="86">
        <v>121</v>
      </c>
    </row>
    <row r="139" spans="1:8" ht="12.75">
      <c r="A139" s="163">
        <v>135</v>
      </c>
      <c r="B139" s="88">
        <f t="shared" si="14"/>
        <v>32.36</v>
      </c>
      <c r="C139" s="87">
        <v>92.7</v>
      </c>
      <c r="D139" s="261">
        <v>19350</v>
      </c>
      <c r="E139" s="262">
        <v>11450</v>
      </c>
      <c r="F139" s="264">
        <f t="shared" si="11"/>
        <v>11934</v>
      </c>
      <c r="G139" s="263">
        <f t="shared" si="13"/>
        <v>8658</v>
      </c>
      <c r="H139" s="86">
        <v>121</v>
      </c>
    </row>
    <row r="140" spans="1:8" ht="12.75">
      <c r="A140" s="163">
        <v>136</v>
      </c>
      <c r="B140" s="88">
        <f t="shared" si="14"/>
        <v>32.37</v>
      </c>
      <c r="C140" s="87">
        <v>92.7</v>
      </c>
      <c r="D140" s="261">
        <v>19350</v>
      </c>
      <c r="E140" s="262">
        <v>11450</v>
      </c>
      <c r="F140" s="264">
        <f t="shared" si="11"/>
        <v>11931</v>
      </c>
      <c r="G140" s="263">
        <f t="shared" si="13"/>
        <v>8656</v>
      </c>
      <c r="H140" s="86">
        <v>121</v>
      </c>
    </row>
    <row r="141" spans="1:8" ht="12.75">
      <c r="A141" s="163">
        <v>137</v>
      </c>
      <c r="B141" s="88">
        <f t="shared" si="14"/>
        <v>32.37</v>
      </c>
      <c r="C141" s="87">
        <v>92.7</v>
      </c>
      <c r="D141" s="261">
        <v>19350</v>
      </c>
      <c r="E141" s="262">
        <v>11450</v>
      </c>
      <c r="F141" s="264">
        <f t="shared" si="11"/>
        <v>11931</v>
      </c>
      <c r="G141" s="263">
        <f t="shared" si="13"/>
        <v>8656</v>
      </c>
      <c r="H141" s="86">
        <v>121</v>
      </c>
    </row>
    <row r="142" spans="1:8" ht="12.75">
      <c r="A142" s="163">
        <v>138</v>
      </c>
      <c r="B142" s="88">
        <f t="shared" si="14"/>
        <v>32.37</v>
      </c>
      <c r="C142" s="87">
        <v>92.7</v>
      </c>
      <c r="D142" s="261">
        <v>19350</v>
      </c>
      <c r="E142" s="262">
        <v>11450</v>
      </c>
      <c r="F142" s="264">
        <f t="shared" si="11"/>
        <v>11931</v>
      </c>
      <c r="G142" s="263">
        <f t="shared" si="13"/>
        <v>8656</v>
      </c>
      <c r="H142" s="86">
        <v>121</v>
      </c>
    </row>
    <row r="143" spans="1:8" ht="12.75">
      <c r="A143" s="163">
        <v>139</v>
      </c>
      <c r="B143" s="88">
        <f t="shared" si="14"/>
        <v>32.38</v>
      </c>
      <c r="C143" s="87">
        <v>92.7</v>
      </c>
      <c r="D143" s="261">
        <v>19350</v>
      </c>
      <c r="E143" s="262">
        <v>11450</v>
      </c>
      <c r="F143" s="264">
        <f t="shared" si="11"/>
        <v>11928</v>
      </c>
      <c r="G143" s="263">
        <f t="shared" si="13"/>
        <v>8653</v>
      </c>
      <c r="H143" s="86">
        <v>121</v>
      </c>
    </row>
    <row r="144" spans="1:8" ht="12.75">
      <c r="A144" s="163">
        <v>140</v>
      </c>
      <c r="B144" s="88">
        <f t="shared" si="14"/>
        <v>32.38</v>
      </c>
      <c r="C144" s="87">
        <v>92.7</v>
      </c>
      <c r="D144" s="261">
        <v>19350</v>
      </c>
      <c r="E144" s="262">
        <v>11450</v>
      </c>
      <c r="F144" s="264">
        <f t="shared" si="11"/>
        <v>11928</v>
      </c>
      <c r="G144" s="263">
        <f aca="true" t="shared" si="15" ref="G144:G175">ROUND(12*(1/B144*D144+1/C144*E144),0)</f>
        <v>8653</v>
      </c>
      <c r="H144" s="86">
        <v>121</v>
      </c>
    </row>
    <row r="145" spans="1:8" ht="12.75">
      <c r="A145" s="163">
        <v>141</v>
      </c>
      <c r="B145" s="88">
        <f t="shared" si="14"/>
        <v>32.39</v>
      </c>
      <c r="C145" s="87">
        <v>92.7</v>
      </c>
      <c r="D145" s="261">
        <v>19350</v>
      </c>
      <c r="E145" s="262">
        <v>11450</v>
      </c>
      <c r="F145" s="264">
        <f aca="true" t="shared" si="16" ref="F145:F187">ROUND(12*1.3644*(1/B145*D145+1/C145*E145)+H145,0)</f>
        <v>11925</v>
      </c>
      <c r="G145" s="263">
        <f t="shared" si="15"/>
        <v>8651</v>
      </c>
      <c r="H145" s="86">
        <v>121</v>
      </c>
    </row>
    <row r="146" spans="1:8" ht="12.75">
      <c r="A146" s="163">
        <v>142</v>
      </c>
      <c r="B146" s="88">
        <f t="shared" si="14"/>
        <v>32.39</v>
      </c>
      <c r="C146" s="87">
        <v>92.7</v>
      </c>
      <c r="D146" s="261">
        <v>19350</v>
      </c>
      <c r="E146" s="262">
        <v>11450</v>
      </c>
      <c r="F146" s="264">
        <f t="shared" si="16"/>
        <v>11925</v>
      </c>
      <c r="G146" s="263">
        <f t="shared" si="15"/>
        <v>8651</v>
      </c>
      <c r="H146" s="86">
        <v>121</v>
      </c>
    </row>
    <row r="147" spans="1:8" ht="12.75">
      <c r="A147" s="163">
        <v>143</v>
      </c>
      <c r="B147" s="88">
        <f t="shared" si="14"/>
        <v>32.39</v>
      </c>
      <c r="C147" s="87">
        <v>92.7</v>
      </c>
      <c r="D147" s="261">
        <v>19350</v>
      </c>
      <c r="E147" s="262">
        <v>11450</v>
      </c>
      <c r="F147" s="264">
        <f t="shared" si="16"/>
        <v>11925</v>
      </c>
      <c r="G147" s="263">
        <f t="shared" si="15"/>
        <v>8651</v>
      </c>
      <c r="H147" s="86">
        <v>121</v>
      </c>
    </row>
    <row r="148" spans="1:8" ht="12.75">
      <c r="A148" s="163">
        <v>144</v>
      </c>
      <c r="B148" s="88">
        <f t="shared" si="14"/>
        <v>32.4</v>
      </c>
      <c r="C148" s="87">
        <v>92.7</v>
      </c>
      <c r="D148" s="261">
        <v>19350</v>
      </c>
      <c r="E148" s="262">
        <v>11450</v>
      </c>
      <c r="F148" s="264">
        <f t="shared" si="16"/>
        <v>11922</v>
      </c>
      <c r="G148" s="263">
        <f t="shared" si="15"/>
        <v>8649</v>
      </c>
      <c r="H148" s="86">
        <v>121</v>
      </c>
    </row>
    <row r="149" spans="1:8" ht="12.75">
      <c r="A149" s="163">
        <v>145</v>
      </c>
      <c r="B149" s="88">
        <f t="shared" si="14"/>
        <v>32.4</v>
      </c>
      <c r="C149" s="87">
        <v>92.7</v>
      </c>
      <c r="D149" s="261">
        <v>19350</v>
      </c>
      <c r="E149" s="262">
        <v>11450</v>
      </c>
      <c r="F149" s="264">
        <f t="shared" si="16"/>
        <v>11922</v>
      </c>
      <c r="G149" s="263">
        <f t="shared" si="15"/>
        <v>8649</v>
      </c>
      <c r="H149" s="86">
        <v>121</v>
      </c>
    </row>
    <row r="150" spans="1:8" ht="12.75">
      <c r="A150" s="163">
        <v>146</v>
      </c>
      <c r="B150" s="88">
        <f t="shared" si="14"/>
        <v>32.4</v>
      </c>
      <c r="C150" s="87">
        <v>92.7</v>
      </c>
      <c r="D150" s="261">
        <v>19350</v>
      </c>
      <c r="E150" s="262">
        <v>11450</v>
      </c>
      <c r="F150" s="264">
        <f t="shared" si="16"/>
        <v>11922</v>
      </c>
      <c r="G150" s="263">
        <f t="shared" si="15"/>
        <v>8649</v>
      </c>
      <c r="H150" s="86">
        <v>121</v>
      </c>
    </row>
    <row r="151" spans="1:8" ht="12.75">
      <c r="A151" s="163">
        <v>147</v>
      </c>
      <c r="B151" s="88">
        <f t="shared" si="14"/>
        <v>32.41</v>
      </c>
      <c r="C151" s="87">
        <v>92.7</v>
      </c>
      <c r="D151" s="261">
        <v>19350</v>
      </c>
      <c r="E151" s="262">
        <v>11450</v>
      </c>
      <c r="F151" s="264">
        <f t="shared" si="16"/>
        <v>11918</v>
      </c>
      <c r="G151" s="263">
        <f t="shared" si="15"/>
        <v>8647</v>
      </c>
      <c r="H151" s="86">
        <v>121</v>
      </c>
    </row>
    <row r="152" spans="1:8" ht="12.75">
      <c r="A152" s="163">
        <v>148</v>
      </c>
      <c r="B152" s="88">
        <f t="shared" si="14"/>
        <v>32.41</v>
      </c>
      <c r="C152" s="87">
        <v>92.7</v>
      </c>
      <c r="D152" s="261">
        <v>19350</v>
      </c>
      <c r="E152" s="262">
        <v>11450</v>
      </c>
      <c r="F152" s="264">
        <f t="shared" si="16"/>
        <v>11918</v>
      </c>
      <c r="G152" s="263">
        <f t="shared" si="15"/>
        <v>8647</v>
      </c>
      <c r="H152" s="86">
        <v>121</v>
      </c>
    </row>
    <row r="153" spans="1:8" ht="12.75">
      <c r="A153" s="163">
        <v>149</v>
      </c>
      <c r="B153" s="88">
        <f t="shared" si="14"/>
        <v>32.42</v>
      </c>
      <c r="C153" s="87">
        <v>92.7</v>
      </c>
      <c r="D153" s="261">
        <v>19350</v>
      </c>
      <c r="E153" s="262">
        <v>11450</v>
      </c>
      <c r="F153" s="264">
        <f t="shared" si="16"/>
        <v>11915</v>
      </c>
      <c r="G153" s="263">
        <f t="shared" si="15"/>
        <v>8644</v>
      </c>
      <c r="H153" s="86">
        <v>121</v>
      </c>
    </row>
    <row r="154" spans="1:8" ht="12.75">
      <c r="A154" s="163">
        <v>150</v>
      </c>
      <c r="B154" s="88">
        <f t="shared" si="14"/>
        <v>32.42</v>
      </c>
      <c r="C154" s="87">
        <v>92.7</v>
      </c>
      <c r="D154" s="261">
        <v>19350</v>
      </c>
      <c r="E154" s="262">
        <v>11450</v>
      </c>
      <c r="F154" s="264">
        <f t="shared" si="16"/>
        <v>11915</v>
      </c>
      <c r="G154" s="263">
        <f t="shared" si="15"/>
        <v>8644</v>
      </c>
      <c r="H154" s="86">
        <v>121</v>
      </c>
    </row>
    <row r="155" spans="1:8" ht="12.75">
      <c r="A155" s="163">
        <v>151</v>
      </c>
      <c r="B155" s="88">
        <f t="shared" si="14"/>
        <v>32.42</v>
      </c>
      <c r="C155" s="87">
        <v>92.7</v>
      </c>
      <c r="D155" s="261">
        <v>19350</v>
      </c>
      <c r="E155" s="262">
        <v>11450</v>
      </c>
      <c r="F155" s="264">
        <f t="shared" si="16"/>
        <v>11915</v>
      </c>
      <c r="G155" s="263">
        <f t="shared" si="15"/>
        <v>8644</v>
      </c>
      <c r="H155" s="86">
        <v>121</v>
      </c>
    </row>
    <row r="156" spans="1:8" ht="12.75">
      <c r="A156" s="163">
        <v>152</v>
      </c>
      <c r="B156" s="88">
        <f t="shared" si="14"/>
        <v>32.43</v>
      </c>
      <c r="C156" s="87">
        <v>92.7</v>
      </c>
      <c r="D156" s="261">
        <v>19350</v>
      </c>
      <c r="E156" s="262">
        <v>11450</v>
      </c>
      <c r="F156" s="264">
        <f t="shared" si="16"/>
        <v>11912</v>
      </c>
      <c r="G156" s="263">
        <f t="shared" si="15"/>
        <v>8642</v>
      </c>
      <c r="H156" s="86">
        <v>121</v>
      </c>
    </row>
    <row r="157" spans="1:8" ht="12.75">
      <c r="A157" s="163">
        <v>153</v>
      </c>
      <c r="B157" s="88">
        <f aca="true" t="shared" si="17" ref="B157:B187">ROUND(2.5*(0.0015*A157+12.74285),2)</f>
        <v>32.43</v>
      </c>
      <c r="C157" s="87">
        <v>92.7</v>
      </c>
      <c r="D157" s="261">
        <v>19350</v>
      </c>
      <c r="E157" s="262">
        <v>11450</v>
      </c>
      <c r="F157" s="264">
        <f t="shared" si="16"/>
        <v>11912</v>
      </c>
      <c r="G157" s="263">
        <f t="shared" si="15"/>
        <v>8642</v>
      </c>
      <c r="H157" s="86">
        <v>121</v>
      </c>
    </row>
    <row r="158" spans="1:8" ht="12.75">
      <c r="A158" s="163">
        <v>154</v>
      </c>
      <c r="B158" s="88">
        <f t="shared" si="17"/>
        <v>32.43</v>
      </c>
      <c r="C158" s="87">
        <v>92.7</v>
      </c>
      <c r="D158" s="261">
        <v>19350</v>
      </c>
      <c r="E158" s="262">
        <v>11450</v>
      </c>
      <c r="F158" s="264">
        <f t="shared" si="16"/>
        <v>11912</v>
      </c>
      <c r="G158" s="263">
        <f t="shared" si="15"/>
        <v>8642</v>
      </c>
      <c r="H158" s="86">
        <v>121</v>
      </c>
    </row>
    <row r="159" spans="1:8" ht="12.75">
      <c r="A159" s="163">
        <v>155</v>
      </c>
      <c r="B159" s="88">
        <f t="shared" si="17"/>
        <v>32.44</v>
      </c>
      <c r="C159" s="87">
        <v>92.7</v>
      </c>
      <c r="D159" s="261">
        <v>19350</v>
      </c>
      <c r="E159" s="262">
        <v>11450</v>
      </c>
      <c r="F159" s="264">
        <f t="shared" si="16"/>
        <v>11909</v>
      </c>
      <c r="G159" s="263">
        <f t="shared" si="15"/>
        <v>8640</v>
      </c>
      <c r="H159" s="86">
        <v>121</v>
      </c>
    </row>
    <row r="160" spans="1:8" ht="12.75">
      <c r="A160" s="163">
        <v>156</v>
      </c>
      <c r="B160" s="88">
        <f t="shared" si="17"/>
        <v>32.44</v>
      </c>
      <c r="C160" s="87">
        <v>92.7</v>
      </c>
      <c r="D160" s="261">
        <v>19350</v>
      </c>
      <c r="E160" s="262">
        <v>11450</v>
      </c>
      <c r="F160" s="264">
        <f t="shared" si="16"/>
        <v>11909</v>
      </c>
      <c r="G160" s="263">
        <f t="shared" si="15"/>
        <v>8640</v>
      </c>
      <c r="H160" s="86">
        <v>121</v>
      </c>
    </row>
    <row r="161" spans="1:8" ht="12.75">
      <c r="A161" s="163">
        <v>157</v>
      </c>
      <c r="B161" s="88">
        <f t="shared" si="17"/>
        <v>32.45</v>
      </c>
      <c r="C161" s="87">
        <v>92.7</v>
      </c>
      <c r="D161" s="261">
        <v>19350</v>
      </c>
      <c r="E161" s="262">
        <v>11450</v>
      </c>
      <c r="F161" s="264">
        <f t="shared" si="16"/>
        <v>11906</v>
      </c>
      <c r="G161" s="263">
        <f t="shared" si="15"/>
        <v>8638</v>
      </c>
      <c r="H161" s="86">
        <v>121</v>
      </c>
    </row>
    <row r="162" spans="1:8" ht="12.75">
      <c r="A162" s="163">
        <v>158</v>
      </c>
      <c r="B162" s="88">
        <f t="shared" si="17"/>
        <v>32.45</v>
      </c>
      <c r="C162" s="87">
        <v>92.7</v>
      </c>
      <c r="D162" s="261">
        <v>19350</v>
      </c>
      <c r="E162" s="262">
        <v>11450</v>
      </c>
      <c r="F162" s="264">
        <f t="shared" si="16"/>
        <v>11906</v>
      </c>
      <c r="G162" s="263">
        <f t="shared" si="15"/>
        <v>8638</v>
      </c>
      <c r="H162" s="86">
        <v>121</v>
      </c>
    </row>
    <row r="163" spans="1:8" ht="12.75">
      <c r="A163" s="163">
        <v>159</v>
      </c>
      <c r="B163" s="88">
        <f t="shared" si="17"/>
        <v>32.45</v>
      </c>
      <c r="C163" s="87">
        <v>92.7</v>
      </c>
      <c r="D163" s="261">
        <v>19350</v>
      </c>
      <c r="E163" s="262">
        <v>11450</v>
      </c>
      <c r="F163" s="264">
        <f t="shared" si="16"/>
        <v>11906</v>
      </c>
      <c r="G163" s="263">
        <f t="shared" si="15"/>
        <v>8638</v>
      </c>
      <c r="H163" s="86">
        <v>121</v>
      </c>
    </row>
    <row r="164" spans="1:8" ht="12.75">
      <c r="A164" s="163">
        <v>160</v>
      </c>
      <c r="B164" s="88">
        <f t="shared" si="17"/>
        <v>32.46</v>
      </c>
      <c r="C164" s="87">
        <v>92.7</v>
      </c>
      <c r="D164" s="261">
        <v>19350</v>
      </c>
      <c r="E164" s="262">
        <v>11450</v>
      </c>
      <c r="F164" s="264">
        <f t="shared" si="16"/>
        <v>11903</v>
      </c>
      <c r="G164" s="263">
        <f t="shared" si="15"/>
        <v>8636</v>
      </c>
      <c r="H164" s="86">
        <v>121</v>
      </c>
    </row>
    <row r="165" spans="1:8" ht="12.75">
      <c r="A165" s="163">
        <v>161</v>
      </c>
      <c r="B165" s="88">
        <f t="shared" si="17"/>
        <v>32.46</v>
      </c>
      <c r="C165" s="87">
        <v>92.7</v>
      </c>
      <c r="D165" s="261">
        <v>19350</v>
      </c>
      <c r="E165" s="262">
        <v>11450</v>
      </c>
      <c r="F165" s="264">
        <f t="shared" si="16"/>
        <v>11903</v>
      </c>
      <c r="G165" s="263">
        <f t="shared" si="15"/>
        <v>8636</v>
      </c>
      <c r="H165" s="86">
        <v>121</v>
      </c>
    </row>
    <row r="166" spans="1:8" ht="12.75">
      <c r="A166" s="163">
        <v>162</v>
      </c>
      <c r="B166" s="88">
        <f t="shared" si="17"/>
        <v>32.46</v>
      </c>
      <c r="C166" s="87">
        <v>92.7</v>
      </c>
      <c r="D166" s="261">
        <v>19350</v>
      </c>
      <c r="E166" s="262">
        <v>11450</v>
      </c>
      <c r="F166" s="264">
        <f t="shared" si="16"/>
        <v>11903</v>
      </c>
      <c r="G166" s="263">
        <f t="shared" si="15"/>
        <v>8636</v>
      </c>
      <c r="H166" s="86">
        <v>121</v>
      </c>
    </row>
    <row r="167" spans="1:8" ht="12.75">
      <c r="A167" s="163">
        <v>163</v>
      </c>
      <c r="B167" s="88">
        <f t="shared" si="17"/>
        <v>32.47</v>
      </c>
      <c r="C167" s="87">
        <v>92.7</v>
      </c>
      <c r="D167" s="261">
        <v>19350</v>
      </c>
      <c r="E167" s="262">
        <v>11450</v>
      </c>
      <c r="F167" s="264">
        <f t="shared" si="16"/>
        <v>11900</v>
      </c>
      <c r="G167" s="263">
        <f t="shared" si="15"/>
        <v>8633</v>
      </c>
      <c r="H167" s="86">
        <v>121</v>
      </c>
    </row>
    <row r="168" spans="1:8" ht="12.75">
      <c r="A168" s="163">
        <v>164</v>
      </c>
      <c r="B168" s="88">
        <f t="shared" si="17"/>
        <v>32.47</v>
      </c>
      <c r="C168" s="87">
        <v>92.7</v>
      </c>
      <c r="D168" s="261">
        <v>19350</v>
      </c>
      <c r="E168" s="262">
        <v>11450</v>
      </c>
      <c r="F168" s="264">
        <f t="shared" si="16"/>
        <v>11900</v>
      </c>
      <c r="G168" s="263">
        <f t="shared" si="15"/>
        <v>8633</v>
      </c>
      <c r="H168" s="86">
        <v>121</v>
      </c>
    </row>
    <row r="169" spans="1:8" ht="12.75">
      <c r="A169" s="163">
        <v>165</v>
      </c>
      <c r="B169" s="88">
        <f t="shared" si="17"/>
        <v>32.48</v>
      </c>
      <c r="C169" s="87">
        <v>92.7</v>
      </c>
      <c r="D169" s="261">
        <v>19350</v>
      </c>
      <c r="E169" s="262">
        <v>11450</v>
      </c>
      <c r="F169" s="264">
        <f t="shared" si="16"/>
        <v>11897</v>
      </c>
      <c r="G169" s="263">
        <f t="shared" si="15"/>
        <v>8631</v>
      </c>
      <c r="H169" s="86">
        <v>121</v>
      </c>
    </row>
    <row r="170" spans="1:8" ht="12.75">
      <c r="A170" s="163">
        <v>166</v>
      </c>
      <c r="B170" s="88">
        <f t="shared" si="17"/>
        <v>32.48</v>
      </c>
      <c r="C170" s="87">
        <v>92.7</v>
      </c>
      <c r="D170" s="261">
        <v>19350</v>
      </c>
      <c r="E170" s="262">
        <v>11450</v>
      </c>
      <c r="F170" s="264">
        <f t="shared" si="16"/>
        <v>11897</v>
      </c>
      <c r="G170" s="263">
        <f t="shared" si="15"/>
        <v>8631</v>
      </c>
      <c r="H170" s="86">
        <v>121</v>
      </c>
    </row>
    <row r="171" spans="1:8" ht="12.75">
      <c r="A171" s="163">
        <v>167</v>
      </c>
      <c r="B171" s="88">
        <f t="shared" si="17"/>
        <v>32.48</v>
      </c>
      <c r="C171" s="87">
        <v>92.7</v>
      </c>
      <c r="D171" s="261">
        <v>19350</v>
      </c>
      <c r="E171" s="262">
        <v>11450</v>
      </c>
      <c r="F171" s="264">
        <f t="shared" si="16"/>
        <v>11897</v>
      </c>
      <c r="G171" s="263">
        <f t="shared" si="15"/>
        <v>8631</v>
      </c>
      <c r="H171" s="86">
        <v>121</v>
      </c>
    </row>
    <row r="172" spans="1:8" ht="12.75">
      <c r="A172" s="163">
        <v>168</v>
      </c>
      <c r="B172" s="88">
        <f t="shared" si="17"/>
        <v>32.49</v>
      </c>
      <c r="C172" s="87">
        <v>92.7</v>
      </c>
      <c r="D172" s="261">
        <v>19350</v>
      </c>
      <c r="E172" s="262">
        <v>11450</v>
      </c>
      <c r="F172" s="264">
        <f t="shared" si="16"/>
        <v>11894</v>
      </c>
      <c r="G172" s="263">
        <f t="shared" si="15"/>
        <v>8629</v>
      </c>
      <c r="H172" s="86">
        <v>121</v>
      </c>
    </row>
    <row r="173" spans="1:8" ht="12.75">
      <c r="A173" s="163">
        <v>169</v>
      </c>
      <c r="B173" s="88">
        <f t="shared" si="17"/>
        <v>32.49</v>
      </c>
      <c r="C173" s="87">
        <v>92.7</v>
      </c>
      <c r="D173" s="261">
        <v>19350</v>
      </c>
      <c r="E173" s="262">
        <v>11450</v>
      </c>
      <c r="F173" s="264">
        <f t="shared" si="16"/>
        <v>11894</v>
      </c>
      <c r="G173" s="263">
        <f t="shared" si="15"/>
        <v>8629</v>
      </c>
      <c r="H173" s="86">
        <v>121</v>
      </c>
    </row>
    <row r="174" spans="1:8" ht="12.75">
      <c r="A174" s="163">
        <v>170</v>
      </c>
      <c r="B174" s="88">
        <f t="shared" si="17"/>
        <v>32.49</v>
      </c>
      <c r="C174" s="87">
        <v>92.7</v>
      </c>
      <c r="D174" s="261">
        <v>19350</v>
      </c>
      <c r="E174" s="262">
        <v>11450</v>
      </c>
      <c r="F174" s="264">
        <f t="shared" si="16"/>
        <v>11894</v>
      </c>
      <c r="G174" s="263">
        <f t="shared" si="15"/>
        <v>8629</v>
      </c>
      <c r="H174" s="86">
        <v>121</v>
      </c>
    </row>
    <row r="175" spans="1:8" ht="12.75">
      <c r="A175" s="163">
        <v>171</v>
      </c>
      <c r="B175" s="88">
        <f t="shared" si="17"/>
        <v>32.5</v>
      </c>
      <c r="C175" s="87">
        <v>92.7</v>
      </c>
      <c r="D175" s="261">
        <v>19350</v>
      </c>
      <c r="E175" s="262">
        <v>11450</v>
      </c>
      <c r="F175" s="264">
        <f t="shared" si="16"/>
        <v>11891</v>
      </c>
      <c r="G175" s="263">
        <f t="shared" si="15"/>
        <v>8627</v>
      </c>
      <c r="H175" s="86">
        <v>121</v>
      </c>
    </row>
    <row r="176" spans="1:8" ht="12.75">
      <c r="A176" s="163">
        <v>172</v>
      </c>
      <c r="B176" s="88">
        <f t="shared" si="17"/>
        <v>32.5</v>
      </c>
      <c r="C176" s="87">
        <v>92.7</v>
      </c>
      <c r="D176" s="261">
        <v>19350</v>
      </c>
      <c r="E176" s="262">
        <v>11450</v>
      </c>
      <c r="F176" s="264">
        <f t="shared" si="16"/>
        <v>11891</v>
      </c>
      <c r="G176" s="263">
        <f aca="true" t="shared" si="18" ref="G176:G187">ROUND(12*(1/B176*D176+1/C176*E176),0)</f>
        <v>8627</v>
      </c>
      <c r="H176" s="86">
        <v>121</v>
      </c>
    </row>
    <row r="177" spans="1:8" ht="12.75">
      <c r="A177" s="163">
        <v>173</v>
      </c>
      <c r="B177" s="88">
        <f t="shared" si="17"/>
        <v>32.51</v>
      </c>
      <c r="C177" s="87">
        <v>92.7</v>
      </c>
      <c r="D177" s="261">
        <v>19350</v>
      </c>
      <c r="E177" s="262">
        <v>11450</v>
      </c>
      <c r="F177" s="264">
        <f t="shared" si="16"/>
        <v>11888</v>
      </c>
      <c r="G177" s="263">
        <f t="shared" si="18"/>
        <v>8625</v>
      </c>
      <c r="H177" s="86">
        <v>121</v>
      </c>
    </row>
    <row r="178" spans="1:8" ht="12.75">
      <c r="A178" s="163">
        <v>174</v>
      </c>
      <c r="B178" s="88">
        <f t="shared" si="17"/>
        <v>32.51</v>
      </c>
      <c r="C178" s="87">
        <v>92.7</v>
      </c>
      <c r="D178" s="261">
        <v>19350</v>
      </c>
      <c r="E178" s="262">
        <v>11450</v>
      </c>
      <c r="F178" s="264">
        <f t="shared" si="16"/>
        <v>11888</v>
      </c>
      <c r="G178" s="263">
        <f t="shared" si="18"/>
        <v>8625</v>
      </c>
      <c r="H178" s="86">
        <v>121</v>
      </c>
    </row>
    <row r="179" spans="1:8" ht="12.75">
      <c r="A179" s="163">
        <v>175</v>
      </c>
      <c r="B179" s="88">
        <f t="shared" si="17"/>
        <v>32.51</v>
      </c>
      <c r="C179" s="87">
        <v>92.7</v>
      </c>
      <c r="D179" s="261">
        <v>19350</v>
      </c>
      <c r="E179" s="262">
        <v>11450</v>
      </c>
      <c r="F179" s="264">
        <f t="shared" si="16"/>
        <v>11888</v>
      </c>
      <c r="G179" s="263">
        <f t="shared" si="18"/>
        <v>8625</v>
      </c>
      <c r="H179" s="86">
        <v>121</v>
      </c>
    </row>
    <row r="180" spans="1:8" ht="12.75">
      <c r="A180" s="163">
        <v>176</v>
      </c>
      <c r="B180" s="88">
        <f t="shared" si="17"/>
        <v>32.52</v>
      </c>
      <c r="C180" s="87">
        <v>92.7</v>
      </c>
      <c r="D180" s="261">
        <v>19350</v>
      </c>
      <c r="E180" s="262">
        <v>11450</v>
      </c>
      <c r="F180" s="264">
        <f t="shared" si="16"/>
        <v>11885</v>
      </c>
      <c r="G180" s="263">
        <f t="shared" si="18"/>
        <v>8622</v>
      </c>
      <c r="H180" s="86">
        <v>121</v>
      </c>
    </row>
    <row r="181" spans="1:8" ht="12.75">
      <c r="A181" s="163">
        <v>177</v>
      </c>
      <c r="B181" s="88">
        <f t="shared" si="17"/>
        <v>32.52</v>
      </c>
      <c r="C181" s="87">
        <v>92.7</v>
      </c>
      <c r="D181" s="261">
        <v>19350</v>
      </c>
      <c r="E181" s="262">
        <v>11450</v>
      </c>
      <c r="F181" s="264">
        <f t="shared" si="16"/>
        <v>11885</v>
      </c>
      <c r="G181" s="263">
        <f t="shared" si="18"/>
        <v>8622</v>
      </c>
      <c r="H181" s="86">
        <v>121</v>
      </c>
    </row>
    <row r="182" spans="1:8" ht="12.75">
      <c r="A182" s="163">
        <v>178</v>
      </c>
      <c r="B182" s="88">
        <f t="shared" si="17"/>
        <v>32.52</v>
      </c>
      <c r="C182" s="87">
        <v>92.7</v>
      </c>
      <c r="D182" s="261">
        <v>19350</v>
      </c>
      <c r="E182" s="262">
        <v>11450</v>
      </c>
      <c r="F182" s="264">
        <f t="shared" si="16"/>
        <v>11885</v>
      </c>
      <c r="G182" s="263">
        <f t="shared" si="18"/>
        <v>8622</v>
      </c>
      <c r="H182" s="86">
        <v>121</v>
      </c>
    </row>
    <row r="183" spans="1:8" ht="12.75">
      <c r="A183" s="163">
        <v>179</v>
      </c>
      <c r="B183" s="88">
        <f t="shared" si="17"/>
        <v>32.53</v>
      </c>
      <c r="C183" s="87">
        <v>92.7</v>
      </c>
      <c r="D183" s="261">
        <v>19350</v>
      </c>
      <c r="E183" s="262">
        <v>11450</v>
      </c>
      <c r="F183" s="264">
        <f t="shared" si="16"/>
        <v>11882</v>
      </c>
      <c r="G183" s="263">
        <f t="shared" si="18"/>
        <v>8620</v>
      </c>
      <c r="H183" s="86">
        <v>121</v>
      </c>
    </row>
    <row r="184" spans="1:8" ht="12.75">
      <c r="A184" s="163">
        <v>180</v>
      </c>
      <c r="B184" s="88">
        <f t="shared" si="17"/>
        <v>32.53</v>
      </c>
      <c r="C184" s="87">
        <v>92.7</v>
      </c>
      <c r="D184" s="261">
        <v>19350</v>
      </c>
      <c r="E184" s="262">
        <v>11450</v>
      </c>
      <c r="F184" s="264">
        <f t="shared" si="16"/>
        <v>11882</v>
      </c>
      <c r="G184" s="263">
        <f t="shared" si="18"/>
        <v>8620</v>
      </c>
      <c r="H184" s="86">
        <v>121</v>
      </c>
    </row>
    <row r="185" spans="1:8" ht="12.75">
      <c r="A185" s="163">
        <v>181</v>
      </c>
      <c r="B185" s="88">
        <f t="shared" si="17"/>
        <v>32.54</v>
      </c>
      <c r="C185" s="87">
        <v>92.7</v>
      </c>
      <c r="D185" s="261">
        <v>19350</v>
      </c>
      <c r="E185" s="262">
        <v>11450</v>
      </c>
      <c r="F185" s="264">
        <f t="shared" si="16"/>
        <v>11879</v>
      </c>
      <c r="G185" s="263">
        <f t="shared" si="18"/>
        <v>8618</v>
      </c>
      <c r="H185" s="86">
        <v>121</v>
      </c>
    </row>
    <row r="186" spans="1:8" ht="12.75">
      <c r="A186" s="163">
        <v>182</v>
      </c>
      <c r="B186" s="88">
        <f t="shared" si="17"/>
        <v>32.54</v>
      </c>
      <c r="C186" s="87">
        <v>92.7</v>
      </c>
      <c r="D186" s="261">
        <v>19350</v>
      </c>
      <c r="E186" s="262">
        <v>11450</v>
      </c>
      <c r="F186" s="264">
        <f t="shared" si="16"/>
        <v>11879</v>
      </c>
      <c r="G186" s="263">
        <f t="shared" si="18"/>
        <v>8618</v>
      </c>
      <c r="H186" s="86">
        <v>121</v>
      </c>
    </row>
    <row r="187" spans="1:8" ht="13.5" thickBot="1">
      <c r="A187" s="164">
        <v>183</v>
      </c>
      <c r="B187" s="96">
        <f t="shared" si="17"/>
        <v>32.54</v>
      </c>
      <c r="C187" s="87">
        <v>92.7</v>
      </c>
      <c r="D187" s="261">
        <v>19350</v>
      </c>
      <c r="E187" s="262">
        <v>11450</v>
      </c>
      <c r="F187" s="264">
        <f t="shared" si="16"/>
        <v>11879</v>
      </c>
      <c r="G187" s="266">
        <f t="shared" si="18"/>
        <v>8618</v>
      </c>
      <c r="H187" s="86">
        <v>121</v>
      </c>
    </row>
  </sheetData>
  <mergeCells count="1">
    <mergeCell ref="A13:B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kraje&amp;R1.2.2009</oddHeader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40"/>
  <sheetViews>
    <sheetView workbookViewId="0" topLeftCell="A1">
      <selection activeCell="H16" sqref="H16:H140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37</v>
      </c>
    </row>
    <row r="2" ht="4.5" customHeight="1"/>
    <row r="3" spans="1:9" ht="20.25">
      <c r="A3" s="56" t="s">
        <v>607</v>
      </c>
      <c r="C3" s="52"/>
      <c r="D3" s="52"/>
      <c r="E3" s="52"/>
      <c r="F3" s="53"/>
      <c r="G3" s="53"/>
      <c r="H3" s="54"/>
      <c r="I3" s="54"/>
    </row>
    <row r="4" spans="1:9" ht="15">
      <c r="A4" s="89" t="s">
        <v>42</v>
      </c>
      <c r="B4" s="58"/>
      <c r="C4" s="58"/>
      <c r="D4" s="58"/>
      <c r="E4" s="58"/>
      <c r="F4" s="58"/>
      <c r="G4" s="58"/>
      <c r="I4" s="54"/>
    </row>
    <row r="5" spans="1:9" ht="5.25" customHeight="1">
      <c r="A5" s="89"/>
      <c r="B5" s="58"/>
      <c r="C5" s="58"/>
      <c r="D5" s="58"/>
      <c r="E5" s="58"/>
      <c r="F5" s="58"/>
      <c r="G5" s="58"/>
      <c r="I5" s="54"/>
    </row>
    <row r="6" spans="1:9" ht="15.75">
      <c r="A6" s="59"/>
      <c r="B6" s="60"/>
      <c r="C6" s="61" t="s">
        <v>197</v>
      </c>
      <c r="E6" s="62" t="s">
        <v>198</v>
      </c>
      <c r="I6" s="54"/>
    </row>
    <row r="7" spans="1:9" ht="15.75">
      <c r="A7" s="63" t="s">
        <v>43</v>
      </c>
      <c r="B7" s="60"/>
      <c r="C7" s="90">
        <v>7.57</v>
      </c>
      <c r="D7" s="91"/>
      <c r="E7" s="90">
        <v>21.56</v>
      </c>
      <c r="I7" s="54"/>
    </row>
    <row r="8" spans="1:9" ht="17.25">
      <c r="A8" s="63" t="s">
        <v>44</v>
      </c>
      <c r="B8" s="60"/>
      <c r="C8" s="90" t="s">
        <v>664</v>
      </c>
      <c r="D8" s="91"/>
      <c r="E8" s="90" t="s">
        <v>23</v>
      </c>
      <c r="I8" s="54"/>
    </row>
    <row r="9" spans="1:9" ht="17.25">
      <c r="A9" s="63" t="s">
        <v>45</v>
      </c>
      <c r="B9" s="60"/>
      <c r="C9" s="90" t="s">
        <v>665</v>
      </c>
      <c r="D9" s="91"/>
      <c r="E9" s="90" t="s">
        <v>23</v>
      </c>
      <c r="I9" s="54"/>
    </row>
    <row r="10" spans="1:9" ht="17.25">
      <c r="A10" s="63" t="s">
        <v>608</v>
      </c>
      <c r="B10" s="60"/>
      <c r="C10" s="90" t="s">
        <v>666</v>
      </c>
      <c r="D10" s="91"/>
      <c r="E10" s="90" t="s">
        <v>23</v>
      </c>
      <c r="I10" s="54"/>
    </row>
    <row r="11" spans="1:9" ht="17.25">
      <c r="A11" s="63" t="s">
        <v>609</v>
      </c>
      <c r="B11" s="60"/>
      <c r="C11" s="90" t="s">
        <v>600</v>
      </c>
      <c r="D11" s="91"/>
      <c r="E11" s="90" t="s">
        <v>23</v>
      </c>
      <c r="I11" s="54"/>
    </row>
    <row r="12" spans="1:9" ht="15.75">
      <c r="A12" s="63" t="s">
        <v>46</v>
      </c>
      <c r="B12" s="60"/>
      <c r="C12" s="90">
        <v>15.2</v>
      </c>
      <c r="D12" s="91"/>
      <c r="E12" s="90">
        <v>48.2</v>
      </c>
      <c r="I12" s="54"/>
    </row>
    <row r="13" spans="1:9" ht="6" customHeight="1" thickBot="1">
      <c r="A13" s="432"/>
      <c r="B13" s="432"/>
      <c r="C13" s="72"/>
      <c r="D13" s="73"/>
      <c r="E13" s="74"/>
      <c r="F13" s="74"/>
      <c r="G13" s="74"/>
      <c r="I13" s="54"/>
    </row>
    <row r="14" spans="1:8" ht="15.75">
      <c r="A14" s="55"/>
      <c r="B14" s="75" t="s">
        <v>241</v>
      </c>
      <c r="C14" s="76"/>
      <c r="D14" s="75" t="s">
        <v>242</v>
      </c>
      <c r="E14" s="76"/>
      <c r="F14" s="77" t="s">
        <v>243</v>
      </c>
      <c r="G14" s="78" t="s">
        <v>244</v>
      </c>
      <c r="H14" s="76"/>
    </row>
    <row r="15" spans="1:8" ht="45.75" thickBot="1">
      <c r="A15" s="79" t="s">
        <v>32</v>
      </c>
      <c r="B15" s="80" t="s">
        <v>197</v>
      </c>
      <c r="C15" s="81" t="s">
        <v>198</v>
      </c>
      <c r="D15" s="82" t="s">
        <v>245</v>
      </c>
      <c r="E15" s="83" t="s">
        <v>246</v>
      </c>
      <c r="F15" s="82" t="s">
        <v>243</v>
      </c>
      <c r="G15" s="94" t="s">
        <v>248</v>
      </c>
      <c r="H15" s="83" t="s">
        <v>249</v>
      </c>
    </row>
    <row r="16" spans="1:8" ht="12.75">
      <c r="A16" s="267" t="s">
        <v>47</v>
      </c>
      <c r="B16" s="99">
        <v>7.57</v>
      </c>
      <c r="C16" s="95">
        <v>21.56</v>
      </c>
      <c r="D16" s="261">
        <v>24370</v>
      </c>
      <c r="E16" s="262">
        <v>11520</v>
      </c>
      <c r="F16" s="264">
        <f>ROUND(12*1.3644*(1/B16*D16+1/C16*E16)+H16,0)</f>
        <v>62392</v>
      </c>
      <c r="G16" s="263">
        <f aca="true" t="shared" si="0" ref="G16:G47">ROUND(12*(1/B16*D16+1/C16*E16),0)</f>
        <v>45043</v>
      </c>
      <c r="H16" s="262">
        <v>935</v>
      </c>
    </row>
    <row r="17" spans="1:8" ht="12.75">
      <c r="A17" s="267">
        <v>10</v>
      </c>
      <c r="B17" s="88">
        <f aca="true" t="shared" si="1" ref="B17:B22">ROUND(4.95*LN(A17)-3.6,2)</f>
        <v>7.8</v>
      </c>
      <c r="C17" s="95">
        <f aca="true" t="shared" si="2" ref="C17:C48">ROUND((-0.00285*POWER(A17,2)+0.62285*A17+17.497)*0.94,2)</f>
        <v>22.03</v>
      </c>
      <c r="D17" s="261">
        <v>24370</v>
      </c>
      <c r="E17" s="262">
        <v>11520</v>
      </c>
      <c r="F17" s="264">
        <f aca="true" t="shared" si="3" ref="F17:F80">ROUND(12*1.3644*(1/B17*D17+1/C17*E17)+H17,0)</f>
        <v>60651</v>
      </c>
      <c r="G17" s="263">
        <f t="shared" si="0"/>
        <v>43767</v>
      </c>
      <c r="H17" s="262">
        <v>935</v>
      </c>
    </row>
    <row r="18" spans="1:8" ht="12.75">
      <c r="A18" s="267">
        <v>11</v>
      </c>
      <c r="B18" s="88">
        <f t="shared" si="1"/>
        <v>8.27</v>
      </c>
      <c r="C18" s="95">
        <f t="shared" si="2"/>
        <v>22.56</v>
      </c>
      <c r="D18" s="261">
        <v>24370</v>
      </c>
      <c r="E18" s="262">
        <v>11520</v>
      </c>
      <c r="F18" s="264">
        <f t="shared" si="3"/>
        <v>57543</v>
      </c>
      <c r="G18" s="263">
        <f t="shared" si="0"/>
        <v>41489</v>
      </c>
      <c r="H18" s="262">
        <v>935</v>
      </c>
    </row>
    <row r="19" spans="1:8" ht="12.75">
      <c r="A19" s="267">
        <v>12</v>
      </c>
      <c r="B19" s="88">
        <f t="shared" si="1"/>
        <v>8.7</v>
      </c>
      <c r="C19" s="95">
        <f t="shared" si="2"/>
        <v>23.09</v>
      </c>
      <c r="D19" s="261">
        <v>24370</v>
      </c>
      <c r="E19" s="262">
        <v>11520</v>
      </c>
      <c r="F19" s="264">
        <f t="shared" si="3"/>
        <v>54966</v>
      </c>
      <c r="G19" s="263">
        <f t="shared" si="0"/>
        <v>39601</v>
      </c>
      <c r="H19" s="262">
        <v>935</v>
      </c>
    </row>
    <row r="20" spans="1:8" ht="12.75">
      <c r="A20" s="163">
        <v>13</v>
      </c>
      <c r="B20" s="88">
        <f t="shared" si="1"/>
        <v>9.1</v>
      </c>
      <c r="C20" s="95">
        <f t="shared" si="2"/>
        <v>23.61</v>
      </c>
      <c r="D20" s="261">
        <v>24370</v>
      </c>
      <c r="E20" s="262">
        <v>11520</v>
      </c>
      <c r="F20" s="264">
        <f t="shared" si="3"/>
        <v>52770</v>
      </c>
      <c r="G20" s="263">
        <f t="shared" si="0"/>
        <v>37991</v>
      </c>
      <c r="H20" s="262">
        <v>935</v>
      </c>
    </row>
    <row r="21" spans="1:8" ht="12.75">
      <c r="A21" s="163">
        <v>14</v>
      </c>
      <c r="B21" s="88">
        <f t="shared" si="1"/>
        <v>9.46</v>
      </c>
      <c r="C21" s="95">
        <f t="shared" si="2"/>
        <v>24.12</v>
      </c>
      <c r="D21" s="261">
        <v>24370</v>
      </c>
      <c r="E21" s="262">
        <v>11520</v>
      </c>
      <c r="F21" s="264">
        <f t="shared" si="3"/>
        <v>50933</v>
      </c>
      <c r="G21" s="263">
        <f t="shared" si="0"/>
        <v>36645</v>
      </c>
      <c r="H21" s="262">
        <v>935</v>
      </c>
    </row>
    <row r="22" spans="1:8" ht="12.75">
      <c r="A22" s="163">
        <v>15</v>
      </c>
      <c r="B22" s="88">
        <f t="shared" si="1"/>
        <v>9.8</v>
      </c>
      <c r="C22" s="95">
        <f t="shared" si="2"/>
        <v>24.63</v>
      </c>
      <c r="D22" s="261">
        <v>24370</v>
      </c>
      <c r="E22" s="262">
        <v>11520</v>
      </c>
      <c r="F22" s="264">
        <f t="shared" si="3"/>
        <v>49308</v>
      </c>
      <c r="G22" s="263">
        <f t="shared" si="0"/>
        <v>35453</v>
      </c>
      <c r="H22" s="262">
        <v>935</v>
      </c>
    </row>
    <row r="23" spans="1:8" ht="12.75">
      <c r="A23" s="163">
        <v>16</v>
      </c>
      <c r="B23" s="88">
        <f aca="true" t="shared" si="4" ref="B23:B28">ROUND(5.28*LN(A23*0.41),2)</f>
        <v>9.93</v>
      </c>
      <c r="C23" s="95">
        <f t="shared" si="2"/>
        <v>25.13</v>
      </c>
      <c r="D23" s="261">
        <v>24370</v>
      </c>
      <c r="E23" s="262">
        <v>11520</v>
      </c>
      <c r="F23" s="264">
        <f t="shared" si="3"/>
        <v>48622</v>
      </c>
      <c r="G23" s="263">
        <f t="shared" si="0"/>
        <v>34951</v>
      </c>
      <c r="H23" s="262">
        <v>935</v>
      </c>
    </row>
    <row r="24" spans="1:8" ht="12.75">
      <c r="A24" s="163">
        <v>17</v>
      </c>
      <c r="B24" s="88">
        <f t="shared" si="4"/>
        <v>10.25</v>
      </c>
      <c r="C24" s="95">
        <f t="shared" si="2"/>
        <v>25.63</v>
      </c>
      <c r="D24" s="261">
        <v>24370</v>
      </c>
      <c r="E24" s="262">
        <v>11520</v>
      </c>
      <c r="F24" s="264">
        <f t="shared" si="3"/>
        <v>47221</v>
      </c>
      <c r="G24" s="263">
        <f t="shared" si="0"/>
        <v>33924</v>
      </c>
      <c r="H24" s="262">
        <v>935</v>
      </c>
    </row>
    <row r="25" spans="1:8" ht="12.75">
      <c r="A25" s="163">
        <v>18</v>
      </c>
      <c r="B25" s="88">
        <f t="shared" si="4"/>
        <v>10.55</v>
      </c>
      <c r="C25" s="95">
        <f t="shared" si="2"/>
        <v>26.12</v>
      </c>
      <c r="D25" s="261">
        <v>24370</v>
      </c>
      <c r="E25" s="262">
        <v>11520</v>
      </c>
      <c r="F25" s="264">
        <f t="shared" si="3"/>
        <v>45976</v>
      </c>
      <c r="G25" s="263">
        <f t="shared" si="0"/>
        <v>33012</v>
      </c>
      <c r="H25" s="262">
        <v>935</v>
      </c>
    </row>
    <row r="26" spans="1:8" ht="12.75">
      <c r="A26" s="163">
        <v>19</v>
      </c>
      <c r="B26" s="88">
        <f t="shared" si="4"/>
        <v>10.84</v>
      </c>
      <c r="C26" s="95">
        <f t="shared" si="2"/>
        <v>26.6</v>
      </c>
      <c r="D26" s="261">
        <v>24370</v>
      </c>
      <c r="E26" s="262">
        <v>11520</v>
      </c>
      <c r="F26" s="264">
        <f t="shared" si="3"/>
        <v>44834</v>
      </c>
      <c r="G26" s="263">
        <f t="shared" si="0"/>
        <v>32175</v>
      </c>
      <c r="H26" s="262">
        <v>935</v>
      </c>
    </row>
    <row r="27" spans="1:8" ht="12.75">
      <c r="A27" s="163">
        <v>20</v>
      </c>
      <c r="B27" s="88">
        <f t="shared" si="4"/>
        <v>11.11</v>
      </c>
      <c r="C27" s="95">
        <f t="shared" si="2"/>
        <v>27.09</v>
      </c>
      <c r="D27" s="261">
        <v>24370</v>
      </c>
      <c r="E27" s="262">
        <v>11520</v>
      </c>
      <c r="F27" s="264">
        <f t="shared" si="3"/>
        <v>43812</v>
      </c>
      <c r="G27" s="263">
        <f t="shared" si="0"/>
        <v>31425</v>
      </c>
      <c r="H27" s="262">
        <v>935</v>
      </c>
    </row>
    <row r="28" spans="1:8" ht="12.75">
      <c r="A28" s="163">
        <v>21</v>
      </c>
      <c r="B28" s="88">
        <f t="shared" si="4"/>
        <v>11.37</v>
      </c>
      <c r="C28" s="95">
        <f t="shared" si="2"/>
        <v>27.56</v>
      </c>
      <c r="D28" s="261">
        <v>24370</v>
      </c>
      <c r="E28" s="262">
        <v>11520</v>
      </c>
      <c r="F28" s="264">
        <f t="shared" si="3"/>
        <v>42872</v>
      </c>
      <c r="G28" s="263">
        <f t="shared" si="0"/>
        <v>30736</v>
      </c>
      <c r="H28" s="262">
        <v>935</v>
      </c>
    </row>
    <row r="29" spans="1:8" ht="12.75">
      <c r="A29" s="163">
        <v>22</v>
      </c>
      <c r="B29" s="88">
        <f>ROUND(3.95*LN(A29*0.86),2)</f>
        <v>11.61</v>
      </c>
      <c r="C29" s="95">
        <f t="shared" si="2"/>
        <v>28.03</v>
      </c>
      <c r="D29" s="261">
        <v>24370</v>
      </c>
      <c r="E29" s="262">
        <v>11520</v>
      </c>
      <c r="F29" s="264">
        <f t="shared" si="3"/>
        <v>42031</v>
      </c>
      <c r="G29" s="263">
        <f t="shared" si="0"/>
        <v>30120</v>
      </c>
      <c r="H29" s="262">
        <v>935</v>
      </c>
    </row>
    <row r="30" spans="1:8" ht="12.75">
      <c r="A30" s="163">
        <v>23</v>
      </c>
      <c r="B30" s="88">
        <f aca="true" t="shared" si="5" ref="B30:B51">ROUND(3.95*LN(A30*0.86),2)</f>
        <v>11.79</v>
      </c>
      <c r="C30" s="95">
        <f t="shared" si="2"/>
        <v>28.5</v>
      </c>
      <c r="D30" s="261">
        <v>24370</v>
      </c>
      <c r="E30" s="262">
        <v>11520</v>
      </c>
      <c r="F30" s="264">
        <f t="shared" si="3"/>
        <v>41396</v>
      </c>
      <c r="G30" s="263">
        <f t="shared" si="0"/>
        <v>29655</v>
      </c>
      <c r="H30" s="262">
        <v>935</v>
      </c>
    </row>
    <row r="31" spans="1:8" ht="12.75">
      <c r="A31" s="163">
        <v>24</v>
      </c>
      <c r="B31" s="88">
        <f t="shared" si="5"/>
        <v>11.96</v>
      </c>
      <c r="C31" s="95">
        <f t="shared" si="2"/>
        <v>28.96</v>
      </c>
      <c r="D31" s="261">
        <v>24370</v>
      </c>
      <c r="E31" s="262">
        <v>11520</v>
      </c>
      <c r="F31" s="264">
        <f t="shared" si="3"/>
        <v>40810</v>
      </c>
      <c r="G31" s="263">
        <f t="shared" si="0"/>
        <v>29225</v>
      </c>
      <c r="H31" s="262">
        <v>935</v>
      </c>
    </row>
    <row r="32" spans="1:8" ht="12.75">
      <c r="A32" s="163">
        <v>25</v>
      </c>
      <c r="B32" s="88">
        <f t="shared" si="5"/>
        <v>12.12</v>
      </c>
      <c r="C32" s="95">
        <f t="shared" si="2"/>
        <v>29.41</v>
      </c>
      <c r="D32" s="261">
        <v>24370</v>
      </c>
      <c r="E32" s="262">
        <v>11520</v>
      </c>
      <c r="F32" s="264">
        <f t="shared" si="3"/>
        <v>40269</v>
      </c>
      <c r="G32" s="263">
        <f t="shared" si="0"/>
        <v>28829</v>
      </c>
      <c r="H32" s="262">
        <v>935</v>
      </c>
    </row>
    <row r="33" spans="1:8" ht="12.75">
      <c r="A33" s="163">
        <v>26</v>
      </c>
      <c r="B33" s="88">
        <f t="shared" si="5"/>
        <v>12.27</v>
      </c>
      <c r="C33" s="95">
        <f t="shared" si="2"/>
        <v>29.86</v>
      </c>
      <c r="D33" s="261">
        <v>24370</v>
      </c>
      <c r="E33" s="262">
        <v>11520</v>
      </c>
      <c r="F33" s="264">
        <f t="shared" si="3"/>
        <v>39770</v>
      </c>
      <c r="G33" s="263">
        <f t="shared" si="0"/>
        <v>28463</v>
      </c>
      <c r="H33" s="262">
        <v>935</v>
      </c>
    </row>
    <row r="34" spans="1:8" ht="12.75">
      <c r="A34" s="163">
        <v>27</v>
      </c>
      <c r="B34" s="88">
        <f t="shared" si="5"/>
        <v>12.42</v>
      </c>
      <c r="C34" s="95">
        <f t="shared" si="2"/>
        <v>30.3</v>
      </c>
      <c r="D34" s="261">
        <v>24370</v>
      </c>
      <c r="E34" s="262">
        <v>11520</v>
      </c>
      <c r="F34" s="264">
        <f t="shared" si="3"/>
        <v>39286</v>
      </c>
      <c r="G34" s="263">
        <f t="shared" si="0"/>
        <v>28108</v>
      </c>
      <c r="H34" s="262">
        <v>935</v>
      </c>
    </row>
    <row r="35" spans="1:8" ht="12.75">
      <c r="A35" s="163">
        <v>28</v>
      </c>
      <c r="B35" s="88">
        <f t="shared" si="5"/>
        <v>12.57</v>
      </c>
      <c r="C35" s="95">
        <f t="shared" si="2"/>
        <v>30.74</v>
      </c>
      <c r="D35" s="261">
        <v>24370</v>
      </c>
      <c r="E35" s="262">
        <v>11520</v>
      </c>
      <c r="F35" s="264">
        <f t="shared" si="3"/>
        <v>38813</v>
      </c>
      <c r="G35" s="263">
        <f t="shared" si="0"/>
        <v>27762</v>
      </c>
      <c r="H35" s="262">
        <v>935</v>
      </c>
    </row>
    <row r="36" spans="1:8" ht="12.75">
      <c r="A36" s="163">
        <v>29</v>
      </c>
      <c r="B36" s="88">
        <f t="shared" si="5"/>
        <v>12.71</v>
      </c>
      <c r="C36" s="95">
        <f t="shared" si="2"/>
        <v>31.17</v>
      </c>
      <c r="D36" s="261">
        <v>24370</v>
      </c>
      <c r="E36" s="262">
        <v>11520</v>
      </c>
      <c r="F36" s="264">
        <f t="shared" si="3"/>
        <v>38379</v>
      </c>
      <c r="G36" s="263">
        <f t="shared" si="0"/>
        <v>27444</v>
      </c>
      <c r="H36" s="262">
        <v>935</v>
      </c>
    </row>
    <row r="37" spans="1:8" ht="12.75">
      <c r="A37" s="163">
        <v>30</v>
      </c>
      <c r="B37" s="88">
        <f t="shared" si="5"/>
        <v>12.84</v>
      </c>
      <c r="C37" s="95">
        <f t="shared" si="2"/>
        <v>31.6</v>
      </c>
      <c r="D37" s="261">
        <v>24370</v>
      </c>
      <c r="E37" s="262">
        <v>11520</v>
      </c>
      <c r="F37" s="264">
        <f t="shared" si="3"/>
        <v>37979</v>
      </c>
      <c r="G37" s="263">
        <f t="shared" si="0"/>
        <v>27150</v>
      </c>
      <c r="H37" s="262">
        <v>935</v>
      </c>
    </row>
    <row r="38" spans="1:8" ht="12.75">
      <c r="A38" s="163">
        <v>31</v>
      </c>
      <c r="B38" s="88">
        <f t="shared" si="5"/>
        <v>12.97</v>
      </c>
      <c r="C38" s="95">
        <f t="shared" si="2"/>
        <v>32.02</v>
      </c>
      <c r="D38" s="261">
        <v>24370</v>
      </c>
      <c r="E38" s="262">
        <v>11520</v>
      </c>
      <c r="F38" s="264">
        <f t="shared" si="3"/>
        <v>37589</v>
      </c>
      <c r="G38" s="263">
        <f t="shared" si="0"/>
        <v>26865</v>
      </c>
      <c r="H38" s="262">
        <v>935</v>
      </c>
    </row>
    <row r="39" spans="1:8" ht="12.75">
      <c r="A39" s="163">
        <v>32</v>
      </c>
      <c r="B39" s="88">
        <f t="shared" si="5"/>
        <v>13.09</v>
      </c>
      <c r="C39" s="95">
        <f t="shared" si="2"/>
        <v>32.44</v>
      </c>
      <c r="D39" s="261">
        <v>24370</v>
      </c>
      <c r="E39" s="262">
        <v>11520</v>
      </c>
      <c r="F39" s="264">
        <f t="shared" si="3"/>
        <v>37231</v>
      </c>
      <c r="G39" s="263">
        <f t="shared" si="0"/>
        <v>26602</v>
      </c>
      <c r="H39" s="262">
        <v>935</v>
      </c>
    </row>
    <row r="40" spans="1:8" ht="12.75">
      <c r="A40" s="163">
        <v>33</v>
      </c>
      <c r="B40" s="88">
        <f t="shared" si="5"/>
        <v>13.22</v>
      </c>
      <c r="C40" s="95">
        <f t="shared" si="2"/>
        <v>32.85</v>
      </c>
      <c r="D40" s="261">
        <v>24370</v>
      </c>
      <c r="E40" s="262">
        <v>11520</v>
      </c>
      <c r="F40" s="264">
        <f t="shared" si="3"/>
        <v>36859</v>
      </c>
      <c r="G40" s="263">
        <f t="shared" si="0"/>
        <v>26329</v>
      </c>
      <c r="H40" s="262">
        <v>935</v>
      </c>
    </row>
    <row r="41" spans="1:8" ht="12.75">
      <c r="A41" s="163">
        <v>34</v>
      </c>
      <c r="B41" s="88">
        <f t="shared" si="5"/>
        <v>13.33</v>
      </c>
      <c r="C41" s="95">
        <f t="shared" si="2"/>
        <v>33.26</v>
      </c>
      <c r="D41" s="261">
        <v>24370</v>
      </c>
      <c r="E41" s="262">
        <v>11520</v>
      </c>
      <c r="F41" s="264">
        <f t="shared" si="3"/>
        <v>36539</v>
      </c>
      <c r="G41" s="263">
        <f t="shared" si="0"/>
        <v>26095</v>
      </c>
      <c r="H41" s="262">
        <v>935</v>
      </c>
    </row>
    <row r="42" spans="1:8" ht="12.75">
      <c r="A42" s="163">
        <v>35</v>
      </c>
      <c r="B42" s="88">
        <f t="shared" si="5"/>
        <v>13.45</v>
      </c>
      <c r="C42" s="95">
        <f t="shared" si="2"/>
        <v>33.66</v>
      </c>
      <c r="D42" s="261">
        <v>24370</v>
      </c>
      <c r="E42" s="262">
        <v>11520</v>
      </c>
      <c r="F42" s="264">
        <f t="shared" si="3"/>
        <v>36204</v>
      </c>
      <c r="G42" s="263">
        <f t="shared" si="0"/>
        <v>25850</v>
      </c>
      <c r="H42" s="262">
        <v>935</v>
      </c>
    </row>
    <row r="43" spans="1:8" ht="12.75">
      <c r="A43" s="163">
        <v>36</v>
      </c>
      <c r="B43" s="88">
        <f t="shared" si="5"/>
        <v>13.56</v>
      </c>
      <c r="C43" s="95">
        <f t="shared" si="2"/>
        <v>34.05</v>
      </c>
      <c r="D43" s="261">
        <v>24370</v>
      </c>
      <c r="E43" s="262">
        <v>11520</v>
      </c>
      <c r="F43" s="264">
        <f t="shared" si="3"/>
        <v>35900</v>
      </c>
      <c r="G43" s="263">
        <f t="shared" si="0"/>
        <v>25626</v>
      </c>
      <c r="H43" s="262">
        <v>935</v>
      </c>
    </row>
    <row r="44" spans="1:8" ht="12.75">
      <c r="A44" s="163">
        <v>37</v>
      </c>
      <c r="B44" s="88">
        <f t="shared" si="5"/>
        <v>13.67</v>
      </c>
      <c r="C44" s="95">
        <f t="shared" si="2"/>
        <v>34.44</v>
      </c>
      <c r="D44" s="261">
        <v>24370</v>
      </c>
      <c r="E44" s="262">
        <v>11520</v>
      </c>
      <c r="F44" s="264">
        <f t="shared" si="3"/>
        <v>35600</v>
      </c>
      <c r="G44" s="263">
        <f t="shared" si="0"/>
        <v>25407</v>
      </c>
      <c r="H44" s="262">
        <v>935</v>
      </c>
    </row>
    <row r="45" spans="1:8" ht="12.75">
      <c r="A45" s="163">
        <v>38</v>
      </c>
      <c r="B45" s="88">
        <f t="shared" si="5"/>
        <v>13.77</v>
      </c>
      <c r="C45" s="95">
        <f t="shared" si="2"/>
        <v>34.83</v>
      </c>
      <c r="D45" s="261">
        <v>24370</v>
      </c>
      <c r="E45" s="262">
        <v>11520</v>
      </c>
      <c r="F45" s="264">
        <f t="shared" si="3"/>
        <v>35327</v>
      </c>
      <c r="G45" s="263">
        <f t="shared" si="0"/>
        <v>25206</v>
      </c>
      <c r="H45" s="262">
        <v>935</v>
      </c>
    </row>
    <row r="46" spans="1:8" ht="12.75">
      <c r="A46" s="163">
        <v>39</v>
      </c>
      <c r="B46" s="88">
        <f t="shared" si="5"/>
        <v>13.88</v>
      </c>
      <c r="C46" s="95">
        <f t="shared" si="2"/>
        <v>35.21</v>
      </c>
      <c r="D46" s="261">
        <v>24370</v>
      </c>
      <c r="E46" s="262">
        <v>11520</v>
      </c>
      <c r="F46" s="264">
        <f t="shared" si="3"/>
        <v>35039</v>
      </c>
      <c r="G46" s="263">
        <f t="shared" si="0"/>
        <v>24995</v>
      </c>
      <c r="H46" s="262">
        <v>935</v>
      </c>
    </row>
    <row r="47" spans="1:8" ht="12.75">
      <c r="A47" s="163">
        <v>40</v>
      </c>
      <c r="B47" s="88">
        <f t="shared" si="5"/>
        <v>13.98</v>
      </c>
      <c r="C47" s="95">
        <f t="shared" si="2"/>
        <v>35.58</v>
      </c>
      <c r="D47" s="261">
        <v>24370</v>
      </c>
      <c r="E47" s="262">
        <v>11520</v>
      </c>
      <c r="F47" s="264">
        <f t="shared" si="3"/>
        <v>34777</v>
      </c>
      <c r="G47" s="263">
        <f t="shared" si="0"/>
        <v>24804</v>
      </c>
      <c r="H47" s="262">
        <v>935</v>
      </c>
    </row>
    <row r="48" spans="1:8" ht="12.75">
      <c r="A48" s="163">
        <v>41</v>
      </c>
      <c r="B48" s="88">
        <f t="shared" si="5"/>
        <v>14.07</v>
      </c>
      <c r="C48" s="95">
        <f t="shared" si="2"/>
        <v>35.95</v>
      </c>
      <c r="D48" s="261">
        <v>24370</v>
      </c>
      <c r="E48" s="262">
        <v>11520</v>
      </c>
      <c r="F48" s="264">
        <f t="shared" si="3"/>
        <v>34540</v>
      </c>
      <c r="G48" s="263">
        <f aca="true" t="shared" si="6" ref="G48:G79">ROUND(12*(1/B48*D48+1/C48*E48),0)</f>
        <v>24630</v>
      </c>
      <c r="H48" s="262">
        <v>935</v>
      </c>
    </row>
    <row r="49" spans="1:8" ht="12.75">
      <c r="A49" s="163">
        <v>42</v>
      </c>
      <c r="B49" s="88">
        <f t="shared" si="5"/>
        <v>14.17</v>
      </c>
      <c r="C49" s="95">
        <f aca="true" t="shared" si="7" ref="C49:C80">ROUND((-0.00285*POWER(A49,2)+0.62285*A49+17.497)*0.94,2)</f>
        <v>36.31</v>
      </c>
      <c r="D49" s="261">
        <v>24370</v>
      </c>
      <c r="E49" s="262">
        <v>11520</v>
      </c>
      <c r="F49" s="264">
        <f t="shared" si="3"/>
        <v>34288</v>
      </c>
      <c r="G49" s="263">
        <f t="shared" si="6"/>
        <v>24445</v>
      </c>
      <c r="H49" s="262">
        <v>935</v>
      </c>
    </row>
    <row r="50" spans="1:8" ht="12.75">
      <c r="A50" s="163">
        <v>43</v>
      </c>
      <c r="B50" s="88">
        <f>ROUND(3.95*LN(A50*0.86),2)</f>
        <v>14.26</v>
      </c>
      <c r="C50" s="95">
        <f t="shared" si="7"/>
        <v>36.67</v>
      </c>
      <c r="D50" s="261">
        <v>24370</v>
      </c>
      <c r="E50" s="262">
        <v>11520</v>
      </c>
      <c r="F50" s="264">
        <f t="shared" si="3"/>
        <v>34059</v>
      </c>
      <c r="G50" s="263">
        <f t="shared" si="6"/>
        <v>24278</v>
      </c>
      <c r="H50" s="262">
        <v>935</v>
      </c>
    </row>
    <row r="51" spans="1:8" ht="12.75">
      <c r="A51" s="163">
        <v>44</v>
      </c>
      <c r="B51" s="88">
        <f t="shared" si="5"/>
        <v>14.35</v>
      </c>
      <c r="C51" s="95">
        <f t="shared" si="7"/>
        <v>37.02</v>
      </c>
      <c r="D51" s="261">
        <v>24370</v>
      </c>
      <c r="E51" s="262">
        <v>11520</v>
      </c>
      <c r="F51" s="264">
        <f t="shared" si="3"/>
        <v>33835</v>
      </c>
      <c r="G51" s="263">
        <f t="shared" si="6"/>
        <v>24113</v>
      </c>
      <c r="H51" s="262">
        <v>935</v>
      </c>
    </row>
    <row r="52" spans="1:8" ht="12.75">
      <c r="A52" s="163">
        <v>45</v>
      </c>
      <c r="B52" s="88">
        <f>ROUND(13.64+0.0158*A52,2)</f>
        <v>14.35</v>
      </c>
      <c r="C52" s="95">
        <f t="shared" si="7"/>
        <v>37.37</v>
      </c>
      <c r="D52" s="261">
        <v>24370</v>
      </c>
      <c r="E52" s="262">
        <v>11520</v>
      </c>
      <c r="F52" s="264">
        <f t="shared" si="3"/>
        <v>33787</v>
      </c>
      <c r="G52" s="263">
        <f t="shared" si="6"/>
        <v>24078</v>
      </c>
      <c r="H52" s="262">
        <v>935</v>
      </c>
    </row>
    <row r="53" spans="1:8" ht="12.75">
      <c r="A53" s="163">
        <v>46</v>
      </c>
      <c r="B53" s="88">
        <f aca="true" t="shared" si="8" ref="B53:B106">ROUND(13.64+0.0158*A53,2)</f>
        <v>14.37</v>
      </c>
      <c r="C53" s="95">
        <f t="shared" si="7"/>
        <v>37.71</v>
      </c>
      <c r="D53" s="261">
        <v>24370</v>
      </c>
      <c r="E53" s="262">
        <v>11520</v>
      </c>
      <c r="F53" s="264">
        <f t="shared" si="3"/>
        <v>33703</v>
      </c>
      <c r="G53" s="263">
        <f t="shared" si="6"/>
        <v>24017</v>
      </c>
      <c r="H53" s="262">
        <v>935</v>
      </c>
    </row>
    <row r="54" spans="1:8" ht="12.75">
      <c r="A54" s="163">
        <v>47</v>
      </c>
      <c r="B54" s="88">
        <f t="shared" si="8"/>
        <v>14.38</v>
      </c>
      <c r="C54" s="95">
        <f t="shared" si="7"/>
        <v>38.05</v>
      </c>
      <c r="D54" s="261">
        <v>24370</v>
      </c>
      <c r="E54" s="262">
        <v>11520</v>
      </c>
      <c r="F54" s="264">
        <f t="shared" si="3"/>
        <v>33639</v>
      </c>
      <c r="G54" s="263">
        <f t="shared" si="6"/>
        <v>23970</v>
      </c>
      <c r="H54" s="262">
        <v>935</v>
      </c>
    </row>
    <row r="55" spans="1:8" ht="12.75">
      <c r="A55" s="163">
        <v>48</v>
      </c>
      <c r="B55" s="88">
        <f t="shared" si="8"/>
        <v>14.4</v>
      </c>
      <c r="C55" s="95">
        <f t="shared" si="7"/>
        <v>38.38</v>
      </c>
      <c r="D55" s="261">
        <v>24370</v>
      </c>
      <c r="E55" s="262">
        <v>11520</v>
      </c>
      <c r="F55" s="264">
        <f t="shared" si="3"/>
        <v>33558</v>
      </c>
      <c r="G55" s="263">
        <f t="shared" si="6"/>
        <v>23910</v>
      </c>
      <c r="H55" s="262">
        <v>935</v>
      </c>
    </row>
    <row r="56" spans="1:8" ht="12.75">
      <c r="A56" s="163">
        <v>49</v>
      </c>
      <c r="B56" s="88">
        <f t="shared" si="8"/>
        <v>14.41</v>
      </c>
      <c r="C56" s="95">
        <f t="shared" si="7"/>
        <v>38.7</v>
      </c>
      <c r="D56" s="261">
        <v>24370</v>
      </c>
      <c r="E56" s="262">
        <v>11520</v>
      </c>
      <c r="F56" s="264">
        <f t="shared" si="3"/>
        <v>33498</v>
      </c>
      <c r="G56" s="263">
        <f t="shared" si="6"/>
        <v>23866</v>
      </c>
      <c r="H56" s="262">
        <v>935</v>
      </c>
    </row>
    <row r="57" spans="1:8" ht="12.75">
      <c r="A57" s="163">
        <v>50</v>
      </c>
      <c r="B57" s="88">
        <f t="shared" si="8"/>
        <v>14.43</v>
      </c>
      <c r="C57" s="95">
        <f t="shared" si="7"/>
        <v>39.02</v>
      </c>
      <c r="D57" s="261">
        <v>24370</v>
      </c>
      <c r="E57" s="262">
        <v>11520</v>
      </c>
      <c r="F57" s="264">
        <f t="shared" si="3"/>
        <v>33420</v>
      </c>
      <c r="G57" s="263">
        <f t="shared" si="6"/>
        <v>23809</v>
      </c>
      <c r="H57" s="262">
        <v>935</v>
      </c>
    </row>
    <row r="58" spans="1:8" ht="12.75">
      <c r="A58" s="163">
        <v>51</v>
      </c>
      <c r="B58" s="88">
        <f t="shared" si="8"/>
        <v>14.45</v>
      </c>
      <c r="C58" s="95">
        <f t="shared" si="7"/>
        <v>39.34</v>
      </c>
      <c r="D58" s="261">
        <v>24370</v>
      </c>
      <c r="E58" s="262">
        <v>11520</v>
      </c>
      <c r="F58" s="264">
        <f t="shared" si="3"/>
        <v>33342</v>
      </c>
      <c r="G58" s="263">
        <f t="shared" si="6"/>
        <v>23752</v>
      </c>
      <c r="H58" s="262">
        <v>935</v>
      </c>
    </row>
    <row r="59" spans="1:8" ht="12.75">
      <c r="A59" s="163">
        <v>52</v>
      </c>
      <c r="B59" s="88">
        <f t="shared" si="8"/>
        <v>14.46</v>
      </c>
      <c r="C59" s="95">
        <f t="shared" si="7"/>
        <v>39.65</v>
      </c>
      <c r="D59" s="261">
        <v>24370</v>
      </c>
      <c r="E59" s="262">
        <v>11520</v>
      </c>
      <c r="F59" s="264">
        <f t="shared" si="3"/>
        <v>33286</v>
      </c>
      <c r="G59" s="263">
        <f t="shared" si="6"/>
        <v>23711</v>
      </c>
      <c r="H59" s="262">
        <v>935</v>
      </c>
    </row>
    <row r="60" spans="1:8" ht="12.75">
      <c r="A60" s="163">
        <v>53</v>
      </c>
      <c r="B60" s="88">
        <f t="shared" si="8"/>
        <v>14.48</v>
      </c>
      <c r="C60" s="95">
        <f t="shared" si="7"/>
        <v>39.95</v>
      </c>
      <c r="D60" s="261">
        <v>24370</v>
      </c>
      <c r="E60" s="262">
        <v>11520</v>
      </c>
      <c r="F60" s="264">
        <f t="shared" si="3"/>
        <v>33212</v>
      </c>
      <c r="G60" s="263">
        <f t="shared" si="6"/>
        <v>23656</v>
      </c>
      <c r="H60" s="262">
        <v>935</v>
      </c>
    </row>
    <row r="61" spans="1:8" ht="12.75">
      <c r="A61" s="163">
        <v>54</v>
      </c>
      <c r="B61" s="88">
        <f t="shared" si="8"/>
        <v>14.49</v>
      </c>
      <c r="C61" s="95">
        <f t="shared" si="7"/>
        <v>40.25</v>
      </c>
      <c r="D61" s="261">
        <v>24370</v>
      </c>
      <c r="E61" s="262">
        <v>11520</v>
      </c>
      <c r="F61" s="264">
        <f t="shared" si="3"/>
        <v>33158</v>
      </c>
      <c r="G61" s="263">
        <f t="shared" si="6"/>
        <v>23617</v>
      </c>
      <c r="H61" s="262">
        <v>935</v>
      </c>
    </row>
    <row r="62" spans="1:8" ht="12.75">
      <c r="A62" s="163">
        <v>55</v>
      </c>
      <c r="B62" s="88">
        <f t="shared" si="8"/>
        <v>14.51</v>
      </c>
      <c r="C62" s="95">
        <f t="shared" si="7"/>
        <v>40.54</v>
      </c>
      <c r="D62" s="261">
        <v>24370</v>
      </c>
      <c r="E62" s="262">
        <v>11520</v>
      </c>
      <c r="F62" s="264">
        <f t="shared" si="3"/>
        <v>33086</v>
      </c>
      <c r="G62" s="263">
        <f t="shared" si="6"/>
        <v>23564</v>
      </c>
      <c r="H62" s="262">
        <v>935</v>
      </c>
    </row>
    <row r="63" spans="1:8" ht="12.75">
      <c r="A63" s="163">
        <v>56</v>
      </c>
      <c r="B63" s="88">
        <f t="shared" si="8"/>
        <v>14.52</v>
      </c>
      <c r="C63" s="95">
        <f t="shared" si="7"/>
        <v>40.83</v>
      </c>
      <c r="D63" s="261">
        <v>24370</v>
      </c>
      <c r="E63" s="262">
        <v>11520</v>
      </c>
      <c r="F63" s="264">
        <f t="shared" si="3"/>
        <v>33034</v>
      </c>
      <c r="G63" s="263">
        <f t="shared" si="6"/>
        <v>23526</v>
      </c>
      <c r="H63" s="262">
        <v>935</v>
      </c>
    </row>
    <row r="64" spans="1:8" ht="12.75">
      <c r="A64" s="163">
        <v>57</v>
      </c>
      <c r="B64" s="88">
        <f t="shared" si="8"/>
        <v>14.54</v>
      </c>
      <c r="C64" s="95">
        <f t="shared" si="7"/>
        <v>41.12</v>
      </c>
      <c r="D64" s="261">
        <v>24370</v>
      </c>
      <c r="E64" s="262">
        <v>11520</v>
      </c>
      <c r="F64" s="264">
        <f t="shared" si="3"/>
        <v>32964</v>
      </c>
      <c r="G64" s="263">
        <f t="shared" si="6"/>
        <v>23475</v>
      </c>
      <c r="H64" s="262">
        <v>935</v>
      </c>
    </row>
    <row r="65" spans="1:8" ht="12.75">
      <c r="A65" s="163">
        <v>58</v>
      </c>
      <c r="B65" s="88">
        <f t="shared" si="8"/>
        <v>14.56</v>
      </c>
      <c r="C65" s="95">
        <f t="shared" si="7"/>
        <v>41.39</v>
      </c>
      <c r="D65" s="261">
        <v>24370</v>
      </c>
      <c r="E65" s="262">
        <v>11520</v>
      </c>
      <c r="F65" s="264">
        <f t="shared" si="3"/>
        <v>32896</v>
      </c>
      <c r="G65" s="263">
        <f t="shared" si="6"/>
        <v>23425</v>
      </c>
      <c r="H65" s="262">
        <v>935</v>
      </c>
    </row>
    <row r="66" spans="1:8" ht="12.75">
      <c r="A66" s="163">
        <v>59</v>
      </c>
      <c r="B66" s="88">
        <f t="shared" si="8"/>
        <v>14.57</v>
      </c>
      <c r="C66" s="95">
        <f t="shared" si="7"/>
        <v>41.66</v>
      </c>
      <c r="D66" s="261">
        <v>24370</v>
      </c>
      <c r="E66" s="262">
        <v>11520</v>
      </c>
      <c r="F66" s="264">
        <f t="shared" si="3"/>
        <v>32848</v>
      </c>
      <c r="G66" s="263">
        <f t="shared" si="6"/>
        <v>23390</v>
      </c>
      <c r="H66" s="262">
        <v>935</v>
      </c>
    </row>
    <row r="67" spans="1:8" ht="12.75">
      <c r="A67" s="163">
        <v>60</v>
      </c>
      <c r="B67" s="88">
        <f t="shared" si="8"/>
        <v>14.59</v>
      </c>
      <c r="C67" s="95">
        <f t="shared" si="7"/>
        <v>41.93</v>
      </c>
      <c r="D67" s="261">
        <v>24370</v>
      </c>
      <c r="E67" s="262">
        <v>11520</v>
      </c>
      <c r="F67" s="264">
        <f t="shared" si="3"/>
        <v>32781</v>
      </c>
      <c r="G67" s="263">
        <f t="shared" si="6"/>
        <v>23341</v>
      </c>
      <c r="H67" s="262">
        <v>935</v>
      </c>
    </row>
    <row r="68" spans="1:8" ht="12.75">
      <c r="A68" s="163">
        <v>61</v>
      </c>
      <c r="B68" s="88">
        <f t="shared" si="8"/>
        <v>14.6</v>
      </c>
      <c r="C68" s="95">
        <f t="shared" si="7"/>
        <v>42.19</v>
      </c>
      <c r="D68" s="261">
        <v>24370</v>
      </c>
      <c r="E68" s="262">
        <v>11520</v>
      </c>
      <c r="F68" s="264">
        <f t="shared" si="3"/>
        <v>32735</v>
      </c>
      <c r="G68" s="263">
        <f t="shared" si="6"/>
        <v>23307</v>
      </c>
      <c r="H68" s="262">
        <v>935</v>
      </c>
    </row>
    <row r="69" spans="1:8" ht="12.75">
      <c r="A69" s="163">
        <v>62</v>
      </c>
      <c r="B69" s="88">
        <f t="shared" si="8"/>
        <v>14.62</v>
      </c>
      <c r="C69" s="95">
        <f t="shared" si="7"/>
        <v>42.45</v>
      </c>
      <c r="D69" s="261">
        <v>24370</v>
      </c>
      <c r="E69" s="262">
        <v>11520</v>
      </c>
      <c r="F69" s="264">
        <f t="shared" si="3"/>
        <v>32670</v>
      </c>
      <c r="G69" s="263">
        <f t="shared" si="6"/>
        <v>23259</v>
      </c>
      <c r="H69" s="262">
        <v>935</v>
      </c>
    </row>
    <row r="70" spans="1:8" ht="12.75">
      <c r="A70" s="163">
        <v>63</v>
      </c>
      <c r="B70" s="88">
        <f t="shared" si="8"/>
        <v>14.64</v>
      </c>
      <c r="C70" s="95">
        <f t="shared" si="7"/>
        <v>42.7</v>
      </c>
      <c r="D70" s="261">
        <v>24370</v>
      </c>
      <c r="E70" s="262">
        <v>11520</v>
      </c>
      <c r="F70" s="264">
        <f t="shared" si="3"/>
        <v>32607</v>
      </c>
      <c r="G70" s="263">
        <f t="shared" si="6"/>
        <v>23213</v>
      </c>
      <c r="H70" s="262">
        <v>935</v>
      </c>
    </row>
    <row r="71" spans="1:8" ht="12.75">
      <c r="A71" s="163">
        <v>64</v>
      </c>
      <c r="B71" s="88">
        <f t="shared" si="8"/>
        <v>14.65</v>
      </c>
      <c r="C71" s="95">
        <f t="shared" si="7"/>
        <v>42.94</v>
      </c>
      <c r="D71" s="261">
        <v>24370</v>
      </c>
      <c r="E71" s="262">
        <v>11520</v>
      </c>
      <c r="F71" s="264">
        <f t="shared" si="3"/>
        <v>32563</v>
      </c>
      <c r="G71" s="263">
        <f t="shared" si="6"/>
        <v>23181</v>
      </c>
      <c r="H71" s="262">
        <v>935</v>
      </c>
    </row>
    <row r="72" spans="1:8" ht="12.75">
      <c r="A72" s="163">
        <v>65</v>
      </c>
      <c r="B72" s="88">
        <f t="shared" si="8"/>
        <v>14.67</v>
      </c>
      <c r="C72" s="95">
        <f t="shared" si="7"/>
        <v>43.18</v>
      </c>
      <c r="D72" s="261">
        <v>24370</v>
      </c>
      <c r="E72" s="262">
        <v>11520</v>
      </c>
      <c r="F72" s="264">
        <f t="shared" si="3"/>
        <v>32502</v>
      </c>
      <c r="G72" s="263">
        <f t="shared" si="6"/>
        <v>23136</v>
      </c>
      <c r="H72" s="262">
        <v>935</v>
      </c>
    </row>
    <row r="73" spans="1:8" ht="12.75">
      <c r="A73" s="163">
        <v>66</v>
      </c>
      <c r="B73" s="88">
        <f t="shared" si="8"/>
        <v>14.68</v>
      </c>
      <c r="C73" s="95">
        <f t="shared" si="7"/>
        <v>43.42</v>
      </c>
      <c r="D73" s="261">
        <v>24370</v>
      </c>
      <c r="E73" s="262">
        <v>11520</v>
      </c>
      <c r="F73" s="264">
        <f t="shared" si="3"/>
        <v>32459</v>
      </c>
      <c r="G73" s="263">
        <f t="shared" si="6"/>
        <v>23105</v>
      </c>
      <c r="H73" s="262">
        <v>935</v>
      </c>
    </row>
    <row r="74" spans="1:8" ht="12.75">
      <c r="A74" s="163">
        <v>67</v>
      </c>
      <c r="B74" s="88">
        <f t="shared" si="8"/>
        <v>14.7</v>
      </c>
      <c r="C74" s="95">
        <f t="shared" si="7"/>
        <v>43.65</v>
      </c>
      <c r="D74" s="261">
        <v>24370</v>
      </c>
      <c r="E74" s="262">
        <v>11520</v>
      </c>
      <c r="F74" s="264">
        <f t="shared" si="3"/>
        <v>32399</v>
      </c>
      <c r="G74" s="263">
        <f t="shared" si="6"/>
        <v>23061</v>
      </c>
      <c r="H74" s="262">
        <v>935</v>
      </c>
    </row>
    <row r="75" spans="1:8" ht="12.75">
      <c r="A75" s="163">
        <v>68</v>
      </c>
      <c r="B75" s="88">
        <f t="shared" si="8"/>
        <v>14.71</v>
      </c>
      <c r="C75" s="95">
        <f t="shared" si="7"/>
        <v>43.87</v>
      </c>
      <c r="D75" s="261">
        <v>24370</v>
      </c>
      <c r="E75" s="262">
        <v>11520</v>
      </c>
      <c r="F75" s="264">
        <f t="shared" si="3"/>
        <v>32359</v>
      </c>
      <c r="G75" s="263">
        <f t="shared" si="6"/>
        <v>23031</v>
      </c>
      <c r="H75" s="262">
        <v>935</v>
      </c>
    </row>
    <row r="76" spans="1:8" ht="12.75">
      <c r="A76" s="163">
        <v>69</v>
      </c>
      <c r="B76" s="88">
        <f t="shared" si="8"/>
        <v>14.73</v>
      </c>
      <c r="C76" s="95">
        <f t="shared" si="7"/>
        <v>44.09</v>
      </c>
      <c r="D76" s="261">
        <v>24370</v>
      </c>
      <c r="E76" s="262">
        <v>11520</v>
      </c>
      <c r="F76" s="264">
        <f t="shared" si="3"/>
        <v>32301</v>
      </c>
      <c r="G76" s="263">
        <f t="shared" si="6"/>
        <v>22989</v>
      </c>
      <c r="H76" s="262">
        <v>935</v>
      </c>
    </row>
    <row r="77" spans="1:8" ht="12.75">
      <c r="A77" s="163">
        <v>70</v>
      </c>
      <c r="B77" s="88">
        <f t="shared" si="8"/>
        <v>14.75</v>
      </c>
      <c r="C77" s="95">
        <f t="shared" si="7"/>
        <v>44.3</v>
      </c>
      <c r="D77" s="261">
        <v>24370</v>
      </c>
      <c r="E77" s="262">
        <v>11520</v>
      </c>
      <c r="F77" s="264">
        <f t="shared" si="3"/>
        <v>32244</v>
      </c>
      <c r="G77" s="263">
        <f t="shared" si="6"/>
        <v>22947</v>
      </c>
      <c r="H77" s="262">
        <v>935</v>
      </c>
    </row>
    <row r="78" spans="1:8" ht="12.75">
      <c r="A78" s="163">
        <v>71</v>
      </c>
      <c r="B78" s="88">
        <f t="shared" si="8"/>
        <v>14.76</v>
      </c>
      <c r="C78" s="95">
        <f t="shared" si="7"/>
        <v>44.51</v>
      </c>
      <c r="D78" s="261">
        <v>24370</v>
      </c>
      <c r="E78" s="262">
        <v>11520</v>
      </c>
      <c r="F78" s="264">
        <f t="shared" si="3"/>
        <v>32205</v>
      </c>
      <c r="G78" s="263">
        <f t="shared" si="6"/>
        <v>22919</v>
      </c>
      <c r="H78" s="262">
        <v>935</v>
      </c>
    </row>
    <row r="79" spans="1:8" ht="12.75">
      <c r="A79" s="163">
        <v>72</v>
      </c>
      <c r="B79" s="88">
        <f t="shared" si="8"/>
        <v>14.78</v>
      </c>
      <c r="C79" s="95">
        <f t="shared" si="7"/>
        <v>44.71</v>
      </c>
      <c r="D79" s="261">
        <v>24370</v>
      </c>
      <c r="E79" s="262">
        <v>11520</v>
      </c>
      <c r="F79" s="264">
        <f t="shared" si="3"/>
        <v>32150</v>
      </c>
      <c r="G79" s="263">
        <f t="shared" si="6"/>
        <v>22878</v>
      </c>
      <c r="H79" s="262">
        <v>935</v>
      </c>
    </row>
    <row r="80" spans="1:8" ht="12.75">
      <c r="A80" s="163">
        <v>73</v>
      </c>
      <c r="B80" s="88">
        <f t="shared" si="8"/>
        <v>14.79</v>
      </c>
      <c r="C80" s="95">
        <f t="shared" si="7"/>
        <v>44.91</v>
      </c>
      <c r="D80" s="261">
        <v>24370</v>
      </c>
      <c r="E80" s="262">
        <v>11520</v>
      </c>
      <c r="F80" s="264">
        <f t="shared" si="3"/>
        <v>32113</v>
      </c>
      <c r="G80" s="263">
        <f aca="true" t="shared" si="9" ref="G80:G111">ROUND(12*(1/B80*D80+1/C80*E80),0)</f>
        <v>22851</v>
      </c>
      <c r="H80" s="262">
        <v>935</v>
      </c>
    </row>
    <row r="81" spans="1:8" ht="12.75">
      <c r="A81" s="163">
        <v>74</v>
      </c>
      <c r="B81" s="88">
        <f t="shared" si="8"/>
        <v>14.81</v>
      </c>
      <c r="C81" s="95">
        <f aca="true" t="shared" si="10" ref="C81:C106">ROUND((-0.00285*POWER(A81,2)+0.62285*A81+17.497)*0.94,2)</f>
        <v>45.1</v>
      </c>
      <c r="D81" s="261">
        <v>24370</v>
      </c>
      <c r="E81" s="262">
        <v>11520</v>
      </c>
      <c r="F81" s="264">
        <f aca="true" t="shared" si="11" ref="F81:F140">ROUND(12*1.3644*(1/B81*D81+1/C81*E81)+H81,0)</f>
        <v>32059</v>
      </c>
      <c r="G81" s="263">
        <f t="shared" si="9"/>
        <v>22811</v>
      </c>
      <c r="H81" s="262">
        <v>935</v>
      </c>
    </row>
    <row r="82" spans="1:8" ht="12.75">
      <c r="A82" s="163">
        <v>75</v>
      </c>
      <c r="B82" s="88">
        <f t="shared" si="8"/>
        <v>14.83</v>
      </c>
      <c r="C82" s="95">
        <f t="shared" si="10"/>
        <v>45.29</v>
      </c>
      <c r="D82" s="261">
        <v>24370</v>
      </c>
      <c r="E82" s="262">
        <v>11520</v>
      </c>
      <c r="F82" s="264">
        <f t="shared" si="11"/>
        <v>32005</v>
      </c>
      <c r="G82" s="263">
        <f t="shared" si="9"/>
        <v>22772</v>
      </c>
      <c r="H82" s="262">
        <v>935</v>
      </c>
    </row>
    <row r="83" spans="1:8" ht="12.75">
      <c r="A83" s="163">
        <v>76</v>
      </c>
      <c r="B83" s="88">
        <f t="shared" si="8"/>
        <v>14.84</v>
      </c>
      <c r="C83" s="95">
        <f t="shared" si="10"/>
        <v>45.47</v>
      </c>
      <c r="D83" s="261">
        <v>24370</v>
      </c>
      <c r="E83" s="262">
        <v>11520</v>
      </c>
      <c r="F83" s="264">
        <f t="shared" si="11"/>
        <v>31970</v>
      </c>
      <c r="G83" s="263">
        <f t="shared" si="9"/>
        <v>22746</v>
      </c>
      <c r="H83" s="262">
        <v>935</v>
      </c>
    </row>
    <row r="84" spans="1:8" ht="12.75">
      <c r="A84" s="163">
        <v>77</v>
      </c>
      <c r="B84" s="88">
        <f t="shared" si="8"/>
        <v>14.86</v>
      </c>
      <c r="C84" s="95">
        <f t="shared" si="10"/>
        <v>45.65</v>
      </c>
      <c r="D84" s="261">
        <v>24370</v>
      </c>
      <c r="E84" s="262">
        <v>11520</v>
      </c>
      <c r="F84" s="264">
        <f t="shared" si="11"/>
        <v>31918</v>
      </c>
      <c r="G84" s="263">
        <f t="shared" si="9"/>
        <v>22708</v>
      </c>
      <c r="H84" s="262">
        <v>935</v>
      </c>
    </row>
    <row r="85" spans="1:8" ht="12.75">
      <c r="A85" s="163">
        <v>78</v>
      </c>
      <c r="B85" s="88">
        <f t="shared" si="8"/>
        <v>14.87</v>
      </c>
      <c r="C85" s="95">
        <f t="shared" si="10"/>
        <v>45.82</v>
      </c>
      <c r="D85" s="261">
        <v>24370</v>
      </c>
      <c r="E85" s="262">
        <v>11520</v>
      </c>
      <c r="F85" s="264">
        <f t="shared" si="11"/>
        <v>31884</v>
      </c>
      <c r="G85" s="263">
        <f t="shared" si="9"/>
        <v>22683</v>
      </c>
      <c r="H85" s="262">
        <v>935</v>
      </c>
    </row>
    <row r="86" spans="1:8" ht="12.75">
      <c r="A86" s="163">
        <v>79</v>
      </c>
      <c r="B86" s="88">
        <f t="shared" si="8"/>
        <v>14.89</v>
      </c>
      <c r="C86" s="95">
        <f t="shared" si="10"/>
        <v>45.98</v>
      </c>
      <c r="D86" s="261">
        <v>24370</v>
      </c>
      <c r="E86" s="262">
        <v>11520</v>
      </c>
      <c r="F86" s="264">
        <f t="shared" si="11"/>
        <v>31834</v>
      </c>
      <c r="G86" s="263">
        <f t="shared" si="9"/>
        <v>22647</v>
      </c>
      <c r="H86" s="262">
        <v>935</v>
      </c>
    </row>
    <row r="87" spans="1:8" ht="12.75">
      <c r="A87" s="163">
        <v>80</v>
      </c>
      <c r="B87" s="88">
        <f t="shared" si="8"/>
        <v>14.9</v>
      </c>
      <c r="C87" s="95">
        <f t="shared" si="10"/>
        <v>46.14</v>
      </c>
      <c r="D87" s="261">
        <v>24370</v>
      </c>
      <c r="E87" s="262">
        <v>11520</v>
      </c>
      <c r="F87" s="264">
        <f t="shared" si="11"/>
        <v>31802</v>
      </c>
      <c r="G87" s="263">
        <f t="shared" si="9"/>
        <v>22623</v>
      </c>
      <c r="H87" s="262">
        <v>935</v>
      </c>
    </row>
    <row r="88" spans="1:8" ht="12.75">
      <c r="A88" s="163">
        <v>81</v>
      </c>
      <c r="B88" s="88">
        <f t="shared" si="8"/>
        <v>14.92</v>
      </c>
      <c r="C88" s="95">
        <f t="shared" si="10"/>
        <v>46.29</v>
      </c>
      <c r="D88" s="261">
        <v>24370</v>
      </c>
      <c r="E88" s="262">
        <v>11520</v>
      </c>
      <c r="F88" s="264">
        <f t="shared" si="11"/>
        <v>31753</v>
      </c>
      <c r="G88" s="263">
        <f t="shared" si="9"/>
        <v>22587</v>
      </c>
      <c r="H88" s="262">
        <v>935</v>
      </c>
    </row>
    <row r="89" spans="1:8" ht="12.75">
      <c r="A89" s="163">
        <v>82</v>
      </c>
      <c r="B89" s="88">
        <f t="shared" si="8"/>
        <v>14.94</v>
      </c>
      <c r="C89" s="95">
        <f t="shared" si="10"/>
        <v>46.44</v>
      </c>
      <c r="D89" s="261">
        <v>24370</v>
      </c>
      <c r="E89" s="262">
        <v>11520</v>
      </c>
      <c r="F89" s="264">
        <f t="shared" si="11"/>
        <v>31704</v>
      </c>
      <c r="G89" s="263">
        <f t="shared" si="9"/>
        <v>22551</v>
      </c>
      <c r="H89" s="262">
        <v>935</v>
      </c>
    </row>
    <row r="90" spans="1:8" ht="12.75">
      <c r="A90" s="163">
        <v>83</v>
      </c>
      <c r="B90" s="88">
        <f t="shared" si="8"/>
        <v>14.95</v>
      </c>
      <c r="C90" s="95">
        <f t="shared" si="10"/>
        <v>46.59</v>
      </c>
      <c r="D90" s="261">
        <v>24370</v>
      </c>
      <c r="E90" s="262">
        <v>11520</v>
      </c>
      <c r="F90" s="264">
        <f t="shared" si="11"/>
        <v>31673</v>
      </c>
      <c r="G90" s="263">
        <f t="shared" si="9"/>
        <v>22528</v>
      </c>
      <c r="H90" s="262">
        <v>935</v>
      </c>
    </row>
    <row r="91" spans="1:8" ht="12.75">
      <c r="A91" s="163">
        <v>84</v>
      </c>
      <c r="B91" s="88">
        <f t="shared" si="8"/>
        <v>14.97</v>
      </c>
      <c r="C91" s="95">
        <f t="shared" si="10"/>
        <v>46.72</v>
      </c>
      <c r="D91" s="261">
        <v>24370</v>
      </c>
      <c r="E91" s="262">
        <v>11520</v>
      </c>
      <c r="F91" s="264">
        <f t="shared" si="11"/>
        <v>31626</v>
      </c>
      <c r="G91" s="263">
        <f t="shared" si="9"/>
        <v>22494</v>
      </c>
      <c r="H91" s="262">
        <v>935</v>
      </c>
    </row>
    <row r="92" spans="1:8" ht="12.75">
      <c r="A92" s="163">
        <v>85</v>
      </c>
      <c r="B92" s="88">
        <f t="shared" si="8"/>
        <v>14.98</v>
      </c>
      <c r="C92" s="95">
        <f t="shared" si="10"/>
        <v>46.86</v>
      </c>
      <c r="D92" s="261">
        <v>24370</v>
      </c>
      <c r="E92" s="262">
        <v>11520</v>
      </c>
      <c r="F92" s="264">
        <f t="shared" si="11"/>
        <v>31596</v>
      </c>
      <c r="G92" s="263">
        <f t="shared" si="9"/>
        <v>22472</v>
      </c>
      <c r="H92" s="262">
        <v>935</v>
      </c>
    </row>
    <row r="93" spans="1:8" ht="12.75">
      <c r="A93" s="163">
        <v>86</v>
      </c>
      <c r="B93" s="88">
        <f t="shared" si="8"/>
        <v>15</v>
      </c>
      <c r="C93" s="95">
        <f t="shared" si="10"/>
        <v>46.98</v>
      </c>
      <c r="D93" s="261">
        <v>24370</v>
      </c>
      <c r="E93" s="262">
        <v>11520</v>
      </c>
      <c r="F93" s="264">
        <f t="shared" si="11"/>
        <v>31550</v>
      </c>
      <c r="G93" s="263">
        <f t="shared" si="9"/>
        <v>22439</v>
      </c>
      <c r="H93" s="262">
        <v>935</v>
      </c>
    </row>
    <row r="94" spans="1:8" ht="12.75">
      <c r="A94" s="163">
        <v>87</v>
      </c>
      <c r="B94" s="88">
        <f t="shared" si="8"/>
        <v>15.01</v>
      </c>
      <c r="C94" s="95">
        <f t="shared" si="10"/>
        <v>47.11</v>
      </c>
      <c r="D94" s="261">
        <v>24370</v>
      </c>
      <c r="E94" s="262">
        <v>11520</v>
      </c>
      <c r="F94" s="264">
        <f t="shared" si="11"/>
        <v>31521</v>
      </c>
      <c r="G94" s="263">
        <f t="shared" si="9"/>
        <v>22417</v>
      </c>
      <c r="H94" s="262">
        <v>935</v>
      </c>
    </row>
    <row r="95" spans="1:8" ht="12.75">
      <c r="A95" s="163">
        <v>88</v>
      </c>
      <c r="B95" s="88">
        <f t="shared" si="8"/>
        <v>15.03</v>
      </c>
      <c r="C95" s="95">
        <f t="shared" si="10"/>
        <v>47.22</v>
      </c>
      <c r="D95" s="261">
        <v>24370</v>
      </c>
      <c r="E95" s="262">
        <v>11520</v>
      </c>
      <c r="F95" s="264">
        <f t="shared" si="11"/>
        <v>31477</v>
      </c>
      <c r="G95" s="263">
        <f t="shared" si="9"/>
        <v>22385</v>
      </c>
      <c r="H95" s="262">
        <v>935</v>
      </c>
    </row>
    <row r="96" spans="1:8" ht="12.75">
      <c r="A96" s="163">
        <v>89</v>
      </c>
      <c r="B96" s="88">
        <f t="shared" si="8"/>
        <v>15.05</v>
      </c>
      <c r="C96" s="95">
        <f t="shared" si="10"/>
        <v>47.33</v>
      </c>
      <c r="D96" s="261">
        <v>24370</v>
      </c>
      <c r="E96" s="262">
        <v>11520</v>
      </c>
      <c r="F96" s="264">
        <f t="shared" si="11"/>
        <v>31432</v>
      </c>
      <c r="G96" s="263">
        <f t="shared" si="9"/>
        <v>22352</v>
      </c>
      <c r="H96" s="262">
        <v>935</v>
      </c>
    </row>
    <row r="97" spans="1:8" ht="12.75">
      <c r="A97" s="163">
        <v>90</v>
      </c>
      <c r="B97" s="88">
        <f t="shared" si="8"/>
        <v>15.06</v>
      </c>
      <c r="C97" s="95">
        <f t="shared" si="10"/>
        <v>47.44</v>
      </c>
      <c r="D97" s="261">
        <v>24370</v>
      </c>
      <c r="E97" s="262">
        <v>11520</v>
      </c>
      <c r="F97" s="264">
        <f t="shared" si="11"/>
        <v>31405</v>
      </c>
      <c r="G97" s="263">
        <f t="shared" si="9"/>
        <v>22332</v>
      </c>
      <c r="H97" s="262">
        <v>935</v>
      </c>
    </row>
    <row r="98" spans="1:8" ht="12.75">
      <c r="A98" s="163">
        <v>91</v>
      </c>
      <c r="B98" s="88">
        <f t="shared" si="8"/>
        <v>15.08</v>
      </c>
      <c r="C98" s="95">
        <f t="shared" si="10"/>
        <v>47.54</v>
      </c>
      <c r="D98" s="261">
        <v>24370</v>
      </c>
      <c r="E98" s="262">
        <v>11520</v>
      </c>
      <c r="F98" s="264">
        <f t="shared" si="11"/>
        <v>31362</v>
      </c>
      <c r="G98" s="263">
        <f t="shared" si="9"/>
        <v>22300</v>
      </c>
      <c r="H98" s="262">
        <v>935</v>
      </c>
    </row>
    <row r="99" spans="1:8" ht="12.75">
      <c r="A99" s="163">
        <v>92</v>
      </c>
      <c r="B99" s="88">
        <f t="shared" si="8"/>
        <v>15.09</v>
      </c>
      <c r="C99" s="95">
        <f t="shared" si="10"/>
        <v>47.64</v>
      </c>
      <c r="D99" s="261">
        <v>24370</v>
      </c>
      <c r="E99" s="262">
        <v>11520</v>
      </c>
      <c r="F99" s="264">
        <f t="shared" si="11"/>
        <v>31336</v>
      </c>
      <c r="G99" s="263">
        <f t="shared" si="9"/>
        <v>22281</v>
      </c>
      <c r="H99" s="262">
        <v>935</v>
      </c>
    </row>
    <row r="100" spans="1:8" ht="12.75">
      <c r="A100" s="163">
        <v>93</v>
      </c>
      <c r="B100" s="88">
        <f t="shared" si="8"/>
        <v>15.11</v>
      </c>
      <c r="C100" s="95">
        <f t="shared" si="10"/>
        <v>47.73</v>
      </c>
      <c r="D100" s="261">
        <v>24370</v>
      </c>
      <c r="E100" s="262">
        <v>11520</v>
      </c>
      <c r="F100" s="264">
        <f t="shared" si="11"/>
        <v>31293</v>
      </c>
      <c r="G100" s="263">
        <f t="shared" si="9"/>
        <v>22250</v>
      </c>
      <c r="H100" s="262">
        <v>935</v>
      </c>
    </row>
    <row r="101" spans="1:8" ht="12.75">
      <c r="A101" s="163">
        <v>94</v>
      </c>
      <c r="B101" s="88">
        <f t="shared" si="8"/>
        <v>15.13</v>
      </c>
      <c r="C101" s="95">
        <f t="shared" si="10"/>
        <v>47.81</v>
      </c>
      <c r="D101" s="261">
        <v>24370</v>
      </c>
      <c r="E101" s="262">
        <v>11520</v>
      </c>
      <c r="F101" s="264">
        <f t="shared" si="11"/>
        <v>31252</v>
      </c>
      <c r="G101" s="263">
        <f t="shared" si="9"/>
        <v>22220</v>
      </c>
      <c r="H101" s="262">
        <v>935</v>
      </c>
    </row>
    <row r="102" spans="1:8" ht="12.75">
      <c r="A102" s="163">
        <v>95</v>
      </c>
      <c r="B102" s="88">
        <f t="shared" si="8"/>
        <v>15.14</v>
      </c>
      <c r="C102" s="95">
        <f t="shared" si="10"/>
        <v>47.89</v>
      </c>
      <c r="D102" s="261">
        <v>24370</v>
      </c>
      <c r="E102" s="262">
        <v>11520</v>
      </c>
      <c r="F102" s="264">
        <f t="shared" si="11"/>
        <v>31228</v>
      </c>
      <c r="G102" s="263">
        <f t="shared" si="9"/>
        <v>22202</v>
      </c>
      <c r="H102" s="262">
        <v>935</v>
      </c>
    </row>
    <row r="103" spans="1:8" ht="12.75">
      <c r="A103" s="163">
        <v>96</v>
      </c>
      <c r="B103" s="88">
        <f t="shared" si="8"/>
        <v>15.16</v>
      </c>
      <c r="C103" s="95">
        <f t="shared" si="10"/>
        <v>47.96</v>
      </c>
      <c r="D103" s="261">
        <v>24370</v>
      </c>
      <c r="E103" s="262">
        <v>11520</v>
      </c>
      <c r="F103" s="264">
        <f t="shared" si="11"/>
        <v>31187</v>
      </c>
      <c r="G103" s="263">
        <f t="shared" si="9"/>
        <v>22173</v>
      </c>
      <c r="H103" s="262">
        <v>935</v>
      </c>
    </row>
    <row r="104" spans="1:8" ht="12.75">
      <c r="A104" s="163">
        <v>97</v>
      </c>
      <c r="B104" s="88">
        <f t="shared" si="8"/>
        <v>15.17</v>
      </c>
      <c r="C104" s="95">
        <f t="shared" si="10"/>
        <v>48.03</v>
      </c>
      <c r="D104" s="261">
        <v>24370</v>
      </c>
      <c r="E104" s="262">
        <v>11520</v>
      </c>
      <c r="F104" s="264">
        <f t="shared" si="11"/>
        <v>31164</v>
      </c>
      <c r="G104" s="263">
        <f t="shared" si="9"/>
        <v>22156</v>
      </c>
      <c r="H104" s="262">
        <v>935</v>
      </c>
    </row>
    <row r="105" spans="1:8" ht="12.75">
      <c r="A105" s="163">
        <v>98</v>
      </c>
      <c r="B105" s="88">
        <f t="shared" si="8"/>
        <v>15.19</v>
      </c>
      <c r="C105" s="95">
        <f t="shared" si="10"/>
        <v>48.1</v>
      </c>
      <c r="D105" s="261">
        <v>24370</v>
      </c>
      <c r="E105" s="262">
        <v>11520</v>
      </c>
      <c r="F105" s="264">
        <f t="shared" si="11"/>
        <v>31124</v>
      </c>
      <c r="G105" s="263">
        <f t="shared" si="9"/>
        <v>22126</v>
      </c>
      <c r="H105" s="262">
        <v>935</v>
      </c>
    </row>
    <row r="106" spans="1:8" ht="12.75">
      <c r="A106" s="163">
        <v>99</v>
      </c>
      <c r="B106" s="88">
        <f t="shared" si="8"/>
        <v>15.2</v>
      </c>
      <c r="C106" s="95">
        <f t="shared" si="10"/>
        <v>48.15</v>
      </c>
      <c r="D106" s="261">
        <v>24370</v>
      </c>
      <c r="E106" s="262">
        <v>11520</v>
      </c>
      <c r="F106" s="264">
        <f t="shared" si="11"/>
        <v>31103</v>
      </c>
      <c r="G106" s="263">
        <f t="shared" si="9"/>
        <v>22111</v>
      </c>
      <c r="H106" s="262">
        <v>935</v>
      </c>
    </row>
    <row r="107" spans="1:8" ht="12.75">
      <c r="A107" s="163">
        <v>100</v>
      </c>
      <c r="B107" s="88">
        <v>15.2</v>
      </c>
      <c r="C107" s="87">
        <v>48.2</v>
      </c>
      <c r="D107" s="261">
        <v>24370</v>
      </c>
      <c r="E107" s="262">
        <v>11520</v>
      </c>
      <c r="F107" s="264">
        <f t="shared" si="11"/>
        <v>31099</v>
      </c>
      <c r="G107" s="263">
        <f t="shared" si="9"/>
        <v>22108</v>
      </c>
      <c r="H107" s="262">
        <v>935</v>
      </c>
    </row>
    <row r="108" spans="1:8" ht="12.75">
      <c r="A108" s="163">
        <v>101</v>
      </c>
      <c r="B108" s="88">
        <v>15.2</v>
      </c>
      <c r="C108" s="87">
        <v>48.2</v>
      </c>
      <c r="D108" s="261">
        <v>24370</v>
      </c>
      <c r="E108" s="262">
        <v>11520</v>
      </c>
      <c r="F108" s="264">
        <f t="shared" si="11"/>
        <v>31099</v>
      </c>
      <c r="G108" s="263">
        <f t="shared" si="9"/>
        <v>22108</v>
      </c>
      <c r="H108" s="262">
        <v>935</v>
      </c>
    </row>
    <row r="109" spans="1:8" ht="12.75">
      <c r="A109" s="163">
        <v>102</v>
      </c>
      <c r="B109" s="88">
        <v>15.2</v>
      </c>
      <c r="C109" s="87">
        <v>48.2</v>
      </c>
      <c r="D109" s="261">
        <v>24370</v>
      </c>
      <c r="E109" s="262">
        <v>11520</v>
      </c>
      <c r="F109" s="264">
        <f t="shared" si="11"/>
        <v>31099</v>
      </c>
      <c r="G109" s="263">
        <f t="shared" si="9"/>
        <v>22108</v>
      </c>
      <c r="H109" s="262">
        <v>935</v>
      </c>
    </row>
    <row r="110" spans="1:8" ht="12.75">
      <c r="A110" s="163">
        <v>103</v>
      </c>
      <c r="B110" s="88">
        <v>15.2</v>
      </c>
      <c r="C110" s="87">
        <v>48.2</v>
      </c>
      <c r="D110" s="261">
        <v>24370</v>
      </c>
      <c r="E110" s="262">
        <v>11520</v>
      </c>
      <c r="F110" s="264">
        <f t="shared" si="11"/>
        <v>31099</v>
      </c>
      <c r="G110" s="263">
        <f t="shared" si="9"/>
        <v>22108</v>
      </c>
      <c r="H110" s="262">
        <v>935</v>
      </c>
    </row>
    <row r="111" spans="1:8" ht="12.75">
      <c r="A111" s="163">
        <v>104</v>
      </c>
      <c r="B111" s="88">
        <v>15.2</v>
      </c>
      <c r="C111" s="87">
        <v>48.2</v>
      </c>
      <c r="D111" s="261">
        <v>24370</v>
      </c>
      <c r="E111" s="262">
        <v>11520</v>
      </c>
      <c r="F111" s="264">
        <f t="shared" si="11"/>
        <v>31099</v>
      </c>
      <c r="G111" s="263">
        <f t="shared" si="9"/>
        <v>22108</v>
      </c>
      <c r="H111" s="262">
        <v>935</v>
      </c>
    </row>
    <row r="112" spans="1:8" ht="12.75">
      <c r="A112" s="163">
        <v>105</v>
      </c>
      <c r="B112" s="88">
        <v>15.2</v>
      </c>
      <c r="C112" s="87">
        <v>48.2</v>
      </c>
      <c r="D112" s="261">
        <v>24370</v>
      </c>
      <c r="E112" s="262">
        <v>11520</v>
      </c>
      <c r="F112" s="264">
        <f t="shared" si="11"/>
        <v>31099</v>
      </c>
      <c r="G112" s="263">
        <f aca="true" t="shared" si="12" ref="G112:G137">ROUND(12*(1/B112*D112+1/C112*E112),0)</f>
        <v>22108</v>
      </c>
      <c r="H112" s="262">
        <v>935</v>
      </c>
    </row>
    <row r="113" spans="1:8" ht="12.75">
      <c r="A113" s="163">
        <v>106</v>
      </c>
      <c r="B113" s="88">
        <v>15.2</v>
      </c>
      <c r="C113" s="87">
        <v>48.2</v>
      </c>
      <c r="D113" s="261">
        <v>24370</v>
      </c>
      <c r="E113" s="262">
        <v>11520</v>
      </c>
      <c r="F113" s="264">
        <f t="shared" si="11"/>
        <v>31099</v>
      </c>
      <c r="G113" s="263">
        <f t="shared" si="12"/>
        <v>22108</v>
      </c>
      <c r="H113" s="262">
        <v>935</v>
      </c>
    </row>
    <row r="114" spans="1:8" ht="12.75">
      <c r="A114" s="163">
        <v>107</v>
      </c>
      <c r="B114" s="88">
        <v>15.2</v>
      </c>
      <c r="C114" s="87">
        <v>48.2</v>
      </c>
      <c r="D114" s="261">
        <v>24370</v>
      </c>
      <c r="E114" s="262">
        <v>11520</v>
      </c>
      <c r="F114" s="264">
        <f t="shared" si="11"/>
        <v>31099</v>
      </c>
      <c r="G114" s="263">
        <f t="shared" si="12"/>
        <v>22108</v>
      </c>
      <c r="H114" s="262">
        <v>935</v>
      </c>
    </row>
    <row r="115" spans="1:8" ht="12.75">
      <c r="A115" s="163">
        <v>108</v>
      </c>
      <c r="B115" s="88">
        <v>15.2</v>
      </c>
      <c r="C115" s="87">
        <v>48.2</v>
      </c>
      <c r="D115" s="261">
        <v>24370</v>
      </c>
      <c r="E115" s="262">
        <v>11520</v>
      </c>
      <c r="F115" s="264">
        <f t="shared" si="11"/>
        <v>31099</v>
      </c>
      <c r="G115" s="263">
        <f t="shared" si="12"/>
        <v>22108</v>
      </c>
      <c r="H115" s="262">
        <v>935</v>
      </c>
    </row>
    <row r="116" spans="1:8" ht="12.75">
      <c r="A116" s="163">
        <v>109</v>
      </c>
      <c r="B116" s="88">
        <v>15.2</v>
      </c>
      <c r="C116" s="87">
        <v>48.2</v>
      </c>
      <c r="D116" s="261">
        <v>24370</v>
      </c>
      <c r="E116" s="262">
        <v>11520</v>
      </c>
      <c r="F116" s="264">
        <f t="shared" si="11"/>
        <v>31099</v>
      </c>
      <c r="G116" s="263">
        <f t="shared" si="12"/>
        <v>22108</v>
      </c>
      <c r="H116" s="262">
        <v>935</v>
      </c>
    </row>
    <row r="117" spans="1:8" ht="12.75">
      <c r="A117" s="163">
        <v>110</v>
      </c>
      <c r="B117" s="88">
        <v>15.2</v>
      </c>
      <c r="C117" s="87">
        <v>48.2</v>
      </c>
      <c r="D117" s="261">
        <v>24370</v>
      </c>
      <c r="E117" s="262">
        <v>11520</v>
      </c>
      <c r="F117" s="264">
        <f t="shared" si="11"/>
        <v>31099</v>
      </c>
      <c r="G117" s="263">
        <f t="shared" si="12"/>
        <v>22108</v>
      </c>
      <c r="H117" s="262">
        <v>935</v>
      </c>
    </row>
    <row r="118" spans="1:8" ht="12.75">
      <c r="A118" s="163">
        <v>111</v>
      </c>
      <c r="B118" s="88">
        <v>15.2</v>
      </c>
      <c r="C118" s="87">
        <v>48.2</v>
      </c>
      <c r="D118" s="261">
        <v>24370</v>
      </c>
      <c r="E118" s="262">
        <v>11520</v>
      </c>
      <c r="F118" s="264">
        <f t="shared" si="11"/>
        <v>31099</v>
      </c>
      <c r="G118" s="263">
        <f t="shared" si="12"/>
        <v>22108</v>
      </c>
      <c r="H118" s="262">
        <v>935</v>
      </c>
    </row>
    <row r="119" spans="1:8" ht="12.75">
      <c r="A119" s="163">
        <v>112</v>
      </c>
      <c r="B119" s="88">
        <v>15.2</v>
      </c>
      <c r="C119" s="87">
        <v>48.2</v>
      </c>
      <c r="D119" s="261">
        <v>24370</v>
      </c>
      <c r="E119" s="262">
        <v>11520</v>
      </c>
      <c r="F119" s="264">
        <f t="shared" si="11"/>
        <v>31099</v>
      </c>
      <c r="G119" s="263">
        <f t="shared" si="12"/>
        <v>22108</v>
      </c>
      <c r="H119" s="262">
        <v>935</v>
      </c>
    </row>
    <row r="120" spans="1:8" ht="12.75">
      <c r="A120" s="163">
        <v>113</v>
      </c>
      <c r="B120" s="88">
        <v>15.2</v>
      </c>
      <c r="C120" s="87">
        <v>48.2</v>
      </c>
      <c r="D120" s="261">
        <v>24370</v>
      </c>
      <c r="E120" s="262">
        <v>11520</v>
      </c>
      <c r="F120" s="264">
        <f t="shared" si="11"/>
        <v>31099</v>
      </c>
      <c r="G120" s="263">
        <f t="shared" si="12"/>
        <v>22108</v>
      </c>
      <c r="H120" s="262">
        <v>935</v>
      </c>
    </row>
    <row r="121" spans="1:8" ht="12.75">
      <c r="A121" s="163">
        <v>114</v>
      </c>
      <c r="B121" s="88">
        <v>15.2</v>
      </c>
      <c r="C121" s="87">
        <v>48.2</v>
      </c>
      <c r="D121" s="261">
        <v>24370</v>
      </c>
      <c r="E121" s="262">
        <v>11520</v>
      </c>
      <c r="F121" s="264">
        <f t="shared" si="11"/>
        <v>31099</v>
      </c>
      <c r="G121" s="263">
        <f t="shared" si="12"/>
        <v>22108</v>
      </c>
      <c r="H121" s="262">
        <v>935</v>
      </c>
    </row>
    <row r="122" spans="1:8" ht="12.75">
      <c r="A122" s="163">
        <v>115</v>
      </c>
      <c r="B122" s="88">
        <v>15.2</v>
      </c>
      <c r="C122" s="87">
        <v>48.2</v>
      </c>
      <c r="D122" s="261">
        <v>24370</v>
      </c>
      <c r="E122" s="262">
        <v>11520</v>
      </c>
      <c r="F122" s="264">
        <f t="shared" si="11"/>
        <v>31099</v>
      </c>
      <c r="G122" s="263">
        <f t="shared" si="12"/>
        <v>22108</v>
      </c>
      <c r="H122" s="262">
        <v>935</v>
      </c>
    </row>
    <row r="123" spans="1:8" ht="12.75">
      <c r="A123" s="163">
        <v>116</v>
      </c>
      <c r="B123" s="88">
        <v>15.2</v>
      </c>
      <c r="C123" s="87">
        <v>48.2</v>
      </c>
      <c r="D123" s="261">
        <v>24370</v>
      </c>
      <c r="E123" s="262">
        <v>11520</v>
      </c>
      <c r="F123" s="264">
        <f t="shared" si="11"/>
        <v>31099</v>
      </c>
      <c r="G123" s="263">
        <f t="shared" si="12"/>
        <v>22108</v>
      </c>
      <c r="H123" s="262">
        <v>935</v>
      </c>
    </row>
    <row r="124" spans="1:8" ht="12.75">
      <c r="A124" s="163">
        <v>117</v>
      </c>
      <c r="B124" s="88">
        <v>15.2</v>
      </c>
      <c r="C124" s="87">
        <v>48.2</v>
      </c>
      <c r="D124" s="261">
        <v>24370</v>
      </c>
      <c r="E124" s="262">
        <v>11520</v>
      </c>
      <c r="F124" s="264">
        <f t="shared" si="11"/>
        <v>31099</v>
      </c>
      <c r="G124" s="263">
        <f t="shared" si="12"/>
        <v>22108</v>
      </c>
      <c r="H124" s="262">
        <v>935</v>
      </c>
    </row>
    <row r="125" spans="1:8" ht="12.75">
      <c r="A125" s="163">
        <v>118</v>
      </c>
      <c r="B125" s="88">
        <v>15.2</v>
      </c>
      <c r="C125" s="87">
        <v>48.2</v>
      </c>
      <c r="D125" s="261">
        <v>24370</v>
      </c>
      <c r="E125" s="262">
        <v>11520</v>
      </c>
      <c r="F125" s="264">
        <f t="shared" si="11"/>
        <v>31099</v>
      </c>
      <c r="G125" s="263">
        <f t="shared" si="12"/>
        <v>22108</v>
      </c>
      <c r="H125" s="262">
        <v>935</v>
      </c>
    </row>
    <row r="126" spans="1:8" ht="12.75">
      <c r="A126" s="163">
        <v>119</v>
      </c>
      <c r="B126" s="88">
        <v>15.2</v>
      </c>
      <c r="C126" s="87">
        <v>48.2</v>
      </c>
      <c r="D126" s="261">
        <v>24370</v>
      </c>
      <c r="E126" s="262">
        <v>11520</v>
      </c>
      <c r="F126" s="264">
        <f t="shared" si="11"/>
        <v>31099</v>
      </c>
      <c r="G126" s="263">
        <f t="shared" si="12"/>
        <v>22108</v>
      </c>
      <c r="H126" s="262">
        <v>935</v>
      </c>
    </row>
    <row r="127" spans="1:8" ht="12.75">
      <c r="A127" s="163">
        <v>120</v>
      </c>
      <c r="B127" s="88">
        <v>15.2</v>
      </c>
      <c r="C127" s="87">
        <v>48.2</v>
      </c>
      <c r="D127" s="261">
        <v>24370</v>
      </c>
      <c r="E127" s="262">
        <v>11520</v>
      </c>
      <c r="F127" s="264">
        <f t="shared" si="11"/>
        <v>31099</v>
      </c>
      <c r="G127" s="263">
        <f t="shared" si="12"/>
        <v>22108</v>
      </c>
      <c r="H127" s="262">
        <v>935</v>
      </c>
    </row>
    <row r="128" spans="1:8" ht="12.75">
      <c r="A128" s="163">
        <v>121</v>
      </c>
      <c r="B128" s="88">
        <v>15.2</v>
      </c>
      <c r="C128" s="87">
        <v>48.2</v>
      </c>
      <c r="D128" s="261">
        <v>24370</v>
      </c>
      <c r="E128" s="262">
        <v>11520</v>
      </c>
      <c r="F128" s="264">
        <f t="shared" si="11"/>
        <v>31099</v>
      </c>
      <c r="G128" s="263">
        <f t="shared" si="12"/>
        <v>22108</v>
      </c>
      <c r="H128" s="262">
        <v>935</v>
      </c>
    </row>
    <row r="129" spans="1:8" ht="12.75">
      <c r="A129" s="163">
        <v>122</v>
      </c>
      <c r="B129" s="88">
        <v>15.2</v>
      </c>
      <c r="C129" s="87">
        <v>48.2</v>
      </c>
      <c r="D129" s="261">
        <v>24370</v>
      </c>
      <c r="E129" s="262">
        <v>11520</v>
      </c>
      <c r="F129" s="264">
        <f t="shared" si="11"/>
        <v>31099</v>
      </c>
      <c r="G129" s="263">
        <f t="shared" si="12"/>
        <v>22108</v>
      </c>
      <c r="H129" s="262">
        <v>935</v>
      </c>
    </row>
    <row r="130" spans="1:8" ht="12.75">
      <c r="A130" s="163">
        <v>123</v>
      </c>
      <c r="B130" s="88">
        <v>15.2</v>
      </c>
      <c r="C130" s="87">
        <v>48.2</v>
      </c>
      <c r="D130" s="261">
        <v>24370</v>
      </c>
      <c r="E130" s="262">
        <v>11520</v>
      </c>
      <c r="F130" s="264">
        <f t="shared" si="11"/>
        <v>31099</v>
      </c>
      <c r="G130" s="263">
        <f t="shared" si="12"/>
        <v>22108</v>
      </c>
      <c r="H130" s="262">
        <v>935</v>
      </c>
    </row>
    <row r="131" spans="1:8" ht="12.75">
      <c r="A131" s="163">
        <v>124</v>
      </c>
      <c r="B131" s="88">
        <v>15.2</v>
      </c>
      <c r="C131" s="87">
        <v>48.2</v>
      </c>
      <c r="D131" s="261">
        <v>24370</v>
      </c>
      <c r="E131" s="262">
        <v>11520</v>
      </c>
      <c r="F131" s="264">
        <f t="shared" si="11"/>
        <v>31099</v>
      </c>
      <c r="G131" s="263">
        <f t="shared" si="12"/>
        <v>22108</v>
      </c>
      <c r="H131" s="262">
        <v>935</v>
      </c>
    </row>
    <row r="132" spans="1:8" ht="12.75">
      <c r="A132" s="163">
        <v>125</v>
      </c>
      <c r="B132" s="88">
        <v>15.2</v>
      </c>
      <c r="C132" s="87">
        <v>48.2</v>
      </c>
      <c r="D132" s="261">
        <v>24370</v>
      </c>
      <c r="E132" s="262">
        <v>11520</v>
      </c>
      <c r="F132" s="264">
        <f t="shared" si="11"/>
        <v>31099</v>
      </c>
      <c r="G132" s="263">
        <f t="shared" si="12"/>
        <v>22108</v>
      </c>
      <c r="H132" s="262">
        <v>935</v>
      </c>
    </row>
    <row r="133" spans="1:8" ht="12.75">
      <c r="A133" s="163">
        <v>126</v>
      </c>
      <c r="B133" s="88">
        <v>15.2</v>
      </c>
      <c r="C133" s="87">
        <v>48.2</v>
      </c>
      <c r="D133" s="261">
        <v>24370</v>
      </c>
      <c r="E133" s="262">
        <v>11520</v>
      </c>
      <c r="F133" s="264">
        <f t="shared" si="11"/>
        <v>31099</v>
      </c>
      <c r="G133" s="263">
        <f t="shared" si="12"/>
        <v>22108</v>
      </c>
      <c r="H133" s="262">
        <v>935</v>
      </c>
    </row>
    <row r="134" spans="1:8" ht="12.75">
      <c r="A134" s="163">
        <v>127</v>
      </c>
      <c r="B134" s="88">
        <v>15.2</v>
      </c>
      <c r="C134" s="87">
        <v>48.2</v>
      </c>
      <c r="D134" s="261">
        <v>24370</v>
      </c>
      <c r="E134" s="262">
        <v>11520</v>
      </c>
      <c r="F134" s="264">
        <f t="shared" si="11"/>
        <v>31099</v>
      </c>
      <c r="G134" s="263">
        <f t="shared" si="12"/>
        <v>22108</v>
      </c>
      <c r="H134" s="262">
        <v>935</v>
      </c>
    </row>
    <row r="135" spans="1:8" ht="12.75">
      <c r="A135" s="163">
        <v>128</v>
      </c>
      <c r="B135" s="88">
        <v>15.2</v>
      </c>
      <c r="C135" s="87">
        <v>48.2</v>
      </c>
      <c r="D135" s="261">
        <v>24370</v>
      </c>
      <c r="E135" s="262">
        <v>11520</v>
      </c>
      <c r="F135" s="264">
        <f t="shared" si="11"/>
        <v>31099</v>
      </c>
      <c r="G135" s="263">
        <f t="shared" si="12"/>
        <v>22108</v>
      </c>
      <c r="H135" s="262">
        <v>935</v>
      </c>
    </row>
    <row r="136" spans="1:8" ht="12.75">
      <c r="A136" s="163">
        <v>129</v>
      </c>
      <c r="B136" s="88">
        <v>15.2</v>
      </c>
      <c r="C136" s="87">
        <v>48.2</v>
      </c>
      <c r="D136" s="261">
        <v>24370</v>
      </c>
      <c r="E136" s="262">
        <v>11520</v>
      </c>
      <c r="F136" s="264">
        <f t="shared" si="11"/>
        <v>31099</v>
      </c>
      <c r="G136" s="263">
        <f t="shared" si="12"/>
        <v>22108</v>
      </c>
      <c r="H136" s="262">
        <v>935</v>
      </c>
    </row>
    <row r="137" spans="1:8" ht="12.75">
      <c r="A137" s="163">
        <v>130</v>
      </c>
      <c r="B137" s="88">
        <v>15.2</v>
      </c>
      <c r="C137" s="87">
        <v>48.2</v>
      </c>
      <c r="D137" s="261">
        <v>24370</v>
      </c>
      <c r="E137" s="262">
        <v>11520</v>
      </c>
      <c r="F137" s="264">
        <f t="shared" si="11"/>
        <v>31099</v>
      </c>
      <c r="G137" s="291">
        <f t="shared" si="12"/>
        <v>22108</v>
      </c>
      <c r="H137" s="262">
        <v>935</v>
      </c>
    </row>
    <row r="138" spans="1:8" ht="12.75">
      <c r="A138" s="267">
        <v>131</v>
      </c>
      <c r="B138" s="99">
        <v>15.2</v>
      </c>
      <c r="C138" s="95">
        <v>48.2</v>
      </c>
      <c r="D138" s="261">
        <v>24370</v>
      </c>
      <c r="E138" s="262">
        <v>11520</v>
      </c>
      <c r="F138" s="264">
        <f t="shared" si="11"/>
        <v>31099</v>
      </c>
      <c r="G138" s="263">
        <f>ROUND(12*(1/B138*D138+1/C138*E138),0)</f>
        <v>22108</v>
      </c>
      <c r="H138" s="262">
        <v>935</v>
      </c>
    </row>
    <row r="139" spans="1:8" ht="12.75">
      <c r="A139" s="163">
        <v>132</v>
      </c>
      <c r="B139" s="88">
        <v>15.2</v>
      </c>
      <c r="C139" s="87">
        <v>48.2</v>
      </c>
      <c r="D139" s="261">
        <v>24370</v>
      </c>
      <c r="E139" s="262">
        <v>11520</v>
      </c>
      <c r="F139" s="264">
        <f t="shared" si="11"/>
        <v>31099</v>
      </c>
      <c r="G139" s="263">
        <f>ROUND(12*(1/B139*D139+1/C139*E139),0)</f>
        <v>22108</v>
      </c>
      <c r="H139" s="262">
        <v>935</v>
      </c>
    </row>
    <row r="140" spans="1:8" ht="13.5" thickBot="1">
      <c r="A140" s="164">
        <v>133</v>
      </c>
      <c r="B140" s="96">
        <v>15.2</v>
      </c>
      <c r="C140" s="97">
        <v>48.2</v>
      </c>
      <c r="D140" s="261">
        <v>24370</v>
      </c>
      <c r="E140" s="262">
        <v>11520</v>
      </c>
      <c r="F140" s="264">
        <f t="shared" si="11"/>
        <v>31099</v>
      </c>
      <c r="G140" s="266">
        <f>ROUND(12*(1/B140*D140+1/C140*E140),0)</f>
        <v>22108</v>
      </c>
      <c r="H140" s="262">
        <v>935</v>
      </c>
    </row>
  </sheetData>
  <mergeCells count="1">
    <mergeCell ref="A13:B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kraje&amp;R1.2.2009</oddHeader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08"/>
  <sheetViews>
    <sheetView workbookViewId="0" topLeftCell="A1">
      <selection activeCell="F16" sqref="F16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16</v>
      </c>
    </row>
    <row r="2" ht="4.5" customHeight="1"/>
    <row r="3" spans="1:9" ht="20.25">
      <c r="A3" s="56" t="s">
        <v>607</v>
      </c>
      <c r="C3" s="52"/>
      <c r="D3" s="52"/>
      <c r="E3" s="52"/>
      <c r="F3" s="53"/>
      <c r="G3" s="53"/>
      <c r="H3" s="54"/>
      <c r="I3" s="54"/>
    </row>
    <row r="4" spans="1:9" ht="15">
      <c r="A4" s="89" t="s">
        <v>49</v>
      </c>
      <c r="B4" s="58"/>
      <c r="C4" s="58"/>
      <c r="D4" s="58"/>
      <c r="E4" s="58"/>
      <c r="F4" s="58"/>
      <c r="G4" s="58"/>
      <c r="I4" s="54"/>
    </row>
    <row r="5" spans="1:9" ht="5.25" customHeight="1">
      <c r="A5" s="89"/>
      <c r="B5" s="58"/>
      <c r="C5" s="58"/>
      <c r="D5" s="58"/>
      <c r="E5" s="58"/>
      <c r="F5" s="58"/>
      <c r="G5" s="58"/>
      <c r="I5" s="54"/>
    </row>
    <row r="6" spans="1:9" ht="15.75">
      <c r="A6" s="59"/>
      <c r="B6" s="60"/>
      <c r="C6" s="61" t="s">
        <v>50</v>
      </c>
      <c r="E6" s="62" t="s">
        <v>198</v>
      </c>
      <c r="I6" s="54"/>
    </row>
    <row r="7" spans="1:9" ht="15.75">
      <c r="A7" s="63" t="s">
        <v>51</v>
      </c>
      <c r="B7" s="60"/>
      <c r="C7" s="90">
        <v>13.5</v>
      </c>
      <c r="D7" s="91"/>
      <c r="E7" s="90"/>
      <c r="I7" s="54"/>
    </row>
    <row r="8" spans="1:9" ht="15.75">
      <c r="A8" s="63" t="s">
        <v>52</v>
      </c>
      <c r="B8" s="60"/>
      <c r="C8" s="90" t="s">
        <v>610</v>
      </c>
      <c r="D8" s="91"/>
      <c r="E8" s="90"/>
      <c r="I8" s="54"/>
    </row>
    <row r="9" spans="1:9" ht="15.75">
      <c r="A9" s="63" t="s">
        <v>53</v>
      </c>
      <c r="B9" s="60"/>
      <c r="C9" s="90" t="s">
        <v>601</v>
      </c>
      <c r="D9" s="91"/>
      <c r="E9" s="90"/>
      <c r="I9" s="54"/>
    </row>
    <row r="10" spans="1:9" ht="15.75">
      <c r="A10" s="63" t="s">
        <v>54</v>
      </c>
      <c r="B10" s="60"/>
      <c r="C10" s="90" t="s">
        <v>602</v>
      </c>
      <c r="D10" s="91"/>
      <c r="E10" s="90"/>
      <c r="I10" s="54"/>
    </row>
    <row r="11" spans="1:9" ht="15.75">
      <c r="A11" s="63" t="s">
        <v>55</v>
      </c>
      <c r="B11" s="60"/>
      <c r="C11" s="90" t="s">
        <v>90</v>
      </c>
      <c r="D11" s="91"/>
      <c r="E11" s="90"/>
      <c r="I11" s="54"/>
    </row>
    <row r="12" spans="1:9" ht="15.75">
      <c r="A12" s="63" t="s">
        <v>56</v>
      </c>
      <c r="B12" s="60"/>
      <c r="C12" s="90">
        <v>20.47</v>
      </c>
      <c r="D12" s="91"/>
      <c r="E12" s="90"/>
      <c r="I12" s="54"/>
    </row>
    <row r="13" spans="1:9" ht="6" customHeight="1" thickBot="1">
      <c r="A13" s="432"/>
      <c r="B13" s="432"/>
      <c r="C13" s="72"/>
      <c r="D13" s="73"/>
      <c r="E13" s="74"/>
      <c r="F13" s="74"/>
      <c r="G13" s="74"/>
      <c r="I13" s="54"/>
    </row>
    <row r="14" spans="1:8" ht="15.75">
      <c r="A14" s="55"/>
      <c r="B14" s="75" t="s">
        <v>241</v>
      </c>
      <c r="C14" s="76"/>
      <c r="D14" s="75" t="s">
        <v>242</v>
      </c>
      <c r="E14" s="76"/>
      <c r="F14" s="77" t="s">
        <v>243</v>
      </c>
      <c r="G14" s="78" t="s">
        <v>244</v>
      </c>
      <c r="H14" s="76"/>
    </row>
    <row r="15" spans="1:8" ht="45.75" thickBot="1">
      <c r="A15" s="79" t="s">
        <v>32</v>
      </c>
      <c r="B15" s="80" t="s">
        <v>197</v>
      </c>
      <c r="C15" s="81" t="s">
        <v>198</v>
      </c>
      <c r="D15" s="82" t="s">
        <v>245</v>
      </c>
      <c r="E15" s="83" t="s">
        <v>246</v>
      </c>
      <c r="F15" s="82" t="s">
        <v>243</v>
      </c>
      <c r="G15" s="94" t="s">
        <v>248</v>
      </c>
      <c r="H15" s="83" t="s">
        <v>249</v>
      </c>
    </row>
    <row r="16" spans="1:8" ht="12.75">
      <c r="A16" s="267" t="s">
        <v>669</v>
      </c>
      <c r="B16" s="88">
        <v>13.5</v>
      </c>
      <c r="C16" s="85"/>
      <c r="D16" s="261">
        <v>24370</v>
      </c>
      <c r="E16" s="262"/>
      <c r="F16" s="264">
        <f>ROUND(12*1.3644*(1/B16*D16)+H16,0)</f>
        <v>30271</v>
      </c>
      <c r="G16" s="263">
        <f>ROUND(12*(1/B16*D16),0)</f>
        <v>21662</v>
      </c>
      <c r="H16" s="262">
        <v>715</v>
      </c>
    </row>
    <row r="17" spans="1:8" ht="12.75">
      <c r="A17" s="267">
        <v>80</v>
      </c>
      <c r="B17" s="88">
        <v>13.5</v>
      </c>
      <c r="C17" s="85"/>
      <c r="D17" s="261">
        <v>24370</v>
      </c>
      <c r="E17" s="262"/>
      <c r="F17" s="264">
        <f aca="true" t="shared" si="0" ref="F17:F66">ROUND(12*1.3644*(1/B17*D17)+H17,0)</f>
        <v>30271</v>
      </c>
      <c r="G17" s="263">
        <f aca="true" t="shared" si="1" ref="G17:G80">ROUND(12*(1/B17*D17),0)</f>
        <v>21662</v>
      </c>
      <c r="H17" s="262">
        <v>715</v>
      </c>
    </row>
    <row r="18" spans="1:8" ht="12.75">
      <c r="A18" s="267">
        <v>81</v>
      </c>
      <c r="B18" s="88">
        <f>ROUND(-0.00000622*POWER(A18,3)+0.0009011*POWER(A18,2)+0.108211*A18+2.2,2)</f>
        <v>13.57</v>
      </c>
      <c r="C18" s="85"/>
      <c r="D18" s="261">
        <v>24370</v>
      </c>
      <c r="E18" s="262"/>
      <c r="F18" s="264">
        <f t="shared" si="0"/>
        <v>30118</v>
      </c>
      <c r="G18" s="263">
        <f t="shared" si="1"/>
        <v>21550</v>
      </c>
      <c r="H18" s="262">
        <v>715</v>
      </c>
    </row>
    <row r="19" spans="1:8" ht="12.75">
      <c r="A19" s="267">
        <v>82</v>
      </c>
      <c r="B19" s="88">
        <f aca="true" t="shared" si="2" ref="B19:B82">ROUND(-0.00000622*POWER(A19,3)+0.0009011*POWER(A19,2)+0.108211*A19+2.2,2)</f>
        <v>13.7</v>
      </c>
      <c r="C19" s="85"/>
      <c r="D19" s="261">
        <v>24370</v>
      </c>
      <c r="E19" s="262"/>
      <c r="F19" s="264">
        <f t="shared" si="0"/>
        <v>29839</v>
      </c>
      <c r="G19" s="263">
        <f t="shared" si="1"/>
        <v>21346</v>
      </c>
      <c r="H19" s="262">
        <v>715</v>
      </c>
    </row>
    <row r="20" spans="1:8" ht="12.75">
      <c r="A20" s="267">
        <v>83</v>
      </c>
      <c r="B20" s="88">
        <f t="shared" si="2"/>
        <v>13.83</v>
      </c>
      <c r="C20" s="85"/>
      <c r="D20" s="261">
        <v>24370</v>
      </c>
      <c r="E20" s="262"/>
      <c r="F20" s="264">
        <f t="shared" si="0"/>
        <v>29566</v>
      </c>
      <c r="G20" s="263">
        <f t="shared" si="1"/>
        <v>21145</v>
      </c>
      <c r="H20" s="262">
        <v>715</v>
      </c>
    </row>
    <row r="21" spans="1:8" ht="12.75">
      <c r="A21" s="267">
        <v>84</v>
      </c>
      <c r="B21" s="88">
        <f t="shared" si="2"/>
        <v>13.96</v>
      </c>
      <c r="C21" s="85"/>
      <c r="D21" s="261">
        <v>24370</v>
      </c>
      <c r="E21" s="262"/>
      <c r="F21" s="264">
        <f t="shared" si="0"/>
        <v>29297</v>
      </c>
      <c r="G21" s="263">
        <f t="shared" si="1"/>
        <v>20948</v>
      </c>
      <c r="H21" s="262">
        <v>715</v>
      </c>
    </row>
    <row r="22" spans="1:8" ht="12.75">
      <c r="A22" s="267">
        <v>85</v>
      </c>
      <c r="B22" s="88">
        <f t="shared" si="2"/>
        <v>14.09</v>
      </c>
      <c r="C22" s="85"/>
      <c r="D22" s="261">
        <v>24370</v>
      </c>
      <c r="E22" s="262"/>
      <c r="F22" s="264">
        <f t="shared" si="0"/>
        <v>29033</v>
      </c>
      <c r="G22" s="263">
        <f t="shared" si="1"/>
        <v>20755</v>
      </c>
      <c r="H22" s="262">
        <v>715</v>
      </c>
    </row>
    <row r="23" spans="1:8" ht="12.75">
      <c r="A23" s="267">
        <v>86</v>
      </c>
      <c r="B23" s="88">
        <f t="shared" si="2"/>
        <v>14.21</v>
      </c>
      <c r="C23" s="85"/>
      <c r="D23" s="261">
        <v>24370</v>
      </c>
      <c r="E23" s="262"/>
      <c r="F23" s="264">
        <f t="shared" si="0"/>
        <v>28794</v>
      </c>
      <c r="G23" s="263">
        <f t="shared" si="1"/>
        <v>20580</v>
      </c>
      <c r="H23" s="262">
        <v>715</v>
      </c>
    </row>
    <row r="24" spans="1:8" ht="12.75">
      <c r="A24" s="267">
        <v>87</v>
      </c>
      <c r="B24" s="88">
        <f t="shared" si="2"/>
        <v>14.34</v>
      </c>
      <c r="C24" s="85"/>
      <c r="D24" s="261">
        <v>24370</v>
      </c>
      <c r="E24" s="262"/>
      <c r="F24" s="264">
        <f t="shared" si="0"/>
        <v>28540</v>
      </c>
      <c r="G24" s="263">
        <f t="shared" si="1"/>
        <v>20393</v>
      </c>
      <c r="H24" s="262">
        <v>715</v>
      </c>
    </row>
    <row r="25" spans="1:8" ht="12.75">
      <c r="A25" s="267">
        <v>88</v>
      </c>
      <c r="B25" s="88">
        <f t="shared" si="2"/>
        <v>14.46</v>
      </c>
      <c r="C25" s="85"/>
      <c r="D25" s="261">
        <v>24370</v>
      </c>
      <c r="E25" s="262"/>
      <c r="F25" s="264">
        <f t="shared" si="0"/>
        <v>28309</v>
      </c>
      <c r="G25" s="263">
        <f t="shared" si="1"/>
        <v>20224</v>
      </c>
      <c r="H25" s="262">
        <v>715</v>
      </c>
    </row>
    <row r="26" spans="1:8" ht="12.75">
      <c r="A26" s="267">
        <v>89</v>
      </c>
      <c r="B26" s="88">
        <f t="shared" si="2"/>
        <v>14.58</v>
      </c>
      <c r="C26" s="85"/>
      <c r="D26" s="261">
        <v>24370</v>
      </c>
      <c r="E26" s="262"/>
      <c r="F26" s="264">
        <f t="shared" si="0"/>
        <v>28082</v>
      </c>
      <c r="G26" s="263">
        <f t="shared" si="1"/>
        <v>20058</v>
      </c>
      <c r="H26" s="262">
        <v>715</v>
      </c>
    </row>
    <row r="27" spans="1:8" ht="12.75">
      <c r="A27" s="267">
        <v>90</v>
      </c>
      <c r="B27" s="88">
        <f t="shared" si="2"/>
        <v>14.7</v>
      </c>
      <c r="C27" s="85"/>
      <c r="D27" s="261">
        <v>24370</v>
      </c>
      <c r="E27" s="262"/>
      <c r="F27" s="264">
        <f t="shared" si="0"/>
        <v>27858</v>
      </c>
      <c r="G27" s="263">
        <f t="shared" si="1"/>
        <v>19894</v>
      </c>
      <c r="H27" s="262">
        <v>715</v>
      </c>
    </row>
    <row r="28" spans="1:8" ht="12.75">
      <c r="A28" s="267">
        <v>91</v>
      </c>
      <c r="B28" s="88">
        <f t="shared" si="2"/>
        <v>14.82</v>
      </c>
      <c r="C28" s="85"/>
      <c r="D28" s="261">
        <v>24370</v>
      </c>
      <c r="E28" s="262"/>
      <c r="F28" s="264">
        <f t="shared" si="0"/>
        <v>27638</v>
      </c>
      <c r="G28" s="263">
        <f t="shared" si="1"/>
        <v>19733</v>
      </c>
      <c r="H28" s="262">
        <v>715</v>
      </c>
    </row>
    <row r="29" spans="1:8" ht="12.75">
      <c r="A29" s="267">
        <v>92</v>
      </c>
      <c r="B29" s="88">
        <f t="shared" si="2"/>
        <v>14.94</v>
      </c>
      <c r="C29" s="85"/>
      <c r="D29" s="261">
        <v>24370</v>
      </c>
      <c r="E29" s="262"/>
      <c r="F29" s="264">
        <f t="shared" si="0"/>
        <v>27422</v>
      </c>
      <c r="G29" s="263">
        <f t="shared" si="1"/>
        <v>19574</v>
      </c>
      <c r="H29" s="262">
        <v>715</v>
      </c>
    </row>
    <row r="30" spans="1:8" ht="12.75">
      <c r="A30" s="267">
        <v>93</v>
      </c>
      <c r="B30" s="88">
        <f t="shared" si="2"/>
        <v>15.05</v>
      </c>
      <c r="C30" s="85"/>
      <c r="D30" s="261">
        <v>24370</v>
      </c>
      <c r="E30" s="262"/>
      <c r="F30" s="264">
        <f t="shared" si="0"/>
        <v>27227</v>
      </c>
      <c r="G30" s="263">
        <f t="shared" si="1"/>
        <v>19431</v>
      </c>
      <c r="H30" s="262">
        <v>715</v>
      </c>
    </row>
    <row r="31" spans="1:8" ht="12.75">
      <c r="A31" s="267">
        <v>94</v>
      </c>
      <c r="B31" s="88">
        <f t="shared" si="2"/>
        <v>15.17</v>
      </c>
      <c r="C31" s="85"/>
      <c r="D31" s="261">
        <v>24370</v>
      </c>
      <c r="E31" s="262"/>
      <c r="F31" s="264">
        <f t="shared" si="0"/>
        <v>27017</v>
      </c>
      <c r="G31" s="263">
        <f t="shared" si="1"/>
        <v>19278</v>
      </c>
      <c r="H31" s="262">
        <v>715</v>
      </c>
    </row>
    <row r="32" spans="1:8" ht="12.75">
      <c r="A32" s="267">
        <v>95</v>
      </c>
      <c r="B32" s="88">
        <f t="shared" si="2"/>
        <v>15.28</v>
      </c>
      <c r="C32" s="85"/>
      <c r="D32" s="261">
        <v>24370</v>
      </c>
      <c r="E32" s="262"/>
      <c r="F32" s="264">
        <f t="shared" si="0"/>
        <v>26828</v>
      </c>
      <c r="G32" s="263">
        <f t="shared" si="1"/>
        <v>19139</v>
      </c>
      <c r="H32" s="262">
        <v>715</v>
      </c>
    </row>
    <row r="33" spans="1:8" ht="12.75">
      <c r="A33" s="267">
        <v>96</v>
      </c>
      <c r="B33" s="88">
        <f t="shared" si="2"/>
        <v>15.39</v>
      </c>
      <c r="C33" s="85"/>
      <c r="D33" s="261">
        <v>24370</v>
      </c>
      <c r="E33" s="262"/>
      <c r="F33" s="264">
        <f t="shared" si="0"/>
        <v>26641</v>
      </c>
      <c r="G33" s="263">
        <f t="shared" si="1"/>
        <v>19002</v>
      </c>
      <c r="H33" s="262">
        <v>715</v>
      </c>
    </row>
    <row r="34" spans="1:8" ht="12.75">
      <c r="A34" s="267">
        <v>97</v>
      </c>
      <c r="B34" s="88">
        <f t="shared" si="2"/>
        <v>15.5</v>
      </c>
      <c r="C34" s="85"/>
      <c r="D34" s="261">
        <v>24370</v>
      </c>
      <c r="E34" s="262"/>
      <c r="F34" s="264">
        <f t="shared" si="0"/>
        <v>26457</v>
      </c>
      <c r="G34" s="263">
        <f t="shared" si="1"/>
        <v>18867</v>
      </c>
      <c r="H34" s="262">
        <v>715</v>
      </c>
    </row>
    <row r="35" spans="1:8" ht="12.75">
      <c r="A35" s="267">
        <v>98</v>
      </c>
      <c r="B35" s="88">
        <f t="shared" si="2"/>
        <v>15.6</v>
      </c>
      <c r="C35" s="85"/>
      <c r="D35" s="261">
        <v>24370</v>
      </c>
      <c r="E35" s="262"/>
      <c r="F35" s="264">
        <f t="shared" si="0"/>
        <v>26292</v>
      </c>
      <c r="G35" s="263">
        <f t="shared" si="1"/>
        <v>18746</v>
      </c>
      <c r="H35" s="262">
        <v>715</v>
      </c>
    </row>
    <row r="36" spans="1:8" ht="12.75">
      <c r="A36" s="267">
        <v>99</v>
      </c>
      <c r="B36" s="88">
        <f t="shared" si="2"/>
        <v>15.71</v>
      </c>
      <c r="C36" s="85"/>
      <c r="D36" s="261">
        <v>24370</v>
      </c>
      <c r="E36" s="262"/>
      <c r="F36" s="264">
        <f t="shared" si="0"/>
        <v>26113</v>
      </c>
      <c r="G36" s="263">
        <f t="shared" si="1"/>
        <v>18615</v>
      </c>
      <c r="H36" s="262">
        <v>715</v>
      </c>
    </row>
    <row r="37" spans="1:8" ht="12.75">
      <c r="A37" s="267">
        <v>100</v>
      </c>
      <c r="B37" s="88">
        <f t="shared" si="2"/>
        <v>15.81</v>
      </c>
      <c r="C37" s="85"/>
      <c r="D37" s="261">
        <v>24370</v>
      </c>
      <c r="E37" s="262"/>
      <c r="F37" s="264">
        <f t="shared" si="0"/>
        <v>25953</v>
      </c>
      <c r="G37" s="263">
        <f t="shared" si="1"/>
        <v>18497</v>
      </c>
      <c r="H37" s="262">
        <v>715</v>
      </c>
    </row>
    <row r="38" spans="1:8" ht="12.75">
      <c r="A38" s="267">
        <v>101</v>
      </c>
      <c r="B38" s="88">
        <f t="shared" si="2"/>
        <v>15.91</v>
      </c>
      <c r="C38" s="85"/>
      <c r="D38" s="261">
        <v>24370</v>
      </c>
      <c r="E38" s="262"/>
      <c r="F38" s="264">
        <f t="shared" si="0"/>
        <v>25794</v>
      </c>
      <c r="G38" s="263">
        <f t="shared" si="1"/>
        <v>18381</v>
      </c>
      <c r="H38" s="262">
        <v>715</v>
      </c>
    </row>
    <row r="39" spans="1:8" ht="12.75">
      <c r="A39" s="267">
        <v>102</v>
      </c>
      <c r="B39" s="88">
        <f t="shared" si="2"/>
        <v>16.01</v>
      </c>
      <c r="C39" s="85"/>
      <c r="D39" s="261">
        <v>24370</v>
      </c>
      <c r="E39" s="262"/>
      <c r="F39" s="264">
        <f t="shared" si="0"/>
        <v>25637</v>
      </c>
      <c r="G39" s="263">
        <f t="shared" si="1"/>
        <v>18266</v>
      </c>
      <c r="H39" s="262">
        <v>715</v>
      </c>
    </row>
    <row r="40" spans="1:8" ht="12.75">
      <c r="A40" s="267">
        <v>103</v>
      </c>
      <c r="B40" s="88">
        <f t="shared" si="2"/>
        <v>16.11</v>
      </c>
      <c r="C40" s="85"/>
      <c r="D40" s="261">
        <v>24370</v>
      </c>
      <c r="E40" s="262"/>
      <c r="F40" s="264">
        <f t="shared" si="0"/>
        <v>25483</v>
      </c>
      <c r="G40" s="263">
        <f t="shared" si="1"/>
        <v>18153</v>
      </c>
      <c r="H40" s="262">
        <v>715</v>
      </c>
    </row>
    <row r="41" spans="1:8" ht="12.75">
      <c r="A41" s="267">
        <v>104</v>
      </c>
      <c r="B41" s="88">
        <f t="shared" si="2"/>
        <v>16.2</v>
      </c>
      <c r="C41" s="85"/>
      <c r="D41" s="261">
        <v>24370</v>
      </c>
      <c r="E41" s="262"/>
      <c r="F41" s="264">
        <f t="shared" si="0"/>
        <v>25345</v>
      </c>
      <c r="G41" s="263">
        <f t="shared" si="1"/>
        <v>18052</v>
      </c>
      <c r="H41" s="262">
        <v>715</v>
      </c>
    </row>
    <row r="42" spans="1:8" ht="12.75">
      <c r="A42" s="267">
        <v>105</v>
      </c>
      <c r="B42" s="88">
        <f t="shared" si="2"/>
        <v>16.3</v>
      </c>
      <c r="C42" s="85"/>
      <c r="D42" s="261">
        <v>24370</v>
      </c>
      <c r="E42" s="262"/>
      <c r="F42" s="264">
        <f t="shared" si="0"/>
        <v>25194</v>
      </c>
      <c r="G42" s="263">
        <f t="shared" si="1"/>
        <v>17941</v>
      </c>
      <c r="H42" s="262">
        <v>715</v>
      </c>
    </row>
    <row r="43" spans="1:8" ht="12.75">
      <c r="A43" s="267">
        <v>106</v>
      </c>
      <c r="B43" s="88">
        <f t="shared" si="2"/>
        <v>16.39</v>
      </c>
      <c r="C43" s="85"/>
      <c r="D43" s="261">
        <v>24370</v>
      </c>
      <c r="E43" s="262"/>
      <c r="F43" s="264">
        <f t="shared" si="0"/>
        <v>25059</v>
      </c>
      <c r="G43" s="263">
        <f t="shared" si="1"/>
        <v>17843</v>
      </c>
      <c r="H43" s="262">
        <v>715</v>
      </c>
    </row>
    <row r="44" spans="1:8" ht="12.75">
      <c r="A44" s="267">
        <v>107</v>
      </c>
      <c r="B44" s="88">
        <f t="shared" si="2"/>
        <v>16.48</v>
      </c>
      <c r="C44" s="85"/>
      <c r="D44" s="261">
        <v>24370</v>
      </c>
      <c r="E44" s="262"/>
      <c r="F44" s="264">
        <f t="shared" si="0"/>
        <v>24926</v>
      </c>
      <c r="G44" s="263">
        <f t="shared" si="1"/>
        <v>17745</v>
      </c>
      <c r="H44" s="262">
        <v>715</v>
      </c>
    </row>
    <row r="45" spans="1:8" ht="12.75">
      <c r="A45" s="267">
        <v>108</v>
      </c>
      <c r="B45" s="88">
        <f t="shared" si="2"/>
        <v>16.56</v>
      </c>
      <c r="C45" s="85"/>
      <c r="D45" s="261">
        <v>24370</v>
      </c>
      <c r="E45" s="262"/>
      <c r="F45" s="264">
        <f t="shared" si="0"/>
        <v>24810</v>
      </c>
      <c r="G45" s="263">
        <f t="shared" si="1"/>
        <v>17659</v>
      </c>
      <c r="H45" s="262">
        <v>715</v>
      </c>
    </row>
    <row r="46" spans="1:8" ht="12.75">
      <c r="A46" s="267">
        <v>109</v>
      </c>
      <c r="B46" s="88">
        <f t="shared" si="2"/>
        <v>16.65</v>
      </c>
      <c r="C46" s="85"/>
      <c r="D46" s="261">
        <v>24370</v>
      </c>
      <c r="E46" s="262"/>
      <c r="F46" s="264">
        <f t="shared" si="0"/>
        <v>24679</v>
      </c>
      <c r="G46" s="263">
        <f t="shared" si="1"/>
        <v>17564</v>
      </c>
      <c r="H46" s="262">
        <v>715</v>
      </c>
    </row>
    <row r="47" spans="1:8" ht="12.75">
      <c r="A47" s="267">
        <v>110</v>
      </c>
      <c r="B47" s="88">
        <f t="shared" si="2"/>
        <v>16.73</v>
      </c>
      <c r="C47" s="85"/>
      <c r="D47" s="261">
        <v>24370</v>
      </c>
      <c r="E47" s="262"/>
      <c r="F47" s="264">
        <f t="shared" si="0"/>
        <v>24565</v>
      </c>
      <c r="G47" s="263">
        <f t="shared" si="1"/>
        <v>17480</v>
      </c>
      <c r="H47" s="262">
        <v>715</v>
      </c>
    </row>
    <row r="48" spans="1:8" ht="12.75">
      <c r="A48" s="267">
        <v>111</v>
      </c>
      <c r="B48" s="88">
        <f t="shared" si="2"/>
        <v>16.81</v>
      </c>
      <c r="C48" s="85"/>
      <c r="D48" s="261">
        <v>24370</v>
      </c>
      <c r="E48" s="262"/>
      <c r="F48" s="264">
        <f t="shared" si="0"/>
        <v>24451</v>
      </c>
      <c r="G48" s="263">
        <f t="shared" si="1"/>
        <v>17397</v>
      </c>
      <c r="H48" s="262">
        <v>715</v>
      </c>
    </row>
    <row r="49" spans="1:8" ht="12.75">
      <c r="A49" s="267">
        <v>112</v>
      </c>
      <c r="B49" s="88">
        <f t="shared" si="2"/>
        <v>16.88</v>
      </c>
      <c r="C49" s="85"/>
      <c r="D49" s="261">
        <v>24370</v>
      </c>
      <c r="E49" s="262"/>
      <c r="F49" s="264">
        <f t="shared" si="0"/>
        <v>24353</v>
      </c>
      <c r="G49" s="263">
        <f t="shared" si="1"/>
        <v>17325</v>
      </c>
      <c r="H49" s="262">
        <v>715</v>
      </c>
    </row>
    <row r="50" spans="1:8" ht="12.75">
      <c r="A50" s="267">
        <v>113</v>
      </c>
      <c r="B50" s="88">
        <f t="shared" si="2"/>
        <v>16.96</v>
      </c>
      <c r="C50" s="85"/>
      <c r="D50" s="261">
        <v>24370</v>
      </c>
      <c r="E50" s="262"/>
      <c r="F50" s="264">
        <f t="shared" si="0"/>
        <v>24241</v>
      </c>
      <c r="G50" s="263">
        <f t="shared" si="1"/>
        <v>17243</v>
      </c>
      <c r="H50" s="262">
        <v>715</v>
      </c>
    </row>
    <row r="51" spans="1:8" ht="12.75">
      <c r="A51" s="267">
        <v>114</v>
      </c>
      <c r="B51" s="88">
        <f t="shared" si="2"/>
        <v>17.03</v>
      </c>
      <c r="C51" s="85"/>
      <c r="D51" s="261">
        <v>24370</v>
      </c>
      <c r="E51" s="262"/>
      <c r="F51" s="264">
        <f t="shared" si="0"/>
        <v>24145</v>
      </c>
      <c r="G51" s="263">
        <f t="shared" si="1"/>
        <v>17172</v>
      </c>
      <c r="H51" s="262">
        <v>715</v>
      </c>
    </row>
    <row r="52" spans="1:8" ht="12.75">
      <c r="A52" s="267">
        <v>115</v>
      </c>
      <c r="B52" s="88">
        <f t="shared" si="2"/>
        <v>17.1</v>
      </c>
      <c r="C52" s="85"/>
      <c r="D52" s="261">
        <v>24370</v>
      </c>
      <c r="E52" s="262"/>
      <c r="F52" s="264">
        <f t="shared" si="0"/>
        <v>24049</v>
      </c>
      <c r="G52" s="263">
        <f t="shared" si="1"/>
        <v>17102</v>
      </c>
      <c r="H52" s="262">
        <v>715</v>
      </c>
    </row>
    <row r="53" spans="1:8" ht="12.75">
      <c r="A53" s="267">
        <v>116</v>
      </c>
      <c r="B53" s="88">
        <f t="shared" si="2"/>
        <v>17.17</v>
      </c>
      <c r="C53" s="85"/>
      <c r="D53" s="261">
        <v>24370</v>
      </c>
      <c r="E53" s="262"/>
      <c r="F53" s="264">
        <f t="shared" si="0"/>
        <v>23954</v>
      </c>
      <c r="G53" s="263">
        <f t="shared" si="1"/>
        <v>17032</v>
      </c>
      <c r="H53" s="262">
        <v>715</v>
      </c>
    </row>
    <row r="54" spans="1:8" ht="12.75">
      <c r="A54" s="267">
        <v>117</v>
      </c>
      <c r="B54" s="88">
        <f t="shared" si="2"/>
        <v>17.23</v>
      </c>
      <c r="C54" s="85"/>
      <c r="D54" s="261">
        <v>24370</v>
      </c>
      <c r="E54" s="262"/>
      <c r="F54" s="264">
        <f t="shared" si="0"/>
        <v>23873</v>
      </c>
      <c r="G54" s="263">
        <f t="shared" si="1"/>
        <v>16973</v>
      </c>
      <c r="H54" s="262">
        <v>715</v>
      </c>
    </row>
    <row r="55" spans="1:8" ht="12.75">
      <c r="A55" s="267">
        <v>118</v>
      </c>
      <c r="B55" s="88">
        <f t="shared" si="2"/>
        <v>17.3</v>
      </c>
      <c r="C55" s="85"/>
      <c r="D55" s="261">
        <v>24370</v>
      </c>
      <c r="E55" s="262"/>
      <c r="F55" s="264">
        <f t="shared" si="0"/>
        <v>23779</v>
      </c>
      <c r="G55" s="263">
        <f t="shared" si="1"/>
        <v>16904</v>
      </c>
      <c r="H55" s="262">
        <v>715</v>
      </c>
    </row>
    <row r="56" spans="1:8" ht="12.75">
      <c r="A56" s="267">
        <v>119</v>
      </c>
      <c r="B56" s="88">
        <f t="shared" si="2"/>
        <v>17.36</v>
      </c>
      <c r="C56" s="85"/>
      <c r="D56" s="261">
        <v>24370</v>
      </c>
      <c r="E56" s="262"/>
      <c r="F56" s="264">
        <f t="shared" si="0"/>
        <v>23699</v>
      </c>
      <c r="G56" s="263">
        <f t="shared" si="1"/>
        <v>16846</v>
      </c>
      <c r="H56" s="262">
        <v>715</v>
      </c>
    </row>
    <row r="57" spans="1:8" ht="12.75">
      <c r="A57" s="267">
        <v>120</v>
      </c>
      <c r="B57" s="88">
        <f t="shared" si="2"/>
        <v>17.41</v>
      </c>
      <c r="C57" s="85"/>
      <c r="D57" s="261">
        <v>24370</v>
      </c>
      <c r="E57" s="262"/>
      <c r="F57" s="264">
        <f t="shared" si="0"/>
        <v>23633</v>
      </c>
      <c r="G57" s="263">
        <f t="shared" si="1"/>
        <v>16797</v>
      </c>
      <c r="H57" s="262">
        <v>715</v>
      </c>
    </row>
    <row r="58" spans="1:8" ht="12.75">
      <c r="A58" s="267">
        <v>121</v>
      </c>
      <c r="B58" s="88">
        <f t="shared" si="2"/>
        <v>17.47</v>
      </c>
      <c r="C58" s="85"/>
      <c r="D58" s="261">
        <v>24370</v>
      </c>
      <c r="E58" s="262"/>
      <c r="F58" s="264">
        <f t="shared" si="0"/>
        <v>23554</v>
      </c>
      <c r="G58" s="263">
        <f t="shared" si="1"/>
        <v>16740</v>
      </c>
      <c r="H58" s="262">
        <v>715</v>
      </c>
    </row>
    <row r="59" spans="1:8" ht="12.75">
      <c r="A59" s="267">
        <v>122</v>
      </c>
      <c r="B59" s="88">
        <f t="shared" si="2"/>
        <v>17.52</v>
      </c>
      <c r="C59" s="85"/>
      <c r="D59" s="261">
        <v>24370</v>
      </c>
      <c r="E59" s="262"/>
      <c r="F59" s="264">
        <f t="shared" si="0"/>
        <v>23489</v>
      </c>
      <c r="G59" s="263">
        <f t="shared" si="1"/>
        <v>16692</v>
      </c>
      <c r="H59" s="262">
        <v>715</v>
      </c>
    </row>
    <row r="60" spans="1:8" ht="12.75">
      <c r="A60" s="267">
        <v>123</v>
      </c>
      <c r="B60" s="88">
        <f t="shared" si="2"/>
        <v>17.57</v>
      </c>
      <c r="C60" s="85"/>
      <c r="D60" s="261">
        <v>24370</v>
      </c>
      <c r="E60" s="262"/>
      <c r="F60" s="264">
        <f t="shared" si="0"/>
        <v>23424</v>
      </c>
      <c r="G60" s="263">
        <f t="shared" si="1"/>
        <v>16644</v>
      </c>
      <c r="H60" s="262">
        <v>715</v>
      </c>
    </row>
    <row r="61" spans="1:8" ht="12.75">
      <c r="A61" s="267">
        <v>124</v>
      </c>
      <c r="B61" s="88">
        <f t="shared" si="2"/>
        <v>17.61</v>
      </c>
      <c r="C61" s="85"/>
      <c r="D61" s="261">
        <v>24370</v>
      </c>
      <c r="E61" s="262"/>
      <c r="F61" s="264">
        <f t="shared" si="0"/>
        <v>23373</v>
      </c>
      <c r="G61" s="263">
        <f t="shared" si="1"/>
        <v>16606</v>
      </c>
      <c r="H61" s="262">
        <v>715</v>
      </c>
    </row>
    <row r="62" spans="1:8" ht="12.75">
      <c r="A62" s="267">
        <v>125</v>
      </c>
      <c r="B62" s="88">
        <f t="shared" si="2"/>
        <v>17.66</v>
      </c>
      <c r="C62" s="85"/>
      <c r="D62" s="261">
        <v>24370</v>
      </c>
      <c r="E62" s="262"/>
      <c r="F62" s="264">
        <f t="shared" si="0"/>
        <v>23309</v>
      </c>
      <c r="G62" s="263">
        <f t="shared" si="1"/>
        <v>16559</v>
      </c>
      <c r="H62" s="262">
        <v>715</v>
      </c>
    </row>
    <row r="63" spans="1:8" ht="12.75">
      <c r="A63" s="267">
        <v>126</v>
      </c>
      <c r="B63" s="88">
        <f t="shared" si="2"/>
        <v>17.7</v>
      </c>
      <c r="C63" s="85"/>
      <c r="D63" s="261">
        <v>24370</v>
      </c>
      <c r="E63" s="262"/>
      <c r="F63" s="264">
        <f t="shared" si="0"/>
        <v>23258</v>
      </c>
      <c r="G63" s="263">
        <f t="shared" si="1"/>
        <v>16522</v>
      </c>
      <c r="H63" s="262">
        <v>715</v>
      </c>
    </row>
    <row r="64" spans="1:8" ht="12.75">
      <c r="A64" s="267">
        <v>127</v>
      </c>
      <c r="B64" s="88">
        <f t="shared" si="2"/>
        <v>17.74</v>
      </c>
      <c r="C64" s="85"/>
      <c r="D64" s="261">
        <v>24370</v>
      </c>
      <c r="E64" s="262"/>
      <c r="F64" s="264">
        <f t="shared" si="0"/>
        <v>23207</v>
      </c>
      <c r="G64" s="263">
        <f t="shared" si="1"/>
        <v>16485</v>
      </c>
      <c r="H64" s="262">
        <v>715</v>
      </c>
    </row>
    <row r="65" spans="1:8" ht="12.75">
      <c r="A65" s="267">
        <v>128</v>
      </c>
      <c r="B65" s="88">
        <f t="shared" si="2"/>
        <v>17.77</v>
      </c>
      <c r="C65" s="85"/>
      <c r="D65" s="261">
        <v>24370</v>
      </c>
      <c r="E65" s="262"/>
      <c r="F65" s="264">
        <f t="shared" si="0"/>
        <v>23169</v>
      </c>
      <c r="G65" s="263">
        <f t="shared" si="1"/>
        <v>16457</v>
      </c>
      <c r="H65" s="262">
        <v>715</v>
      </c>
    </row>
    <row r="66" spans="1:8" ht="12.75">
      <c r="A66" s="267">
        <v>129</v>
      </c>
      <c r="B66" s="88">
        <f t="shared" si="2"/>
        <v>17.8</v>
      </c>
      <c r="C66" s="85"/>
      <c r="D66" s="261">
        <v>24370</v>
      </c>
      <c r="E66" s="262"/>
      <c r="F66" s="264">
        <f t="shared" si="0"/>
        <v>23131</v>
      </c>
      <c r="G66" s="263">
        <f t="shared" si="1"/>
        <v>16429</v>
      </c>
      <c r="H66" s="262">
        <v>715</v>
      </c>
    </row>
    <row r="67" spans="1:8" ht="12.75">
      <c r="A67" s="267">
        <v>130</v>
      </c>
      <c r="B67" s="88">
        <f t="shared" si="2"/>
        <v>17.83</v>
      </c>
      <c r="C67" s="85"/>
      <c r="D67" s="261">
        <v>24370</v>
      </c>
      <c r="E67" s="262"/>
      <c r="F67" s="264">
        <f aca="true" t="shared" si="3" ref="F67:F130">ROUND(12*1.3644*(1/B67*D67)+H67,0)</f>
        <v>23093</v>
      </c>
      <c r="G67" s="263">
        <f t="shared" si="1"/>
        <v>16402</v>
      </c>
      <c r="H67" s="262">
        <v>715</v>
      </c>
    </row>
    <row r="68" spans="1:8" ht="12.75">
      <c r="A68" s="267">
        <v>131</v>
      </c>
      <c r="B68" s="88">
        <f t="shared" si="2"/>
        <v>17.86</v>
      </c>
      <c r="C68" s="85"/>
      <c r="D68" s="261">
        <v>24370</v>
      </c>
      <c r="E68" s="262"/>
      <c r="F68" s="264">
        <f t="shared" si="3"/>
        <v>23056</v>
      </c>
      <c r="G68" s="263">
        <f t="shared" si="1"/>
        <v>16374</v>
      </c>
      <c r="H68" s="262">
        <v>715</v>
      </c>
    </row>
    <row r="69" spans="1:8" ht="12.75">
      <c r="A69" s="267">
        <v>132</v>
      </c>
      <c r="B69" s="88">
        <f t="shared" si="2"/>
        <v>17.88</v>
      </c>
      <c r="C69" s="85"/>
      <c r="D69" s="261">
        <v>24370</v>
      </c>
      <c r="E69" s="262"/>
      <c r="F69" s="264">
        <f t="shared" si="3"/>
        <v>23031</v>
      </c>
      <c r="G69" s="263">
        <f t="shared" si="1"/>
        <v>16356</v>
      </c>
      <c r="H69" s="262">
        <v>715</v>
      </c>
    </row>
    <row r="70" spans="1:8" ht="12.75">
      <c r="A70" s="267">
        <v>133</v>
      </c>
      <c r="B70" s="88">
        <f t="shared" si="2"/>
        <v>17.9</v>
      </c>
      <c r="C70" s="85"/>
      <c r="D70" s="261">
        <v>24370</v>
      </c>
      <c r="E70" s="262"/>
      <c r="F70" s="264">
        <f t="shared" si="3"/>
        <v>23006</v>
      </c>
      <c r="G70" s="263">
        <f t="shared" si="1"/>
        <v>16337</v>
      </c>
      <c r="H70" s="262">
        <v>715</v>
      </c>
    </row>
    <row r="71" spans="1:8" ht="12.75">
      <c r="A71" s="267">
        <v>134</v>
      </c>
      <c r="B71" s="88">
        <f t="shared" si="2"/>
        <v>17.91</v>
      </c>
      <c r="C71" s="85"/>
      <c r="D71" s="261">
        <v>24370</v>
      </c>
      <c r="E71" s="262"/>
      <c r="F71" s="264">
        <f t="shared" si="3"/>
        <v>22993</v>
      </c>
      <c r="G71" s="263">
        <f t="shared" si="1"/>
        <v>16328</v>
      </c>
      <c r="H71" s="262">
        <v>715</v>
      </c>
    </row>
    <row r="72" spans="1:8" ht="12.75">
      <c r="A72" s="267">
        <v>135</v>
      </c>
      <c r="B72" s="88">
        <f t="shared" si="2"/>
        <v>17.93</v>
      </c>
      <c r="C72" s="85"/>
      <c r="D72" s="261">
        <v>24370</v>
      </c>
      <c r="E72" s="262"/>
      <c r="F72" s="264">
        <f t="shared" si="3"/>
        <v>22968</v>
      </c>
      <c r="G72" s="263">
        <f t="shared" si="1"/>
        <v>16310</v>
      </c>
      <c r="H72" s="262">
        <v>715</v>
      </c>
    </row>
    <row r="73" spans="1:8" ht="12.75">
      <c r="A73" s="267">
        <v>136</v>
      </c>
      <c r="B73" s="88">
        <f t="shared" si="2"/>
        <v>17.94</v>
      </c>
      <c r="C73" s="85"/>
      <c r="D73" s="261">
        <v>24370</v>
      </c>
      <c r="E73" s="262"/>
      <c r="F73" s="264">
        <f t="shared" si="3"/>
        <v>22956</v>
      </c>
      <c r="G73" s="263">
        <f t="shared" si="1"/>
        <v>16301</v>
      </c>
      <c r="H73" s="262">
        <v>715</v>
      </c>
    </row>
    <row r="74" spans="1:8" ht="12.75">
      <c r="A74" s="267">
        <v>137</v>
      </c>
      <c r="B74" s="88">
        <f t="shared" si="2"/>
        <v>17.94</v>
      </c>
      <c r="C74" s="85"/>
      <c r="D74" s="261">
        <v>24370</v>
      </c>
      <c r="E74" s="262"/>
      <c r="F74" s="264">
        <f t="shared" si="3"/>
        <v>22956</v>
      </c>
      <c r="G74" s="263">
        <f t="shared" si="1"/>
        <v>16301</v>
      </c>
      <c r="H74" s="262">
        <v>715</v>
      </c>
    </row>
    <row r="75" spans="1:8" ht="12.75">
      <c r="A75" s="267">
        <v>138</v>
      </c>
      <c r="B75" s="88">
        <f t="shared" si="2"/>
        <v>17.95</v>
      </c>
      <c r="C75" s="85"/>
      <c r="D75" s="261">
        <v>24370</v>
      </c>
      <c r="E75" s="262"/>
      <c r="F75" s="264">
        <f t="shared" si="3"/>
        <v>22944</v>
      </c>
      <c r="G75" s="263">
        <f t="shared" si="1"/>
        <v>16292</v>
      </c>
      <c r="H75" s="262">
        <v>715</v>
      </c>
    </row>
    <row r="76" spans="1:8" ht="12.75">
      <c r="A76" s="267">
        <v>139</v>
      </c>
      <c r="B76" s="88">
        <f t="shared" si="2"/>
        <v>17.95</v>
      </c>
      <c r="C76" s="85"/>
      <c r="D76" s="261">
        <v>24370</v>
      </c>
      <c r="E76" s="262"/>
      <c r="F76" s="264">
        <f t="shared" si="3"/>
        <v>22944</v>
      </c>
      <c r="G76" s="263">
        <f t="shared" si="1"/>
        <v>16292</v>
      </c>
      <c r="H76" s="262">
        <v>715</v>
      </c>
    </row>
    <row r="77" spans="1:8" ht="12.75">
      <c r="A77" s="267">
        <v>140</v>
      </c>
      <c r="B77" s="88">
        <f t="shared" si="2"/>
        <v>17.94</v>
      </c>
      <c r="C77" s="85"/>
      <c r="D77" s="261">
        <v>24370</v>
      </c>
      <c r="E77" s="262"/>
      <c r="F77" s="264">
        <f t="shared" si="3"/>
        <v>22956</v>
      </c>
      <c r="G77" s="263">
        <f t="shared" si="1"/>
        <v>16301</v>
      </c>
      <c r="H77" s="262">
        <v>715</v>
      </c>
    </row>
    <row r="78" spans="1:8" ht="12.75">
      <c r="A78" s="267">
        <v>141</v>
      </c>
      <c r="B78" s="88">
        <f t="shared" si="2"/>
        <v>17.94</v>
      </c>
      <c r="C78" s="85"/>
      <c r="D78" s="261">
        <v>24370</v>
      </c>
      <c r="E78" s="262"/>
      <c r="F78" s="264">
        <f t="shared" si="3"/>
        <v>22956</v>
      </c>
      <c r="G78" s="263">
        <f t="shared" si="1"/>
        <v>16301</v>
      </c>
      <c r="H78" s="262">
        <v>715</v>
      </c>
    </row>
    <row r="79" spans="1:8" ht="12.75">
      <c r="A79" s="267">
        <v>142</v>
      </c>
      <c r="B79" s="88">
        <f t="shared" si="2"/>
        <v>17.93</v>
      </c>
      <c r="C79" s="85"/>
      <c r="D79" s="261">
        <v>24370</v>
      </c>
      <c r="E79" s="262"/>
      <c r="F79" s="264">
        <f t="shared" si="3"/>
        <v>22968</v>
      </c>
      <c r="G79" s="263">
        <f t="shared" si="1"/>
        <v>16310</v>
      </c>
      <c r="H79" s="262">
        <v>715</v>
      </c>
    </row>
    <row r="80" spans="1:8" ht="12.75">
      <c r="A80" s="267">
        <v>143</v>
      </c>
      <c r="B80" s="88">
        <f t="shared" si="2"/>
        <v>17.91</v>
      </c>
      <c r="C80" s="85"/>
      <c r="D80" s="261">
        <v>24370</v>
      </c>
      <c r="E80" s="262"/>
      <c r="F80" s="264">
        <f t="shared" si="3"/>
        <v>22993</v>
      </c>
      <c r="G80" s="263">
        <f t="shared" si="1"/>
        <v>16328</v>
      </c>
      <c r="H80" s="262">
        <v>715</v>
      </c>
    </row>
    <row r="81" spans="1:8" ht="12.75">
      <c r="A81" s="267">
        <v>144</v>
      </c>
      <c r="B81" s="88">
        <f t="shared" si="2"/>
        <v>17.89</v>
      </c>
      <c r="C81" s="85"/>
      <c r="D81" s="261">
        <v>24370</v>
      </c>
      <c r="E81" s="262"/>
      <c r="F81" s="264">
        <f t="shared" si="3"/>
        <v>23018</v>
      </c>
      <c r="G81" s="263">
        <f aca="true" t="shared" si="4" ref="G81:G144">ROUND(12*(1/B81*D81),0)</f>
        <v>16347</v>
      </c>
      <c r="H81" s="262">
        <v>715</v>
      </c>
    </row>
    <row r="82" spans="1:8" ht="12.75">
      <c r="A82" s="267">
        <v>145</v>
      </c>
      <c r="B82" s="88">
        <f t="shared" si="2"/>
        <v>17.87</v>
      </c>
      <c r="C82" s="85"/>
      <c r="D82" s="261">
        <v>24370</v>
      </c>
      <c r="E82" s="262"/>
      <c r="F82" s="264">
        <f t="shared" si="3"/>
        <v>23043</v>
      </c>
      <c r="G82" s="263">
        <f t="shared" si="4"/>
        <v>16365</v>
      </c>
      <c r="H82" s="262">
        <v>715</v>
      </c>
    </row>
    <row r="83" spans="1:8" ht="12.75">
      <c r="A83" s="267">
        <v>146</v>
      </c>
      <c r="B83" s="88">
        <f>ROUND(-0.00000622*POWER(A83,3)+0.0009011*POWER(A83,2)+0.108211*A83+2.2,2)</f>
        <v>17.85</v>
      </c>
      <c r="C83" s="85"/>
      <c r="D83" s="261">
        <v>24370</v>
      </c>
      <c r="E83" s="262"/>
      <c r="F83" s="264">
        <f t="shared" si="3"/>
        <v>23068</v>
      </c>
      <c r="G83" s="263">
        <f t="shared" si="4"/>
        <v>16383</v>
      </c>
      <c r="H83" s="262">
        <v>715</v>
      </c>
    </row>
    <row r="84" spans="1:8" ht="12.75">
      <c r="A84" s="267">
        <v>147</v>
      </c>
      <c r="B84" s="88">
        <f>ROUND(-0.00000622*POWER(A84,3)+0.0009011*POWER(A84,2)+0.108211*A84+2.2,2)</f>
        <v>17.82</v>
      </c>
      <c r="C84" s="85"/>
      <c r="D84" s="261">
        <v>24370</v>
      </c>
      <c r="E84" s="262"/>
      <c r="F84" s="264">
        <f t="shared" si="3"/>
        <v>23106</v>
      </c>
      <c r="G84" s="263">
        <f t="shared" si="4"/>
        <v>16411</v>
      </c>
      <c r="H84" s="262">
        <v>715</v>
      </c>
    </row>
    <row r="85" spans="1:8" ht="12.75">
      <c r="A85" s="267">
        <v>148</v>
      </c>
      <c r="B85" s="88">
        <f>ROUND(-0.00000622*POWER(A85,3)+0.0009011*POWER(A85,2)+0.108211*A85+2.2,2)</f>
        <v>17.79</v>
      </c>
      <c r="C85" s="85"/>
      <c r="D85" s="261">
        <v>24370</v>
      </c>
      <c r="E85" s="262"/>
      <c r="F85" s="264">
        <f t="shared" si="3"/>
        <v>23144</v>
      </c>
      <c r="G85" s="263">
        <f t="shared" si="4"/>
        <v>16438</v>
      </c>
      <c r="H85" s="262">
        <v>715</v>
      </c>
    </row>
    <row r="86" spans="1:8" ht="12.75">
      <c r="A86" s="267">
        <v>149</v>
      </c>
      <c r="B86" s="88">
        <f>ROUND(-0.00000622*POWER(A86,3)+0.0009011*POWER(A86,2)+0.108211*A86+2.2,2)</f>
        <v>17.75</v>
      </c>
      <c r="C86" s="85"/>
      <c r="D86" s="261">
        <v>24370</v>
      </c>
      <c r="E86" s="262"/>
      <c r="F86" s="264">
        <f t="shared" si="3"/>
        <v>23194</v>
      </c>
      <c r="G86" s="263">
        <f t="shared" si="4"/>
        <v>16475</v>
      </c>
      <c r="H86" s="262">
        <v>715</v>
      </c>
    </row>
    <row r="87" spans="1:8" ht="12.75">
      <c r="A87" s="267">
        <v>150</v>
      </c>
      <c r="B87" s="88">
        <f>ROUND(0.022*A87+14.445,2)</f>
        <v>17.75</v>
      </c>
      <c r="C87" s="85"/>
      <c r="D87" s="261">
        <v>24370</v>
      </c>
      <c r="E87" s="262"/>
      <c r="F87" s="264">
        <f t="shared" si="3"/>
        <v>23194</v>
      </c>
      <c r="G87" s="263">
        <f t="shared" si="4"/>
        <v>16475</v>
      </c>
      <c r="H87" s="262">
        <v>715</v>
      </c>
    </row>
    <row r="88" spans="1:8" ht="12.75">
      <c r="A88" s="267">
        <v>151</v>
      </c>
      <c r="B88" s="88">
        <f aca="true" t="shared" si="5" ref="B88:B151">ROUND(0.022*A88+14.445,2)</f>
        <v>17.77</v>
      </c>
      <c r="C88" s="85"/>
      <c r="D88" s="261">
        <v>24370</v>
      </c>
      <c r="E88" s="262"/>
      <c r="F88" s="264">
        <f t="shared" si="3"/>
        <v>23169</v>
      </c>
      <c r="G88" s="263">
        <f t="shared" si="4"/>
        <v>16457</v>
      </c>
      <c r="H88" s="262">
        <v>715</v>
      </c>
    </row>
    <row r="89" spans="1:8" ht="12.75">
      <c r="A89" s="267">
        <v>152</v>
      </c>
      <c r="B89" s="88">
        <f t="shared" si="5"/>
        <v>17.79</v>
      </c>
      <c r="C89" s="85"/>
      <c r="D89" s="261">
        <v>24370</v>
      </c>
      <c r="E89" s="262"/>
      <c r="F89" s="264">
        <f t="shared" si="3"/>
        <v>23144</v>
      </c>
      <c r="G89" s="263">
        <f t="shared" si="4"/>
        <v>16438</v>
      </c>
      <c r="H89" s="262">
        <v>715</v>
      </c>
    </row>
    <row r="90" spans="1:8" ht="12.75">
      <c r="A90" s="267">
        <v>153</v>
      </c>
      <c r="B90" s="88">
        <f t="shared" si="5"/>
        <v>17.81</v>
      </c>
      <c r="C90" s="85"/>
      <c r="D90" s="261">
        <v>24370</v>
      </c>
      <c r="E90" s="262"/>
      <c r="F90" s="264">
        <f t="shared" si="3"/>
        <v>23118</v>
      </c>
      <c r="G90" s="263">
        <f t="shared" si="4"/>
        <v>16420</v>
      </c>
      <c r="H90" s="262">
        <v>715</v>
      </c>
    </row>
    <row r="91" spans="1:8" ht="12.75">
      <c r="A91" s="267">
        <v>154</v>
      </c>
      <c r="B91" s="88">
        <f t="shared" si="5"/>
        <v>17.83</v>
      </c>
      <c r="C91" s="85"/>
      <c r="D91" s="261">
        <v>24370</v>
      </c>
      <c r="E91" s="262"/>
      <c r="F91" s="264">
        <f t="shared" si="3"/>
        <v>23093</v>
      </c>
      <c r="G91" s="263">
        <f t="shared" si="4"/>
        <v>16402</v>
      </c>
      <c r="H91" s="262">
        <v>715</v>
      </c>
    </row>
    <row r="92" spans="1:8" ht="12.75">
      <c r="A92" s="267">
        <v>155</v>
      </c>
      <c r="B92" s="88">
        <f t="shared" si="5"/>
        <v>17.86</v>
      </c>
      <c r="C92" s="85"/>
      <c r="D92" s="261">
        <v>24370</v>
      </c>
      <c r="E92" s="262"/>
      <c r="F92" s="264">
        <f t="shared" si="3"/>
        <v>23056</v>
      </c>
      <c r="G92" s="263">
        <f t="shared" si="4"/>
        <v>16374</v>
      </c>
      <c r="H92" s="262">
        <v>715</v>
      </c>
    </row>
    <row r="93" spans="1:8" ht="12.75">
      <c r="A93" s="267">
        <v>156</v>
      </c>
      <c r="B93" s="88">
        <f t="shared" si="5"/>
        <v>17.88</v>
      </c>
      <c r="C93" s="85"/>
      <c r="D93" s="261">
        <v>24370</v>
      </c>
      <c r="E93" s="262"/>
      <c r="F93" s="264">
        <f t="shared" si="3"/>
        <v>23031</v>
      </c>
      <c r="G93" s="263">
        <f t="shared" si="4"/>
        <v>16356</v>
      </c>
      <c r="H93" s="262">
        <v>715</v>
      </c>
    </row>
    <row r="94" spans="1:8" ht="12.75">
      <c r="A94" s="267">
        <v>157</v>
      </c>
      <c r="B94" s="88">
        <f t="shared" si="5"/>
        <v>17.9</v>
      </c>
      <c r="C94" s="85"/>
      <c r="D94" s="261">
        <v>24370</v>
      </c>
      <c r="E94" s="262"/>
      <c r="F94" s="264">
        <f t="shared" si="3"/>
        <v>23006</v>
      </c>
      <c r="G94" s="263">
        <f t="shared" si="4"/>
        <v>16337</v>
      </c>
      <c r="H94" s="262">
        <v>715</v>
      </c>
    </row>
    <row r="95" spans="1:8" ht="12.75">
      <c r="A95" s="267">
        <v>158</v>
      </c>
      <c r="B95" s="88">
        <f t="shared" si="5"/>
        <v>17.92</v>
      </c>
      <c r="C95" s="85"/>
      <c r="D95" s="261">
        <v>24370</v>
      </c>
      <c r="E95" s="262"/>
      <c r="F95" s="264">
        <f t="shared" si="3"/>
        <v>22981</v>
      </c>
      <c r="G95" s="263">
        <f t="shared" si="4"/>
        <v>16319</v>
      </c>
      <c r="H95" s="262">
        <v>715</v>
      </c>
    </row>
    <row r="96" spans="1:8" ht="12.75">
      <c r="A96" s="267">
        <v>159</v>
      </c>
      <c r="B96" s="88">
        <f t="shared" si="5"/>
        <v>17.94</v>
      </c>
      <c r="C96" s="85"/>
      <c r="D96" s="261">
        <v>24370</v>
      </c>
      <c r="E96" s="262"/>
      <c r="F96" s="264">
        <f t="shared" si="3"/>
        <v>22956</v>
      </c>
      <c r="G96" s="263">
        <f t="shared" si="4"/>
        <v>16301</v>
      </c>
      <c r="H96" s="262">
        <v>715</v>
      </c>
    </row>
    <row r="97" spans="1:8" ht="12.75">
      <c r="A97" s="267">
        <v>160</v>
      </c>
      <c r="B97" s="88">
        <f t="shared" si="5"/>
        <v>17.97</v>
      </c>
      <c r="C97" s="85"/>
      <c r="D97" s="261">
        <v>24370</v>
      </c>
      <c r="E97" s="262"/>
      <c r="F97" s="264">
        <f t="shared" si="3"/>
        <v>22919</v>
      </c>
      <c r="G97" s="263">
        <f t="shared" si="4"/>
        <v>16274</v>
      </c>
      <c r="H97" s="262">
        <v>715</v>
      </c>
    </row>
    <row r="98" spans="1:8" ht="12.75">
      <c r="A98" s="267">
        <v>161</v>
      </c>
      <c r="B98" s="88">
        <f t="shared" si="5"/>
        <v>17.99</v>
      </c>
      <c r="C98" s="85"/>
      <c r="D98" s="261">
        <v>24370</v>
      </c>
      <c r="E98" s="262"/>
      <c r="F98" s="264">
        <f t="shared" si="3"/>
        <v>22894</v>
      </c>
      <c r="G98" s="263">
        <f t="shared" si="4"/>
        <v>16256</v>
      </c>
      <c r="H98" s="262">
        <v>715</v>
      </c>
    </row>
    <row r="99" spans="1:8" ht="12.75">
      <c r="A99" s="267">
        <v>162</v>
      </c>
      <c r="B99" s="88">
        <f t="shared" si="5"/>
        <v>18.01</v>
      </c>
      <c r="C99" s="85"/>
      <c r="D99" s="261">
        <v>24370</v>
      </c>
      <c r="E99" s="262"/>
      <c r="F99" s="264">
        <f t="shared" si="3"/>
        <v>22870</v>
      </c>
      <c r="G99" s="263">
        <f t="shared" si="4"/>
        <v>16238</v>
      </c>
      <c r="H99" s="262">
        <v>715</v>
      </c>
    </row>
    <row r="100" spans="1:8" ht="12.75">
      <c r="A100" s="267">
        <v>163</v>
      </c>
      <c r="B100" s="88">
        <f t="shared" si="5"/>
        <v>18.03</v>
      </c>
      <c r="C100" s="85"/>
      <c r="D100" s="261">
        <v>24370</v>
      </c>
      <c r="E100" s="262"/>
      <c r="F100" s="264">
        <f t="shared" si="3"/>
        <v>22845</v>
      </c>
      <c r="G100" s="263">
        <f t="shared" si="4"/>
        <v>16220</v>
      </c>
      <c r="H100" s="262">
        <v>715</v>
      </c>
    </row>
    <row r="101" spans="1:8" ht="12.75">
      <c r="A101" s="267">
        <v>164</v>
      </c>
      <c r="B101" s="88">
        <f t="shared" si="5"/>
        <v>18.05</v>
      </c>
      <c r="C101" s="85"/>
      <c r="D101" s="261">
        <v>24370</v>
      </c>
      <c r="E101" s="262"/>
      <c r="F101" s="264">
        <f t="shared" si="3"/>
        <v>22821</v>
      </c>
      <c r="G101" s="263">
        <f t="shared" si="4"/>
        <v>16202</v>
      </c>
      <c r="H101" s="262">
        <v>715</v>
      </c>
    </row>
    <row r="102" spans="1:8" ht="12.75">
      <c r="A102" s="267">
        <v>165</v>
      </c>
      <c r="B102" s="88">
        <f t="shared" si="5"/>
        <v>18.08</v>
      </c>
      <c r="C102" s="85"/>
      <c r="D102" s="261">
        <v>24370</v>
      </c>
      <c r="E102" s="262"/>
      <c r="F102" s="264">
        <f t="shared" si="3"/>
        <v>22784</v>
      </c>
      <c r="G102" s="263">
        <f t="shared" si="4"/>
        <v>16175</v>
      </c>
      <c r="H102" s="262">
        <v>715</v>
      </c>
    </row>
    <row r="103" spans="1:8" ht="12.75">
      <c r="A103" s="267">
        <v>166</v>
      </c>
      <c r="B103" s="88">
        <f t="shared" si="5"/>
        <v>18.1</v>
      </c>
      <c r="C103" s="85"/>
      <c r="D103" s="261">
        <v>24370</v>
      </c>
      <c r="E103" s="262"/>
      <c r="F103" s="264">
        <f t="shared" si="3"/>
        <v>22759</v>
      </c>
      <c r="G103" s="263">
        <f t="shared" si="4"/>
        <v>16157</v>
      </c>
      <c r="H103" s="262">
        <v>715</v>
      </c>
    </row>
    <row r="104" spans="1:8" ht="12.75">
      <c r="A104" s="267">
        <v>167</v>
      </c>
      <c r="B104" s="88">
        <f t="shared" si="5"/>
        <v>18.12</v>
      </c>
      <c r="C104" s="85"/>
      <c r="D104" s="261">
        <v>24370</v>
      </c>
      <c r="E104" s="262"/>
      <c r="F104" s="264">
        <f t="shared" si="3"/>
        <v>22735</v>
      </c>
      <c r="G104" s="263">
        <f t="shared" si="4"/>
        <v>16139</v>
      </c>
      <c r="H104" s="262">
        <v>715</v>
      </c>
    </row>
    <row r="105" spans="1:8" ht="12.75">
      <c r="A105" s="267">
        <v>168</v>
      </c>
      <c r="B105" s="88">
        <f t="shared" si="5"/>
        <v>18.14</v>
      </c>
      <c r="C105" s="85"/>
      <c r="D105" s="261">
        <v>24370</v>
      </c>
      <c r="E105" s="262"/>
      <c r="F105" s="264">
        <f t="shared" si="3"/>
        <v>22711</v>
      </c>
      <c r="G105" s="263">
        <f t="shared" si="4"/>
        <v>16121</v>
      </c>
      <c r="H105" s="262">
        <v>715</v>
      </c>
    </row>
    <row r="106" spans="1:8" ht="12.75">
      <c r="A106" s="267">
        <v>169</v>
      </c>
      <c r="B106" s="88">
        <f t="shared" si="5"/>
        <v>18.16</v>
      </c>
      <c r="C106" s="85"/>
      <c r="D106" s="261">
        <v>24370</v>
      </c>
      <c r="E106" s="262"/>
      <c r="F106" s="264">
        <f t="shared" si="3"/>
        <v>22687</v>
      </c>
      <c r="G106" s="263">
        <f t="shared" si="4"/>
        <v>16104</v>
      </c>
      <c r="H106" s="262">
        <v>715</v>
      </c>
    </row>
    <row r="107" spans="1:8" ht="12.75">
      <c r="A107" s="267">
        <v>170</v>
      </c>
      <c r="B107" s="88">
        <f t="shared" si="5"/>
        <v>18.19</v>
      </c>
      <c r="C107" s="85"/>
      <c r="D107" s="261">
        <v>24370</v>
      </c>
      <c r="E107" s="262"/>
      <c r="F107" s="264">
        <f t="shared" si="3"/>
        <v>22650</v>
      </c>
      <c r="G107" s="263">
        <f t="shared" si="4"/>
        <v>16077</v>
      </c>
      <c r="H107" s="262">
        <v>715</v>
      </c>
    </row>
    <row r="108" spans="1:8" ht="12.75">
      <c r="A108" s="267">
        <v>171</v>
      </c>
      <c r="B108" s="88">
        <f t="shared" si="5"/>
        <v>18.21</v>
      </c>
      <c r="C108" s="85"/>
      <c r="D108" s="261">
        <v>24370</v>
      </c>
      <c r="E108" s="262"/>
      <c r="F108" s="264">
        <f t="shared" si="3"/>
        <v>22626</v>
      </c>
      <c r="G108" s="263">
        <f t="shared" si="4"/>
        <v>16059</v>
      </c>
      <c r="H108" s="262">
        <v>715</v>
      </c>
    </row>
    <row r="109" spans="1:8" ht="12.75">
      <c r="A109" s="267">
        <v>172</v>
      </c>
      <c r="B109" s="88">
        <f t="shared" si="5"/>
        <v>18.23</v>
      </c>
      <c r="C109" s="85"/>
      <c r="D109" s="261">
        <v>24370</v>
      </c>
      <c r="E109" s="262"/>
      <c r="F109" s="264">
        <f t="shared" si="3"/>
        <v>22602</v>
      </c>
      <c r="G109" s="263">
        <f t="shared" si="4"/>
        <v>16042</v>
      </c>
      <c r="H109" s="262">
        <v>715</v>
      </c>
    </row>
    <row r="110" spans="1:8" ht="12.75">
      <c r="A110" s="267">
        <v>173</v>
      </c>
      <c r="B110" s="88">
        <f t="shared" si="5"/>
        <v>18.25</v>
      </c>
      <c r="C110" s="85"/>
      <c r="D110" s="261">
        <v>24370</v>
      </c>
      <c r="E110" s="262"/>
      <c r="F110" s="264">
        <f t="shared" si="3"/>
        <v>22578</v>
      </c>
      <c r="G110" s="263">
        <f t="shared" si="4"/>
        <v>16024</v>
      </c>
      <c r="H110" s="262">
        <v>715</v>
      </c>
    </row>
    <row r="111" spans="1:8" ht="12.75">
      <c r="A111" s="267">
        <v>174</v>
      </c>
      <c r="B111" s="88">
        <f t="shared" si="5"/>
        <v>18.27</v>
      </c>
      <c r="C111" s="85"/>
      <c r="D111" s="261">
        <v>24370</v>
      </c>
      <c r="E111" s="262"/>
      <c r="F111" s="264">
        <f t="shared" si="3"/>
        <v>22554</v>
      </c>
      <c r="G111" s="263">
        <f t="shared" si="4"/>
        <v>16007</v>
      </c>
      <c r="H111" s="262">
        <v>715</v>
      </c>
    </row>
    <row r="112" spans="1:8" ht="12.75">
      <c r="A112" s="267">
        <v>175</v>
      </c>
      <c r="B112" s="88">
        <f t="shared" si="5"/>
        <v>18.3</v>
      </c>
      <c r="C112" s="85"/>
      <c r="D112" s="261">
        <v>24370</v>
      </c>
      <c r="E112" s="262"/>
      <c r="F112" s="264">
        <f t="shared" si="3"/>
        <v>22519</v>
      </c>
      <c r="G112" s="263">
        <f t="shared" si="4"/>
        <v>15980</v>
      </c>
      <c r="H112" s="262">
        <v>715</v>
      </c>
    </row>
    <row r="113" spans="1:8" ht="12.75">
      <c r="A113" s="267">
        <v>176</v>
      </c>
      <c r="B113" s="88">
        <f t="shared" si="5"/>
        <v>18.32</v>
      </c>
      <c r="C113" s="85"/>
      <c r="D113" s="261">
        <v>24370</v>
      </c>
      <c r="E113" s="262"/>
      <c r="F113" s="264">
        <f t="shared" si="3"/>
        <v>22495</v>
      </c>
      <c r="G113" s="263">
        <f t="shared" si="4"/>
        <v>15963</v>
      </c>
      <c r="H113" s="262">
        <v>715</v>
      </c>
    </row>
    <row r="114" spans="1:8" ht="12.75">
      <c r="A114" s="267">
        <v>177</v>
      </c>
      <c r="B114" s="88">
        <f t="shared" si="5"/>
        <v>18.34</v>
      </c>
      <c r="C114" s="85"/>
      <c r="D114" s="261">
        <v>24370</v>
      </c>
      <c r="E114" s="262"/>
      <c r="F114" s="264">
        <f t="shared" si="3"/>
        <v>22471</v>
      </c>
      <c r="G114" s="263">
        <f t="shared" si="4"/>
        <v>15945</v>
      </c>
      <c r="H114" s="262">
        <v>715</v>
      </c>
    </row>
    <row r="115" spans="1:8" ht="12.75">
      <c r="A115" s="267">
        <v>178</v>
      </c>
      <c r="B115" s="88">
        <f t="shared" si="5"/>
        <v>18.36</v>
      </c>
      <c r="C115" s="85"/>
      <c r="D115" s="261">
        <v>24370</v>
      </c>
      <c r="E115" s="262"/>
      <c r="F115" s="264">
        <f t="shared" si="3"/>
        <v>22447</v>
      </c>
      <c r="G115" s="263">
        <f t="shared" si="4"/>
        <v>15928</v>
      </c>
      <c r="H115" s="262">
        <v>715</v>
      </c>
    </row>
    <row r="116" spans="1:8" ht="12.75">
      <c r="A116" s="267">
        <v>179</v>
      </c>
      <c r="B116" s="88">
        <f t="shared" si="5"/>
        <v>18.38</v>
      </c>
      <c r="C116" s="85"/>
      <c r="D116" s="261">
        <v>24370</v>
      </c>
      <c r="E116" s="262"/>
      <c r="F116" s="264">
        <f t="shared" si="3"/>
        <v>22424</v>
      </c>
      <c r="G116" s="263">
        <f t="shared" si="4"/>
        <v>15911</v>
      </c>
      <c r="H116" s="262">
        <v>715</v>
      </c>
    </row>
    <row r="117" spans="1:8" ht="12.75">
      <c r="A117" s="267">
        <v>180</v>
      </c>
      <c r="B117" s="88">
        <f t="shared" si="5"/>
        <v>18.41</v>
      </c>
      <c r="C117" s="85"/>
      <c r="D117" s="261">
        <v>24370</v>
      </c>
      <c r="E117" s="262"/>
      <c r="F117" s="264">
        <f t="shared" si="3"/>
        <v>22388</v>
      </c>
      <c r="G117" s="263">
        <f t="shared" si="4"/>
        <v>15885</v>
      </c>
      <c r="H117" s="262">
        <v>715</v>
      </c>
    </row>
    <row r="118" spans="1:8" ht="12.75">
      <c r="A118" s="267">
        <v>181</v>
      </c>
      <c r="B118" s="88">
        <f t="shared" si="5"/>
        <v>18.43</v>
      </c>
      <c r="C118" s="85"/>
      <c r="D118" s="261">
        <v>24370</v>
      </c>
      <c r="E118" s="262"/>
      <c r="F118" s="264">
        <f t="shared" si="3"/>
        <v>22365</v>
      </c>
      <c r="G118" s="263">
        <f t="shared" si="4"/>
        <v>15868</v>
      </c>
      <c r="H118" s="262">
        <v>715</v>
      </c>
    </row>
    <row r="119" spans="1:8" ht="12.75">
      <c r="A119" s="267">
        <v>182</v>
      </c>
      <c r="B119" s="88">
        <f t="shared" si="5"/>
        <v>18.45</v>
      </c>
      <c r="C119" s="85"/>
      <c r="D119" s="261">
        <v>24370</v>
      </c>
      <c r="E119" s="262"/>
      <c r="F119" s="264">
        <f t="shared" si="3"/>
        <v>22341</v>
      </c>
      <c r="G119" s="263">
        <f t="shared" si="4"/>
        <v>15850</v>
      </c>
      <c r="H119" s="262">
        <v>715</v>
      </c>
    </row>
    <row r="120" spans="1:8" ht="12.75">
      <c r="A120" s="267">
        <v>183</v>
      </c>
      <c r="B120" s="88">
        <f t="shared" si="5"/>
        <v>18.47</v>
      </c>
      <c r="C120" s="85"/>
      <c r="D120" s="261">
        <v>24370</v>
      </c>
      <c r="E120" s="262"/>
      <c r="F120" s="264">
        <f t="shared" si="3"/>
        <v>22318</v>
      </c>
      <c r="G120" s="263">
        <f t="shared" si="4"/>
        <v>15833</v>
      </c>
      <c r="H120" s="262">
        <v>715</v>
      </c>
    </row>
    <row r="121" spans="1:8" ht="12.75">
      <c r="A121" s="267">
        <v>184</v>
      </c>
      <c r="B121" s="88">
        <f t="shared" si="5"/>
        <v>18.49</v>
      </c>
      <c r="C121" s="85"/>
      <c r="D121" s="261">
        <v>24370</v>
      </c>
      <c r="E121" s="262"/>
      <c r="F121" s="264">
        <f t="shared" si="3"/>
        <v>22295</v>
      </c>
      <c r="G121" s="263">
        <f t="shared" si="4"/>
        <v>15816</v>
      </c>
      <c r="H121" s="262">
        <v>715</v>
      </c>
    </row>
    <row r="122" spans="1:8" ht="12.75">
      <c r="A122" s="267">
        <v>185</v>
      </c>
      <c r="B122" s="88">
        <f t="shared" si="5"/>
        <v>18.52</v>
      </c>
      <c r="C122" s="85"/>
      <c r="D122" s="261">
        <v>24370</v>
      </c>
      <c r="E122" s="262"/>
      <c r="F122" s="264">
        <f t="shared" si="3"/>
        <v>22260</v>
      </c>
      <c r="G122" s="263">
        <f t="shared" si="4"/>
        <v>15790</v>
      </c>
      <c r="H122" s="262">
        <v>715</v>
      </c>
    </row>
    <row r="123" spans="1:8" ht="12.75">
      <c r="A123" s="267">
        <v>186</v>
      </c>
      <c r="B123" s="88">
        <f t="shared" si="5"/>
        <v>18.54</v>
      </c>
      <c r="C123" s="85"/>
      <c r="D123" s="261">
        <v>24370</v>
      </c>
      <c r="E123" s="262"/>
      <c r="F123" s="264">
        <f t="shared" si="3"/>
        <v>22236</v>
      </c>
      <c r="G123" s="263">
        <f t="shared" si="4"/>
        <v>15773</v>
      </c>
      <c r="H123" s="262">
        <v>715</v>
      </c>
    </row>
    <row r="124" spans="1:8" ht="12.75">
      <c r="A124" s="267">
        <v>187</v>
      </c>
      <c r="B124" s="88">
        <f t="shared" si="5"/>
        <v>18.56</v>
      </c>
      <c r="C124" s="85"/>
      <c r="D124" s="261">
        <v>24370</v>
      </c>
      <c r="E124" s="262"/>
      <c r="F124" s="264">
        <f t="shared" si="3"/>
        <v>22213</v>
      </c>
      <c r="G124" s="263">
        <f t="shared" si="4"/>
        <v>15756</v>
      </c>
      <c r="H124" s="262">
        <v>715</v>
      </c>
    </row>
    <row r="125" spans="1:8" ht="12.75">
      <c r="A125" s="267">
        <v>188</v>
      </c>
      <c r="B125" s="88">
        <f t="shared" si="5"/>
        <v>18.58</v>
      </c>
      <c r="C125" s="85"/>
      <c r="D125" s="261">
        <v>24370</v>
      </c>
      <c r="E125" s="262"/>
      <c r="F125" s="264">
        <f t="shared" si="3"/>
        <v>22190</v>
      </c>
      <c r="G125" s="263">
        <f t="shared" si="4"/>
        <v>15740</v>
      </c>
      <c r="H125" s="262">
        <v>715</v>
      </c>
    </row>
    <row r="126" spans="1:8" ht="12.75">
      <c r="A126" s="267">
        <v>189</v>
      </c>
      <c r="B126" s="88">
        <f t="shared" si="5"/>
        <v>18.6</v>
      </c>
      <c r="C126" s="85"/>
      <c r="D126" s="261">
        <v>24370</v>
      </c>
      <c r="E126" s="262"/>
      <c r="F126" s="264">
        <f t="shared" si="3"/>
        <v>22167</v>
      </c>
      <c r="G126" s="263">
        <f t="shared" si="4"/>
        <v>15723</v>
      </c>
      <c r="H126" s="262">
        <v>715</v>
      </c>
    </row>
    <row r="127" spans="1:8" ht="12.75">
      <c r="A127" s="267">
        <v>190</v>
      </c>
      <c r="B127" s="88">
        <f t="shared" si="5"/>
        <v>18.63</v>
      </c>
      <c r="C127" s="85"/>
      <c r="D127" s="261">
        <v>24370</v>
      </c>
      <c r="E127" s="262"/>
      <c r="F127" s="264">
        <f t="shared" si="3"/>
        <v>22132</v>
      </c>
      <c r="G127" s="263">
        <f t="shared" si="4"/>
        <v>15697</v>
      </c>
      <c r="H127" s="262">
        <v>715</v>
      </c>
    </row>
    <row r="128" spans="1:8" ht="12.75">
      <c r="A128" s="267">
        <v>191</v>
      </c>
      <c r="B128" s="88">
        <f t="shared" si="5"/>
        <v>18.65</v>
      </c>
      <c r="C128" s="85"/>
      <c r="D128" s="261">
        <v>24370</v>
      </c>
      <c r="E128" s="262"/>
      <c r="F128" s="264">
        <f t="shared" si="3"/>
        <v>22109</v>
      </c>
      <c r="G128" s="263">
        <f t="shared" si="4"/>
        <v>15680</v>
      </c>
      <c r="H128" s="262">
        <v>715</v>
      </c>
    </row>
    <row r="129" spans="1:8" ht="12.75">
      <c r="A129" s="267">
        <v>192</v>
      </c>
      <c r="B129" s="88">
        <f t="shared" si="5"/>
        <v>18.67</v>
      </c>
      <c r="C129" s="85"/>
      <c r="D129" s="261">
        <v>24370</v>
      </c>
      <c r="E129" s="262"/>
      <c r="F129" s="264">
        <f t="shared" si="3"/>
        <v>22086</v>
      </c>
      <c r="G129" s="263">
        <f t="shared" si="4"/>
        <v>15664</v>
      </c>
      <c r="H129" s="262">
        <v>715</v>
      </c>
    </row>
    <row r="130" spans="1:8" ht="12.75">
      <c r="A130" s="267">
        <v>193</v>
      </c>
      <c r="B130" s="88">
        <f t="shared" si="5"/>
        <v>18.69</v>
      </c>
      <c r="C130" s="85"/>
      <c r="D130" s="261">
        <v>24370</v>
      </c>
      <c r="E130" s="262"/>
      <c r="F130" s="264">
        <f t="shared" si="3"/>
        <v>22064</v>
      </c>
      <c r="G130" s="263">
        <f t="shared" si="4"/>
        <v>15647</v>
      </c>
      <c r="H130" s="262">
        <v>715</v>
      </c>
    </row>
    <row r="131" spans="1:8" ht="12.75">
      <c r="A131" s="267">
        <v>194</v>
      </c>
      <c r="B131" s="88">
        <f t="shared" si="5"/>
        <v>18.71</v>
      </c>
      <c r="C131" s="85"/>
      <c r="D131" s="261">
        <v>24370</v>
      </c>
      <c r="E131" s="262"/>
      <c r="F131" s="264">
        <f aca="true" t="shared" si="6" ref="F131:F194">ROUND(12*1.3644*(1/B131*D131)+H131,0)</f>
        <v>22041</v>
      </c>
      <c r="G131" s="263">
        <f t="shared" si="4"/>
        <v>15630</v>
      </c>
      <c r="H131" s="262">
        <v>715</v>
      </c>
    </row>
    <row r="132" spans="1:8" ht="12.75">
      <c r="A132" s="267">
        <v>195</v>
      </c>
      <c r="B132" s="88">
        <f t="shared" si="5"/>
        <v>18.74</v>
      </c>
      <c r="C132" s="85"/>
      <c r="D132" s="261">
        <v>24370</v>
      </c>
      <c r="E132" s="262"/>
      <c r="F132" s="264">
        <f t="shared" si="6"/>
        <v>22007</v>
      </c>
      <c r="G132" s="263">
        <f t="shared" si="4"/>
        <v>15605</v>
      </c>
      <c r="H132" s="262">
        <v>715</v>
      </c>
    </row>
    <row r="133" spans="1:8" ht="12.75">
      <c r="A133" s="267">
        <v>196</v>
      </c>
      <c r="B133" s="88">
        <f t="shared" si="5"/>
        <v>18.76</v>
      </c>
      <c r="C133" s="85"/>
      <c r="D133" s="261">
        <v>24370</v>
      </c>
      <c r="E133" s="262"/>
      <c r="F133" s="264">
        <f t="shared" si="6"/>
        <v>21984</v>
      </c>
      <c r="G133" s="263">
        <f t="shared" si="4"/>
        <v>15588</v>
      </c>
      <c r="H133" s="262">
        <v>715</v>
      </c>
    </row>
    <row r="134" spans="1:8" ht="12.75">
      <c r="A134" s="267">
        <v>197</v>
      </c>
      <c r="B134" s="88">
        <f t="shared" si="5"/>
        <v>18.78</v>
      </c>
      <c r="C134" s="85"/>
      <c r="D134" s="261">
        <v>24370</v>
      </c>
      <c r="E134" s="262"/>
      <c r="F134" s="264">
        <f t="shared" si="6"/>
        <v>21961</v>
      </c>
      <c r="G134" s="263">
        <f t="shared" si="4"/>
        <v>15572</v>
      </c>
      <c r="H134" s="262">
        <v>715</v>
      </c>
    </row>
    <row r="135" spans="1:8" ht="12.75">
      <c r="A135" s="267">
        <v>198</v>
      </c>
      <c r="B135" s="88">
        <f t="shared" si="5"/>
        <v>18.8</v>
      </c>
      <c r="C135" s="85"/>
      <c r="D135" s="261">
        <v>24370</v>
      </c>
      <c r="E135" s="262"/>
      <c r="F135" s="264">
        <f t="shared" si="6"/>
        <v>21939</v>
      </c>
      <c r="G135" s="263">
        <f t="shared" si="4"/>
        <v>15555</v>
      </c>
      <c r="H135" s="262">
        <v>715</v>
      </c>
    </row>
    <row r="136" spans="1:8" ht="12.75">
      <c r="A136" s="267">
        <v>199</v>
      </c>
      <c r="B136" s="88">
        <f t="shared" si="5"/>
        <v>18.82</v>
      </c>
      <c r="C136" s="85"/>
      <c r="D136" s="261">
        <v>24370</v>
      </c>
      <c r="E136" s="262"/>
      <c r="F136" s="264">
        <f t="shared" si="6"/>
        <v>21916</v>
      </c>
      <c r="G136" s="263">
        <f t="shared" si="4"/>
        <v>15539</v>
      </c>
      <c r="H136" s="262">
        <v>715</v>
      </c>
    </row>
    <row r="137" spans="1:8" ht="12.75">
      <c r="A137" s="267">
        <v>200</v>
      </c>
      <c r="B137" s="88">
        <f t="shared" si="5"/>
        <v>18.85</v>
      </c>
      <c r="C137" s="85"/>
      <c r="D137" s="261">
        <v>24370</v>
      </c>
      <c r="E137" s="262"/>
      <c r="F137" s="264">
        <f t="shared" si="6"/>
        <v>21882</v>
      </c>
      <c r="G137" s="263">
        <f t="shared" si="4"/>
        <v>15514</v>
      </c>
      <c r="H137" s="262">
        <v>715</v>
      </c>
    </row>
    <row r="138" spans="1:8" ht="12.75">
      <c r="A138" s="267">
        <v>201</v>
      </c>
      <c r="B138" s="88">
        <f t="shared" si="5"/>
        <v>18.87</v>
      </c>
      <c r="C138" s="85"/>
      <c r="D138" s="261">
        <v>24370</v>
      </c>
      <c r="E138" s="262"/>
      <c r="F138" s="264">
        <f t="shared" si="6"/>
        <v>21860</v>
      </c>
      <c r="G138" s="263">
        <f t="shared" si="4"/>
        <v>15498</v>
      </c>
      <c r="H138" s="262">
        <v>715</v>
      </c>
    </row>
    <row r="139" spans="1:8" ht="12.75">
      <c r="A139" s="267">
        <v>202</v>
      </c>
      <c r="B139" s="88">
        <f t="shared" si="5"/>
        <v>18.89</v>
      </c>
      <c r="C139" s="85"/>
      <c r="D139" s="261">
        <v>24370</v>
      </c>
      <c r="E139" s="262"/>
      <c r="F139" s="264">
        <f t="shared" si="6"/>
        <v>21838</v>
      </c>
      <c r="G139" s="263">
        <f t="shared" si="4"/>
        <v>15481</v>
      </c>
      <c r="H139" s="262">
        <v>715</v>
      </c>
    </row>
    <row r="140" spans="1:8" ht="12.75">
      <c r="A140" s="267">
        <v>203</v>
      </c>
      <c r="B140" s="88">
        <f t="shared" si="5"/>
        <v>18.91</v>
      </c>
      <c r="C140" s="85"/>
      <c r="D140" s="261">
        <v>24370</v>
      </c>
      <c r="E140" s="262"/>
      <c r="F140" s="264">
        <f t="shared" si="6"/>
        <v>21815</v>
      </c>
      <c r="G140" s="263">
        <f t="shared" si="4"/>
        <v>15465</v>
      </c>
      <c r="H140" s="262">
        <v>715</v>
      </c>
    </row>
    <row r="141" spans="1:8" ht="12.75">
      <c r="A141" s="267">
        <v>204</v>
      </c>
      <c r="B141" s="88">
        <f t="shared" si="5"/>
        <v>18.93</v>
      </c>
      <c r="C141" s="85"/>
      <c r="D141" s="261">
        <v>24370</v>
      </c>
      <c r="E141" s="262"/>
      <c r="F141" s="264">
        <f t="shared" si="6"/>
        <v>21793</v>
      </c>
      <c r="G141" s="263">
        <f t="shared" si="4"/>
        <v>15448</v>
      </c>
      <c r="H141" s="262">
        <v>715</v>
      </c>
    </row>
    <row r="142" spans="1:8" ht="12.75">
      <c r="A142" s="267">
        <v>205</v>
      </c>
      <c r="B142" s="88">
        <f t="shared" si="5"/>
        <v>18.96</v>
      </c>
      <c r="C142" s="85"/>
      <c r="D142" s="261">
        <v>24370</v>
      </c>
      <c r="E142" s="262"/>
      <c r="F142" s="264">
        <f t="shared" si="6"/>
        <v>21760</v>
      </c>
      <c r="G142" s="263">
        <f t="shared" si="4"/>
        <v>15424</v>
      </c>
      <c r="H142" s="262">
        <v>715</v>
      </c>
    </row>
    <row r="143" spans="1:8" ht="12.75">
      <c r="A143" s="267">
        <v>206</v>
      </c>
      <c r="B143" s="88">
        <f t="shared" si="5"/>
        <v>18.98</v>
      </c>
      <c r="C143" s="85"/>
      <c r="D143" s="261">
        <v>24370</v>
      </c>
      <c r="E143" s="262"/>
      <c r="F143" s="264">
        <f t="shared" si="6"/>
        <v>21737</v>
      </c>
      <c r="G143" s="263">
        <f t="shared" si="4"/>
        <v>15408</v>
      </c>
      <c r="H143" s="262">
        <v>715</v>
      </c>
    </row>
    <row r="144" spans="1:8" ht="12.75">
      <c r="A144" s="267">
        <v>207</v>
      </c>
      <c r="B144" s="88">
        <f t="shared" si="5"/>
        <v>19</v>
      </c>
      <c r="C144" s="85"/>
      <c r="D144" s="261">
        <v>24370</v>
      </c>
      <c r="E144" s="262"/>
      <c r="F144" s="264">
        <f t="shared" si="6"/>
        <v>21715</v>
      </c>
      <c r="G144" s="263">
        <f t="shared" si="4"/>
        <v>15392</v>
      </c>
      <c r="H144" s="262">
        <v>715</v>
      </c>
    </row>
    <row r="145" spans="1:8" ht="12.75">
      <c r="A145" s="267">
        <v>208</v>
      </c>
      <c r="B145" s="88">
        <f t="shared" si="5"/>
        <v>19.02</v>
      </c>
      <c r="C145" s="85"/>
      <c r="D145" s="261">
        <v>24370</v>
      </c>
      <c r="E145" s="262"/>
      <c r="F145" s="264">
        <f t="shared" si="6"/>
        <v>21693</v>
      </c>
      <c r="G145" s="263">
        <f aca="true" t="shared" si="7" ref="G145:G208">ROUND(12*(1/B145*D145),0)</f>
        <v>15375</v>
      </c>
      <c r="H145" s="262">
        <v>715</v>
      </c>
    </row>
    <row r="146" spans="1:8" ht="12.75">
      <c r="A146" s="267">
        <v>209</v>
      </c>
      <c r="B146" s="88">
        <f t="shared" si="5"/>
        <v>19.04</v>
      </c>
      <c r="C146" s="85"/>
      <c r="D146" s="261">
        <v>24370</v>
      </c>
      <c r="E146" s="262"/>
      <c r="F146" s="264">
        <f t="shared" si="6"/>
        <v>21671</v>
      </c>
      <c r="G146" s="263">
        <f t="shared" si="7"/>
        <v>15359</v>
      </c>
      <c r="H146" s="262">
        <v>715</v>
      </c>
    </row>
    <row r="147" spans="1:8" ht="12.75">
      <c r="A147" s="267">
        <v>210</v>
      </c>
      <c r="B147" s="88">
        <f t="shared" si="5"/>
        <v>19.07</v>
      </c>
      <c r="C147" s="85"/>
      <c r="D147" s="261">
        <v>24370</v>
      </c>
      <c r="E147" s="262"/>
      <c r="F147" s="264">
        <f t="shared" si="6"/>
        <v>21638</v>
      </c>
      <c r="G147" s="263">
        <f t="shared" si="7"/>
        <v>15335</v>
      </c>
      <c r="H147" s="262">
        <v>715</v>
      </c>
    </row>
    <row r="148" spans="1:8" ht="12.75">
      <c r="A148" s="267">
        <v>211</v>
      </c>
      <c r="B148" s="88">
        <f t="shared" si="5"/>
        <v>19.09</v>
      </c>
      <c r="C148" s="85"/>
      <c r="D148" s="261">
        <v>24370</v>
      </c>
      <c r="E148" s="262"/>
      <c r="F148" s="264">
        <f t="shared" si="6"/>
        <v>21616</v>
      </c>
      <c r="G148" s="263">
        <f t="shared" si="7"/>
        <v>15319</v>
      </c>
      <c r="H148" s="262">
        <v>715</v>
      </c>
    </row>
    <row r="149" spans="1:8" ht="12.75">
      <c r="A149" s="267">
        <v>212</v>
      </c>
      <c r="B149" s="88">
        <f t="shared" si="5"/>
        <v>19.11</v>
      </c>
      <c r="C149" s="85"/>
      <c r="D149" s="261">
        <v>24370</v>
      </c>
      <c r="E149" s="262"/>
      <c r="F149" s="264">
        <f t="shared" si="6"/>
        <v>21594</v>
      </c>
      <c r="G149" s="263">
        <f t="shared" si="7"/>
        <v>15303</v>
      </c>
      <c r="H149" s="262">
        <v>715</v>
      </c>
    </row>
    <row r="150" spans="1:8" ht="12.75">
      <c r="A150" s="267">
        <v>213</v>
      </c>
      <c r="B150" s="88">
        <f t="shared" si="5"/>
        <v>19.13</v>
      </c>
      <c r="C150" s="85"/>
      <c r="D150" s="261">
        <v>24370</v>
      </c>
      <c r="E150" s="262"/>
      <c r="F150" s="264">
        <f t="shared" si="6"/>
        <v>21573</v>
      </c>
      <c r="G150" s="263">
        <f t="shared" si="7"/>
        <v>15287</v>
      </c>
      <c r="H150" s="262">
        <v>715</v>
      </c>
    </row>
    <row r="151" spans="1:8" ht="12.75">
      <c r="A151" s="267">
        <v>214</v>
      </c>
      <c r="B151" s="88">
        <f t="shared" si="5"/>
        <v>19.15</v>
      </c>
      <c r="C151" s="85"/>
      <c r="D151" s="261">
        <v>24370</v>
      </c>
      <c r="E151" s="262"/>
      <c r="F151" s="264">
        <f t="shared" si="6"/>
        <v>21551</v>
      </c>
      <c r="G151" s="263">
        <f t="shared" si="7"/>
        <v>15271</v>
      </c>
      <c r="H151" s="262">
        <v>715</v>
      </c>
    </row>
    <row r="152" spans="1:8" ht="12.75">
      <c r="A152" s="267">
        <v>215</v>
      </c>
      <c r="B152" s="88">
        <f aca="true" t="shared" si="8" ref="B152:B167">ROUND(0.022*A152+14.445,2)</f>
        <v>19.18</v>
      </c>
      <c r="C152" s="85"/>
      <c r="D152" s="261">
        <v>24370</v>
      </c>
      <c r="E152" s="262"/>
      <c r="F152" s="264">
        <f t="shared" si="6"/>
        <v>21518</v>
      </c>
      <c r="G152" s="263">
        <f t="shared" si="7"/>
        <v>15247</v>
      </c>
      <c r="H152" s="262">
        <v>715</v>
      </c>
    </row>
    <row r="153" spans="1:8" ht="12.75">
      <c r="A153" s="267">
        <v>216</v>
      </c>
      <c r="B153" s="88">
        <f t="shared" si="8"/>
        <v>19.2</v>
      </c>
      <c r="C153" s="85"/>
      <c r="D153" s="261">
        <v>24370</v>
      </c>
      <c r="E153" s="262"/>
      <c r="F153" s="264">
        <f t="shared" si="6"/>
        <v>21497</v>
      </c>
      <c r="G153" s="263">
        <f t="shared" si="7"/>
        <v>15231</v>
      </c>
      <c r="H153" s="262">
        <v>715</v>
      </c>
    </row>
    <row r="154" spans="1:8" ht="12.75">
      <c r="A154" s="267">
        <v>217</v>
      </c>
      <c r="B154" s="88">
        <f t="shared" si="8"/>
        <v>19.22</v>
      </c>
      <c r="C154" s="85"/>
      <c r="D154" s="261">
        <v>24370</v>
      </c>
      <c r="E154" s="262"/>
      <c r="F154" s="264">
        <f t="shared" si="6"/>
        <v>21475</v>
      </c>
      <c r="G154" s="263">
        <f t="shared" si="7"/>
        <v>15215</v>
      </c>
      <c r="H154" s="262">
        <v>715</v>
      </c>
    </row>
    <row r="155" spans="1:8" ht="12.75">
      <c r="A155" s="267">
        <v>218</v>
      </c>
      <c r="B155" s="88">
        <f t="shared" si="8"/>
        <v>19.24</v>
      </c>
      <c r="C155" s="85"/>
      <c r="D155" s="261">
        <v>24370</v>
      </c>
      <c r="E155" s="262"/>
      <c r="F155" s="264">
        <f t="shared" si="6"/>
        <v>21453</v>
      </c>
      <c r="G155" s="263">
        <f t="shared" si="7"/>
        <v>15200</v>
      </c>
      <c r="H155" s="262">
        <v>715</v>
      </c>
    </row>
    <row r="156" spans="1:8" ht="12.75">
      <c r="A156" s="267">
        <v>219</v>
      </c>
      <c r="B156" s="88">
        <f t="shared" si="8"/>
        <v>19.26</v>
      </c>
      <c r="C156" s="85"/>
      <c r="D156" s="261">
        <v>24370</v>
      </c>
      <c r="E156" s="262"/>
      <c r="F156" s="264">
        <f t="shared" si="6"/>
        <v>21432</v>
      </c>
      <c r="G156" s="263">
        <f t="shared" si="7"/>
        <v>15184</v>
      </c>
      <c r="H156" s="262">
        <v>715</v>
      </c>
    </row>
    <row r="157" spans="1:8" ht="12.75">
      <c r="A157" s="267">
        <v>220</v>
      </c>
      <c r="B157" s="88">
        <f t="shared" si="8"/>
        <v>19.29</v>
      </c>
      <c r="C157" s="85"/>
      <c r="D157" s="261">
        <v>24370</v>
      </c>
      <c r="E157" s="262"/>
      <c r="F157" s="264">
        <f t="shared" si="6"/>
        <v>21400</v>
      </c>
      <c r="G157" s="263">
        <f t="shared" si="7"/>
        <v>15160</v>
      </c>
      <c r="H157" s="262">
        <v>715</v>
      </c>
    </row>
    <row r="158" spans="1:8" ht="12.75">
      <c r="A158" s="267">
        <v>221</v>
      </c>
      <c r="B158" s="88">
        <f t="shared" si="8"/>
        <v>19.31</v>
      </c>
      <c r="C158" s="85"/>
      <c r="D158" s="261">
        <v>24370</v>
      </c>
      <c r="E158" s="262"/>
      <c r="F158" s="264">
        <f t="shared" si="6"/>
        <v>21378</v>
      </c>
      <c r="G158" s="263">
        <f t="shared" si="7"/>
        <v>15144</v>
      </c>
      <c r="H158" s="262">
        <v>715</v>
      </c>
    </row>
    <row r="159" spans="1:8" ht="12.75">
      <c r="A159" s="267">
        <v>222</v>
      </c>
      <c r="B159" s="88">
        <f t="shared" si="8"/>
        <v>19.33</v>
      </c>
      <c r="C159" s="85"/>
      <c r="D159" s="261">
        <v>24370</v>
      </c>
      <c r="E159" s="262"/>
      <c r="F159" s="264">
        <f t="shared" si="6"/>
        <v>21357</v>
      </c>
      <c r="G159" s="263">
        <f t="shared" si="7"/>
        <v>15129</v>
      </c>
      <c r="H159" s="262">
        <v>715</v>
      </c>
    </row>
    <row r="160" spans="1:8" ht="12.75">
      <c r="A160" s="267">
        <v>223</v>
      </c>
      <c r="B160" s="88">
        <f t="shared" si="8"/>
        <v>19.35</v>
      </c>
      <c r="C160" s="85"/>
      <c r="D160" s="261">
        <v>24370</v>
      </c>
      <c r="E160" s="262"/>
      <c r="F160" s="264">
        <f t="shared" si="6"/>
        <v>21335</v>
      </c>
      <c r="G160" s="263">
        <f t="shared" si="7"/>
        <v>15113</v>
      </c>
      <c r="H160" s="262">
        <v>715</v>
      </c>
    </row>
    <row r="161" spans="1:8" ht="12.75">
      <c r="A161" s="267">
        <v>224</v>
      </c>
      <c r="B161" s="88">
        <f t="shared" si="8"/>
        <v>19.37</v>
      </c>
      <c r="C161" s="85"/>
      <c r="D161" s="261">
        <v>24370</v>
      </c>
      <c r="E161" s="262"/>
      <c r="F161" s="264">
        <f t="shared" si="6"/>
        <v>21314</v>
      </c>
      <c r="G161" s="263">
        <f t="shared" si="7"/>
        <v>15098</v>
      </c>
      <c r="H161" s="262">
        <v>715</v>
      </c>
    </row>
    <row r="162" spans="1:8" ht="12.75">
      <c r="A162" s="267">
        <v>225</v>
      </c>
      <c r="B162" s="88">
        <f t="shared" si="8"/>
        <v>19.4</v>
      </c>
      <c r="C162" s="85"/>
      <c r="D162" s="261">
        <v>24370</v>
      </c>
      <c r="E162" s="262"/>
      <c r="F162" s="264">
        <f t="shared" si="6"/>
        <v>21282</v>
      </c>
      <c r="G162" s="263">
        <f t="shared" si="7"/>
        <v>15074</v>
      </c>
      <c r="H162" s="262">
        <v>715</v>
      </c>
    </row>
    <row r="163" spans="1:8" ht="12.75">
      <c r="A163" s="267">
        <v>226</v>
      </c>
      <c r="B163" s="88">
        <f t="shared" si="8"/>
        <v>19.42</v>
      </c>
      <c r="C163" s="85"/>
      <c r="D163" s="261">
        <v>24370</v>
      </c>
      <c r="E163" s="262"/>
      <c r="F163" s="264">
        <f t="shared" si="6"/>
        <v>21261</v>
      </c>
      <c r="G163" s="263">
        <f t="shared" si="7"/>
        <v>15059</v>
      </c>
      <c r="H163" s="262">
        <v>715</v>
      </c>
    </row>
    <row r="164" spans="1:8" ht="12.75">
      <c r="A164" s="267">
        <v>227</v>
      </c>
      <c r="B164" s="88">
        <f t="shared" si="8"/>
        <v>19.44</v>
      </c>
      <c r="C164" s="85"/>
      <c r="D164" s="261">
        <v>24370</v>
      </c>
      <c r="E164" s="262"/>
      <c r="F164" s="264">
        <f t="shared" si="6"/>
        <v>21240</v>
      </c>
      <c r="G164" s="263">
        <f t="shared" si="7"/>
        <v>15043</v>
      </c>
      <c r="H164" s="262">
        <v>715</v>
      </c>
    </row>
    <row r="165" spans="1:8" ht="12.75">
      <c r="A165" s="267">
        <v>228</v>
      </c>
      <c r="B165" s="88">
        <f t="shared" si="8"/>
        <v>19.46</v>
      </c>
      <c r="C165" s="85"/>
      <c r="D165" s="261">
        <v>24370</v>
      </c>
      <c r="E165" s="262"/>
      <c r="F165" s="264">
        <f t="shared" si="6"/>
        <v>21219</v>
      </c>
      <c r="G165" s="263">
        <f t="shared" si="7"/>
        <v>15028</v>
      </c>
      <c r="H165" s="262">
        <v>715</v>
      </c>
    </row>
    <row r="166" spans="1:8" ht="12.75">
      <c r="A166" s="267">
        <v>229</v>
      </c>
      <c r="B166" s="88">
        <f t="shared" si="8"/>
        <v>19.48</v>
      </c>
      <c r="C166" s="85"/>
      <c r="D166" s="261">
        <v>24370</v>
      </c>
      <c r="E166" s="262"/>
      <c r="F166" s="264">
        <f t="shared" si="6"/>
        <v>21198</v>
      </c>
      <c r="G166" s="263">
        <f t="shared" si="7"/>
        <v>15012</v>
      </c>
      <c r="H166" s="262">
        <v>715</v>
      </c>
    </row>
    <row r="167" spans="1:8" ht="12.75">
      <c r="A167" s="267">
        <v>230</v>
      </c>
      <c r="B167" s="88">
        <f t="shared" si="8"/>
        <v>19.51</v>
      </c>
      <c r="C167" s="85"/>
      <c r="D167" s="261">
        <v>24370</v>
      </c>
      <c r="E167" s="262"/>
      <c r="F167" s="264">
        <f t="shared" si="6"/>
        <v>21166</v>
      </c>
      <c r="G167" s="263">
        <f t="shared" si="7"/>
        <v>14989</v>
      </c>
      <c r="H167" s="262">
        <v>715</v>
      </c>
    </row>
    <row r="168" spans="1:8" ht="12.75">
      <c r="A168" s="267">
        <v>231</v>
      </c>
      <c r="B168" s="88">
        <f>ROUND(0.0045*A168+18.455,2)</f>
        <v>19.49</v>
      </c>
      <c r="C168" s="85"/>
      <c r="D168" s="261">
        <v>24370</v>
      </c>
      <c r="E168" s="262"/>
      <c r="F168" s="264">
        <f t="shared" si="6"/>
        <v>21187</v>
      </c>
      <c r="G168" s="263">
        <f t="shared" si="7"/>
        <v>15005</v>
      </c>
      <c r="H168" s="262">
        <v>715</v>
      </c>
    </row>
    <row r="169" spans="1:8" ht="12.75">
      <c r="A169" s="267">
        <v>232</v>
      </c>
      <c r="B169" s="88">
        <f aca="true" t="shared" si="9" ref="B169:B232">ROUND(0.0045*A169+18.455,2)</f>
        <v>19.5</v>
      </c>
      <c r="C169" s="85"/>
      <c r="D169" s="261">
        <v>24370</v>
      </c>
      <c r="E169" s="262"/>
      <c r="F169" s="264">
        <f t="shared" si="6"/>
        <v>21177</v>
      </c>
      <c r="G169" s="263">
        <f t="shared" si="7"/>
        <v>14997</v>
      </c>
      <c r="H169" s="262">
        <v>715</v>
      </c>
    </row>
    <row r="170" spans="1:8" ht="12.75">
      <c r="A170" s="267">
        <v>233</v>
      </c>
      <c r="B170" s="88">
        <f t="shared" si="9"/>
        <v>19.5</v>
      </c>
      <c r="C170" s="85"/>
      <c r="D170" s="261">
        <v>24370</v>
      </c>
      <c r="E170" s="262"/>
      <c r="F170" s="264">
        <f t="shared" si="6"/>
        <v>21177</v>
      </c>
      <c r="G170" s="263">
        <f t="shared" si="7"/>
        <v>14997</v>
      </c>
      <c r="H170" s="262">
        <v>715</v>
      </c>
    </row>
    <row r="171" spans="1:8" ht="12.75">
      <c r="A171" s="267">
        <v>234</v>
      </c>
      <c r="B171" s="88">
        <f t="shared" si="9"/>
        <v>19.51</v>
      </c>
      <c r="C171" s="85"/>
      <c r="D171" s="261">
        <v>24370</v>
      </c>
      <c r="E171" s="262"/>
      <c r="F171" s="264">
        <f t="shared" si="6"/>
        <v>21166</v>
      </c>
      <c r="G171" s="263">
        <f t="shared" si="7"/>
        <v>14989</v>
      </c>
      <c r="H171" s="262">
        <v>715</v>
      </c>
    </row>
    <row r="172" spans="1:8" ht="12.75">
      <c r="A172" s="267">
        <v>235</v>
      </c>
      <c r="B172" s="88">
        <f t="shared" si="9"/>
        <v>19.51</v>
      </c>
      <c r="C172" s="85"/>
      <c r="D172" s="261">
        <v>24370</v>
      </c>
      <c r="E172" s="262"/>
      <c r="F172" s="264">
        <f t="shared" si="6"/>
        <v>21166</v>
      </c>
      <c r="G172" s="263">
        <f t="shared" si="7"/>
        <v>14989</v>
      </c>
      <c r="H172" s="262">
        <v>715</v>
      </c>
    </row>
    <row r="173" spans="1:8" ht="12.75">
      <c r="A173" s="267">
        <v>236</v>
      </c>
      <c r="B173" s="88">
        <f t="shared" si="9"/>
        <v>19.52</v>
      </c>
      <c r="C173" s="85"/>
      <c r="D173" s="261">
        <v>24370</v>
      </c>
      <c r="E173" s="262"/>
      <c r="F173" s="264">
        <f t="shared" si="6"/>
        <v>21156</v>
      </c>
      <c r="G173" s="263">
        <f t="shared" si="7"/>
        <v>14982</v>
      </c>
      <c r="H173" s="262">
        <v>715</v>
      </c>
    </row>
    <row r="174" spans="1:8" ht="12.75">
      <c r="A174" s="267">
        <v>237</v>
      </c>
      <c r="B174" s="88">
        <f t="shared" si="9"/>
        <v>19.52</v>
      </c>
      <c r="C174" s="85"/>
      <c r="D174" s="261">
        <v>24370</v>
      </c>
      <c r="E174" s="262"/>
      <c r="F174" s="264">
        <f t="shared" si="6"/>
        <v>21156</v>
      </c>
      <c r="G174" s="263">
        <f t="shared" si="7"/>
        <v>14982</v>
      </c>
      <c r="H174" s="262">
        <v>715</v>
      </c>
    </row>
    <row r="175" spans="1:8" ht="12.75">
      <c r="A175" s="267">
        <v>238</v>
      </c>
      <c r="B175" s="88">
        <f t="shared" si="9"/>
        <v>19.53</v>
      </c>
      <c r="C175" s="85"/>
      <c r="D175" s="261">
        <v>24370</v>
      </c>
      <c r="E175" s="262"/>
      <c r="F175" s="264">
        <f t="shared" si="6"/>
        <v>21145</v>
      </c>
      <c r="G175" s="263">
        <f t="shared" si="7"/>
        <v>14974</v>
      </c>
      <c r="H175" s="262">
        <v>715</v>
      </c>
    </row>
    <row r="176" spans="1:8" ht="12.75">
      <c r="A176" s="267">
        <v>239</v>
      </c>
      <c r="B176" s="88">
        <f t="shared" si="9"/>
        <v>19.53</v>
      </c>
      <c r="C176" s="85"/>
      <c r="D176" s="261">
        <v>24370</v>
      </c>
      <c r="E176" s="262"/>
      <c r="F176" s="264">
        <f t="shared" si="6"/>
        <v>21145</v>
      </c>
      <c r="G176" s="263">
        <f t="shared" si="7"/>
        <v>14974</v>
      </c>
      <c r="H176" s="262">
        <v>715</v>
      </c>
    </row>
    <row r="177" spans="1:8" ht="12.75">
      <c r="A177" s="267">
        <v>240</v>
      </c>
      <c r="B177" s="88">
        <f t="shared" si="9"/>
        <v>19.54</v>
      </c>
      <c r="C177" s="85"/>
      <c r="D177" s="261">
        <v>24370</v>
      </c>
      <c r="E177" s="262"/>
      <c r="F177" s="264">
        <f t="shared" si="6"/>
        <v>21135</v>
      </c>
      <c r="G177" s="263">
        <f t="shared" si="7"/>
        <v>14966</v>
      </c>
      <c r="H177" s="262">
        <v>715</v>
      </c>
    </row>
    <row r="178" spans="1:8" ht="12.75">
      <c r="A178" s="267">
        <v>241</v>
      </c>
      <c r="B178" s="88">
        <f t="shared" si="9"/>
        <v>19.54</v>
      </c>
      <c r="C178" s="85"/>
      <c r="D178" s="261">
        <v>24370</v>
      </c>
      <c r="E178" s="262"/>
      <c r="F178" s="264">
        <f t="shared" si="6"/>
        <v>21135</v>
      </c>
      <c r="G178" s="263">
        <f t="shared" si="7"/>
        <v>14966</v>
      </c>
      <c r="H178" s="262">
        <v>715</v>
      </c>
    </row>
    <row r="179" spans="1:8" ht="12.75">
      <c r="A179" s="267">
        <v>242</v>
      </c>
      <c r="B179" s="88">
        <f t="shared" si="9"/>
        <v>19.54</v>
      </c>
      <c r="C179" s="85"/>
      <c r="D179" s="261">
        <v>24370</v>
      </c>
      <c r="E179" s="262"/>
      <c r="F179" s="264">
        <f t="shared" si="6"/>
        <v>21135</v>
      </c>
      <c r="G179" s="263">
        <f t="shared" si="7"/>
        <v>14966</v>
      </c>
      <c r="H179" s="262">
        <v>715</v>
      </c>
    </row>
    <row r="180" spans="1:8" ht="12.75">
      <c r="A180" s="267">
        <v>243</v>
      </c>
      <c r="B180" s="88">
        <f t="shared" si="9"/>
        <v>19.55</v>
      </c>
      <c r="C180" s="85"/>
      <c r="D180" s="261">
        <v>24370</v>
      </c>
      <c r="E180" s="262"/>
      <c r="F180" s="264">
        <f t="shared" si="6"/>
        <v>21124</v>
      </c>
      <c r="G180" s="263">
        <f t="shared" si="7"/>
        <v>14959</v>
      </c>
      <c r="H180" s="262">
        <v>715</v>
      </c>
    </row>
    <row r="181" spans="1:8" ht="12.75">
      <c r="A181" s="267">
        <v>244</v>
      </c>
      <c r="B181" s="88">
        <f t="shared" si="9"/>
        <v>19.55</v>
      </c>
      <c r="C181" s="85"/>
      <c r="D181" s="261">
        <v>24370</v>
      </c>
      <c r="E181" s="262"/>
      <c r="F181" s="264">
        <f t="shared" si="6"/>
        <v>21124</v>
      </c>
      <c r="G181" s="263">
        <f t="shared" si="7"/>
        <v>14959</v>
      </c>
      <c r="H181" s="262">
        <v>715</v>
      </c>
    </row>
    <row r="182" spans="1:8" ht="12.75">
      <c r="A182" s="267">
        <v>245</v>
      </c>
      <c r="B182" s="88">
        <f t="shared" si="9"/>
        <v>19.56</v>
      </c>
      <c r="C182" s="85"/>
      <c r="D182" s="261">
        <v>24370</v>
      </c>
      <c r="E182" s="262"/>
      <c r="F182" s="264">
        <f t="shared" si="6"/>
        <v>21114</v>
      </c>
      <c r="G182" s="263">
        <f t="shared" si="7"/>
        <v>14951</v>
      </c>
      <c r="H182" s="262">
        <v>715</v>
      </c>
    </row>
    <row r="183" spans="1:8" ht="12.75">
      <c r="A183" s="267">
        <v>246</v>
      </c>
      <c r="B183" s="88">
        <f t="shared" si="9"/>
        <v>19.56</v>
      </c>
      <c r="C183" s="85"/>
      <c r="D183" s="261">
        <v>24370</v>
      </c>
      <c r="E183" s="262"/>
      <c r="F183" s="264">
        <f t="shared" si="6"/>
        <v>21114</v>
      </c>
      <c r="G183" s="263">
        <f t="shared" si="7"/>
        <v>14951</v>
      </c>
      <c r="H183" s="262">
        <v>715</v>
      </c>
    </row>
    <row r="184" spans="1:8" ht="12.75">
      <c r="A184" s="267">
        <v>247</v>
      </c>
      <c r="B184" s="88">
        <f t="shared" si="9"/>
        <v>19.57</v>
      </c>
      <c r="C184" s="85"/>
      <c r="D184" s="261">
        <v>24370</v>
      </c>
      <c r="E184" s="262"/>
      <c r="F184" s="264">
        <f t="shared" si="6"/>
        <v>21104</v>
      </c>
      <c r="G184" s="263">
        <f t="shared" si="7"/>
        <v>14943</v>
      </c>
      <c r="H184" s="262">
        <v>715</v>
      </c>
    </row>
    <row r="185" spans="1:8" ht="12.75">
      <c r="A185" s="267">
        <v>248</v>
      </c>
      <c r="B185" s="88">
        <f t="shared" si="9"/>
        <v>19.57</v>
      </c>
      <c r="C185" s="85"/>
      <c r="D185" s="261">
        <v>24370</v>
      </c>
      <c r="E185" s="262"/>
      <c r="F185" s="264">
        <f t="shared" si="6"/>
        <v>21104</v>
      </c>
      <c r="G185" s="263">
        <f t="shared" si="7"/>
        <v>14943</v>
      </c>
      <c r="H185" s="262">
        <v>715</v>
      </c>
    </row>
    <row r="186" spans="1:8" ht="12.75">
      <c r="A186" s="267">
        <v>249</v>
      </c>
      <c r="B186" s="88">
        <f t="shared" si="9"/>
        <v>19.58</v>
      </c>
      <c r="C186" s="85"/>
      <c r="D186" s="261">
        <v>24370</v>
      </c>
      <c r="E186" s="262"/>
      <c r="F186" s="264">
        <f t="shared" si="6"/>
        <v>21093</v>
      </c>
      <c r="G186" s="263">
        <f t="shared" si="7"/>
        <v>14936</v>
      </c>
      <c r="H186" s="262">
        <v>715</v>
      </c>
    </row>
    <row r="187" spans="1:8" ht="12.75">
      <c r="A187" s="267">
        <v>250</v>
      </c>
      <c r="B187" s="88">
        <f t="shared" si="9"/>
        <v>19.58</v>
      </c>
      <c r="C187" s="85"/>
      <c r="D187" s="261">
        <v>24370</v>
      </c>
      <c r="E187" s="262"/>
      <c r="F187" s="264">
        <f t="shared" si="6"/>
        <v>21093</v>
      </c>
      <c r="G187" s="263">
        <f t="shared" si="7"/>
        <v>14936</v>
      </c>
      <c r="H187" s="262">
        <v>715</v>
      </c>
    </row>
    <row r="188" spans="1:8" ht="12.75">
      <c r="A188" s="267">
        <v>251</v>
      </c>
      <c r="B188" s="88">
        <f t="shared" si="9"/>
        <v>19.58</v>
      </c>
      <c r="C188" s="85"/>
      <c r="D188" s="261">
        <v>24370</v>
      </c>
      <c r="E188" s="262"/>
      <c r="F188" s="264">
        <f t="shared" si="6"/>
        <v>21093</v>
      </c>
      <c r="G188" s="263">
        <f t="shared" si="7"/>
        <v>14936</v>
      </c>
      <c r="H188" s="262">
        <v>715</v>
      </c>
    </row>
    <row r="189" spans="1:8" ht="12.75">
      <c r="A189" s="267">
        <v>252</v>
      </c>
      <c r="B189" s="88">
        <f t="shared" si="9"/>
        <v>19.59</v>
      </c>
      <c r="C189" s="85"/>
      <c r="D189" s="261">
        <v>24370</v>
      </c>
      <c r="E189" s="262"/>
      <c r="F189" s="264">
        <f t="shared" si="6"/>
        <v>21083</v>
      </c>
      <c r="G189" s="263">
        <f t="shared" si="7"/>
        <v>14928</v>
      </c>
      <c r="H189" s="262">
        <v>715</v>
      </c>
    </row>
    <row r="190" spans="1:8" ht="12.75">
      <c r="A190" s="267">
        <v>253</v>
      </c>
      <c r="B190" s="88">
        <f t="shared" si="9"/>
        <v>19.59</v>
      </c>
      <c r="C190" s="85"/>
      <c r="D190" s="261">
        <v>24370</v>
      </c>
      <c r="E190" s="262"/>
      <c r="F190" s="264">
        <f t="shared" si="6"/>
        <v>21083</v>
      </c>
      <c r="G190" s="263">
        <f t="shared" si="7"/>
        <v>14928</v>
      </c>
      <c r="H190" s="262">
        <v>715</v>
      </c>
    </row>
    <row r="191" spans="1:8" ht="12.75">
      <c r="A191" s="267">
        <v>254</v>
      </c>
      <c r="B191" s="88">
        <f t="shared" si="9"/>
        <v>19.6</v>
      </c>
      <c r="C191" s="85"/>
      <c r="D191" s="261">
        <v>24370</v>
      </c>
      <c r="E191" s="262"/>
      <c r="F191" s="264">
        <f t="shared" si="6"/>
        <v>21072</v>
      </c>
      <c r="G191" s="263">
        <f t="shared" si="7"/>
        <v>14920</v>
      </c>
      <c r="H191" s="262">
        <v>715</v>
      </c>
    </row>
    <row r="192" spans="1:8" ht="12.75">
      <c r="A192" s="267">
        <v>255</v>
      </c>
      <c r="B192" s="88">
        <f t="shared" si="9"/>
        <v>19.6</v>
      </c>
      <c r="C192" s="85"/>
      <c r="D192" s="261">
        <v>24370</v>
      </c>
      <c r="E192" s="262"/>
      <c r="F192" s="264">
        <f t="shared" si="6"/>
        <v>21072</v>
      </c>
      <c r="G192" s="263">
        <f t="shared" si="7"/>
        <v>14920</v>
      </c>
      <c r="H192" s="262">
        <v>715</v>
      </c>
    </row>
    <row r="193" spans="1:8" ht="12.75">
      <c r="A193" s="267">
        <v>256</v>
      </c>
      <c r="B193" s="88">
        <f t="shared" si="9"/>
        <v>19.61</v>
      </c>
      <c r="C193" s="85"/>
      <c r="D193" s="261">
        <v>24370</v>
      </c>
      <c r="E193" s="262"/>
      <c r="F193" s="264">
        <f t="shared" si="6"/>
        <v>21062</v>
      </c>
      <c r="G193" s="263">
        <f t="shared" si="7"/>
        <v>14913</v>
      </c>
      <c r="H193" s="262">
        <v>715</v>
      </c>
    </row>
    <row r="194" spans="1:8" ht="12.75">
      <c r="A194" s="267">
        <v>257</v>
      </c>
      <c r="B194" s="88">
        <f t="shared" si="9"/>
        <v>19.61</v>
      </c>
      <c r="C194" s="85"/>
      <c r="D194" s="261">
        <v>24370</v>
      </c>
      <c r="E194" s="262"/>
      <c r="F194" s="264">
        <f t="shared" si="6"/>
        <v>21062</v>
      </c>
      <c r="G194" s="263">
        <f t="shared" si="7"/>
        <v>14913</v>
      </c>
      <c r="H194" s="262">
        <v>715</v>
      </c>
    </row>
    <row r="195" spans="1:8" ht="12.75">
      <c r="A195" s="267">
        <v>258</v>
      </c>
      <c r="B195" s="88">
        <f t="shared" si="9"/>
        <v>19.62</v>
      </c>
      <c r="C195" s="85"/>
      <c r="D195" s="261">
        <v>24370</v>
      </c>
      <c r="E195" s="262"/>
      <c r="F195" s="264">
        <f aca="true" t="shared" si="10" ref="F195:F258">ROUND(12*1.3644*(1/B195*D195)+H195,0)</f>
        <v>21052</v>
      </c>
      <c r="G195" s="263">
        <f t="shared" si="7"/>
        <v>14905</v>
      </c>
      <c r="H195" s="262">
        <v>715</v>
      </c>
    </row>
    <row r="196" spans="1:8" ht="12.75">
      <c r="A196" s="267">
        <v>259</v>
      </c>
      <c r="B196" s="88">
        <f t="shared" si="9"/>
        <v>19.62</v>
      </c>
      <c r="C196" s="85"/>
      <c r="D196" s="261">
        <v>24370</v>
      </c>
      <c r="E196" s="262"/>
      <c r="F196" s="264">
        <f t="shared" si="10"/>
        <v>21052</v>
      </c>
      <c r="G196" s="263">
        <f t="shared" si="7"/>
        <v>14905</v>
      </c>
      <c r="H196" s="262">
        <v>715</v>
      </c>
    </row>
    <row r="197" spans="1:8" ht="12.75">
      <c r="A197" s="267">
        <v>260</v>
      </c>
      <c r="B197" s="88">
        <f t="shared" si="9"/>
        <v>19.63</v>
      </c>
      <c r="C197" s="85"/>
      <c r="D197" s="261">
        <v>24370</v>
      </c>
      <c r="E197" s="262"/>
      <c r="F197" s="264">
        <f t="shared" si="10"/>
        <v>21041</v>
      </c>
      <c r="G197" s="263">
        <f t="shared" si="7"/>
        <v>14898</v>
      </c>
      <c r="H197" s="262">
        <v>715</v>
      </c>
    </row>
    <row r="198" spans="1:8" ht="12.75">
      <c r="A198" s="267">
        <v>261</v>
      </c>
      <c r="B198" s="88">
        <f t="shared" si="9"/>
        <v>19.63</v>
      </c>
      <c r="C198" s="85"/>
      <c r="D198" s="261">
        <v>24370</v>
      </c>
      <c r="E198" s="262"/>
      <c r="F198" s="264">
        <f t="shared" si="10"/>
        <v>21041</v>
      </c>
      <c r="G198" s="263">
        <f t="shared" si="7"/>
        <v>14898</v>
      </c>
      <c r="H198" s="262">
        <v>715</v>
      </c>
    </row>
    <row r="199" spans="1:8" ht="12.75">
      <c r="A199" s="267">
        <v>262</v>
      </c>
      <c r="B199" s="88">
        <f t="shared" si="9"/>
        <v>19.63</v>
      </c>
      <c r="C199" s="85"/>
      <c r="D199" s="261">
        <v>24370</v>
      </c>
      <c r="E199" s="262"/>
      <c r="F199" s="264">
        <f t="shared" si="10"/>
        <v>21041</v>
      </c>
      <c r="G199" s="263">
        <f t="shared" si="7"/>
        <v>14898</v>
      </c>
      <c r="H199" s="262">
        <v>715</v>
      </c>
    </row>
    <row r="200" spans="1:8" ht="12.75">
      <c r="A200" s="267">
        <v>263</v>
      </c>
      <c r="B200" s="88">
        <f t="shared" si="9"/>
        <v>19.64</v>
      </c>
      <c r="C200" s="85"/>
      <c r="D200" s="261">
        <v>24370</v>
      </c>
      <c r="E200" s="262"/>
      <c r="F200" s="264">
        <f t="shared" si="10"/>
        <v>21031</v>
      </c>
      <c r="G200" s="263">
        <f t="shared" si="7"/>
        <v>14890</v>
      </c>
      <c r="H200" s="262">
        <v>715</v>
      </c>
    </row>
    <row r="201" spans="1:8" ht="12.75">
      <c r="A201" s="267">
        <v>264</v>
      </c>
      <c r="B201" s="88">
        <f t="shared" si="9"/>
        <v>19.64</v>
      </c>
      <c r="C201" s="85"/>
      <c r="D201" s="261">
        <v>24370</v>
      </c>
      <c r="E201" s="262"/>
      <c r="F201" s="264">
        <f t="shared" si="10"/>
        <v>21031</v>
      </c>
      <c r="G201" s="263">
        <f t="shared" si="7"/>
        <v>14890</v>
      </c>
      <c r="H201" s="262">
        <v>715</v>
      </c>
    </row>
    <row r="202" spans="1:8" ht="12.75">
      <c r="A202" s="267">
        <v>265</v>
      </c>
      <c r="B202" s="88">
        <f t="shared" si="9"/>
        <v>19.65</v>
      </c>
      <c r="C202" s="85"/>
      <c r="D202" s="261">
        <v>24370</v>
      </c>
      <c r="E202" s="262"/>
      <c r="F202" s="264">
        <f t="shared" si="10"/>
        <v>21021</v>
      </c>
      <c r="G202" s="263">
        <f t="shared" si="7"/>
        <v>14882</v>
      </c>
      <c r="H202" s="262">
        <v>715</v>
      </c>
    </row>
    <row r="203" spans="1:8" ht="12.75">
      <c r="A203" s="267">
        <v>266</v>
      </c>
      <c r="B203" s="88">
        <f t="shared" si="9"/>
        <v>19.65</v>
      </c>
      <c r="C203" s="85"/>
      <c r="D203" s="261">
        <v>24370</v>
      </c>
      <c r="E203" s="262"/>
      <c r="F203" s="264">
        <f t="shared" si="10"/>
        <v>21021</v>
      </c>
      <c r="G203" s="263">
        <f t="shared" si="7"/>
        <v>14882</v>
      </c>
      <c r="H203" s="262">
        <v>715</v>
      </c>
    </row>
    <row r="204" spans="1:8" ht="12.75">
      <c r="A204" s="267">
        <v>267</v>
      </c>
      <c r="B204" s="88">
        <f t="shared" si="9"/>
        <v>19.66</v>
      </c>
      <c r="C204" s="85"/>
      <c r="D204" s="261">
        <v>24370</v>
      </c>
      <c r="E204" s="262"/>
      <c r="F204" s="264">
        <f t="shared" si="10"/>
        <v>21010</v>
      </c>
      <c r="G204" s="263">
        <f t="shared" si="7"/>
        <v>14875</v>
      </c>
      <c r="H204" s="262">
        <v>715</v>
      </c>
    </row>
    <row r="205" spans="1:8" ht="12.75">
      <c r="A205" s="267">
        <v>268</v>
      </c>
      <c r="B205" s="88">
        <f t="shared" si="9"/>
        <v>19.66</v>
      </c>
      <c r="C205" s="85"/>
      <c r="D205" s="261">
        <v>24370</v>
      </c>
      <c r="E205" s="262"/>
      <c r="F205" s="264">
        <f t="shared" si="10"/>
        <v>21010</v>
      </c>
      <c r="G205" s="263">
        <f t="shared" si="7"/>
        <v>14875</v>
      </c>
      <c r="H205" s="262">
        <v>715</v>
      </c>
    </row>
    <row r="206" spans="1:8" ht="12.75">
      <c r="A206" s="267">
        <v>269</v>
      </c>
      <c r="B206" s="88">
        <f t="shared" si="9"/>
        <v>19.67</v>
      </c>
      <c r="C206" s="85"/>
      <c r="D206" s="261">
        <v>24370</v>
      </c>
      <c r="E206" s="262"/>
      <c r="F206" s="264">
        <f t="shared" si="10"/>
        <v>21000</v>
      </c>
      <c r="G206" s="263">
        <f t="shared" si="7"/>
        <v>14867</v>
      </c>
      <c r="H206" s="262">
        <v>715</v>
      </c>
    </row>
    <row r="207" spans="1:8" ht="12.75">
      <c r="A207" s="267">
        <v>270</v>
      </c>
      <c r="B207" s="88">
        <f t="shared" si="9"/>
        <v>19.67</v>
      </c>
      <c r="C207" s="85"/>
      <c r="D207" s="261">
        <v>24370</v>
      </c>
      <c r="E207" s="262"/>
      <c r="F207" s="264">
        <f t="shared" si="10"/>
        <v>21000</v>
      </c>
      <c r="G207" s="263">
        <f t="shared" si="7"/>
        <v>14867</v>
      </c>
      <c r="H207" s="262">
        <v>715</v>
      </c>
    </row>
    <row r="208" spans="1:8" ht="12.75">
      <c r="A208" s="267">
        <v>271</v>
      </c>
      <c r="B208" s="88">
        <f t="shared" si="9"/>
        <v>19.67</v>
      </c>
      <c r="C208" s="85"/>
      <c r="D208" s="261">
        <v>24370</v>
      </c>
      <c r="E208" s="262"/>
      <c r="F208" s="264">
        <f t="shared" si="10"/>
        <v>21000</v>
      </c>
      <c r="G208" s="263">
        <f t="shared" si="7"/>
        <v>14867</v>
      </c>
      <c r="H208" s="262">
        <v>715</v>
      </c>
    </row>
    <row r="209" spans="1:8" ht="12.75">
      <c r="A209" s="267">
        <v>272</v>
      </c>
      <c r="B209" s="88">
        <f t="shared" si="9"/>
        <v>19.68</v>
      </c>
      <c r="C209" s="85"/>
      <c r="D209" s="261">
        <v>24370</v>
      </c>
      <c r="E209" s="262"/>
      <c r="F209" s="264">
        <f t="shared" si="10"/>
        <v>20990</v>
      </c>
      <c r="G209" s="263">
        <f aca="true" t="shared" si="11" ref="G209:G272">ROUND(12*(1/B209*D209),0)</f>
        <v>14860</v>
      </c>
      <c r="H209" s="262">
        <v>715</v>
      </c>
    </row>
    <row r="210" spans="1:8" ht="12.75">
      <c r="A210" s="267">
        <v>273</v>
      </c>
      <c r="B210" s="88">
        <f t="shared" si="9"/>
        <v>19.68</v>
      </c>
      <c r="C210" s="85"/>
      <c r="D210" s="261">
        <v>24370</v>
      </c>
      <c r="E210" s="262"/>
      <c r="F210" s="264">
        <f t="shared" si="10"/>
        <v>20990</v>
      </c>
      <c r="G210" s="263">
        <f t="shared" si="11"/>
        <v>14860</v>
      </c>
      <c r="H210" s="262">
        <v>715</v>
      </c>
    </row>
    <row r="211" spans="1:8" ht="12.75">
      <c r="A211" s="267">
        <v>274</v>
      </c>
      <c r="B211" s="88">
        <f t="shared" si="9"/>
        <v>19.69</v>
      </c>
      <c r="C211" s="85"/>
      <c r="D211" s="261">
        <v>24370</v>
      </c>
      <c r="E211" s="262"/>
      <c r="F211" s="264">
        <f t="shared" si="10"/>
        <v>20979</v>
      </c>
      <c r="G211" s="263">
        <f t="shared" si="11"/>
        <v>14852</v>
      </c>
      <c r="H211" s="262">
        <v>715</v>
      </c>
    </row>
    <row r="212" spans="1:8" ht="12.75">
      <c r="A212" s="267">
        <v>275</v>
      </c>
      <c r="B212" s="88">
        <f t="shared" si="9"/>
        <v>19.69</v>
      </c>
      <c r="C212" s="85"/>
      <c r="D212" s="261">
        <v>24370</v>
      </c>
      <c r="E212" s="262"/>
      <c r="F212" s="264">
        <f t="shared" si="10"/>
        <v>20979</v>
      </c>
      <c r="G212" s="263">
        <f t="shared" si="11"/>
        <v>14852</v>
      </c>
      <c r="H212" s="262">
        <v>715</v>
      </c>
    </row>
    <row r="213" spans="1:8" ht="12.75">
      <c r="A213" s="267">
        <v>276</v>
      </c>
      <c r="B213" s="88">
        <f t="shared" si="9"/>
        <v>19.7</v>
      </c>
      <c r="C213" s="85"/>
      <c r="D213" s="261">
        <v>24370</v>
      </c>
      <c r="E213" s="262"/>
      <c r="F213" s="264">
        <f t="shared" si="10"/>
        <v>20969</v>
      </c>
      <c r="G213" s="263">
        <f t="shared" si="11"/>
        <v>14845</v>
      </c>
      <c r="H213" s="262">
        <v>715</v>
      </c>
    </row>
    <row r="214" spans="1:8" ht="12.75">
      <c r="A214" s="267">
        <v>277</v>
      </c>
      <c r="B214" s="88">
        <f t="shared" si="9"/>
        <v>19.7</v>
      </c>
      <c r="C214" s="85"/>
      <c r="D214" s="261">
        <v>24370</v>
      </c>
      <c r="E214" s="262"/>
      <c r="F214" s="264">
        <f t="shared" si="10"/>
        <v>20969</v>
      </c>
      <c r="G214" s="263">
        <f t="shared" si="11"/>
        <v>14845</v>
      </c>
      <c r="H214" s="262">
        <v>715</v>
      </c>
    </row>
    <row r="215" spans="1:8" ht="12.75">
      <c r="A215" s="267">
        <v>278</v>
      </c>
      <c r="B215" s="88">
        <f t="shared" si="9"/>
        <v>19.71</v>
      </c>
      <c r="C215" s="85"/>
      <c r="D215" s="261">
        <v>24370</v>
      </c>
      <c r="E215" s="262"/>
      <c r="F215" s="264">
        <f t="shared" si="10"/>
        <v>20959</v>
      </c>
      <c r="G215" s="263">
        <f t="shared" si="11"/>
        <v>14837</v>
      </c>
      <c r="H215" s="262">
        <v>715</v>
      </c>
    </row>
    <row r="216" spans="1:8" ht="12.75">
      <c r="A216" s="267">
        <v>279</v>
      </c>
      <c r="B216" s="88">
        <f t="shared" si="9"/>
        <v>19.71</v>
      </c>
      <c r="C216" s="85"/>
      <c r="D216" s="261">
        <v>24370</v>
      </c>
      <c r="E216" s="262"/>
      <c r="F216" s="264">
        <f t="shared" si="10"/>
        <v>20959</v>
      </c>
      <c r="G216" s="263">
        <f t="shared" si="11"/>
        <v>14837</v>
      </c>
      <c r="H216" s="262">
        <v>715</v>
      </c>
    </row>
    <row r="217" spans="1:8" ht="12.75">
      <c r="A217" s="267">
        <v>280</v>
      </c>
      <c r="B217" s="88">
        <f t="shared" si="9"/>
        <v>19.72</v>
      </c>
      <c r="C217" s="85"/>
      <c r="D217" s="261">
        <v>24370</v>
      </c>
      <c r="E217" s="262"/>
      <c r="F217" s="264">
        <f t="shared" si="10"/>
        <v>20949</v>
      </c>
      <c r="G217" s="263">
        <f t="shared" si="11"/>
        <v>14830</v>
      </c>
      <c r="H217" s="262">
        <v>715</v>
      </c>
    </row>
    <row r="218" spans="1:8" ht="12.75">
      <c r="A218" s="267">
        <v>281</v>
      </c>
      <c r="B218" s="88">
        <f t="shared" si="9"/>
        <v>19.72</v>
      </c>
      <c r="C218" s="85"/>
      <c r="D218" s="261">
        <v>24370</v>
      </c>
      <c r="E218" s="262"/>
      <c r="F218" s="264">
        <f t="shared" si="10"/>
        <v>20949</v>
      </c>
      <c r="G218" s="263">
        <f t="shared" si="11"/>
        <v>14830</v>
      </c>
      <c r="H218" s="262">
        <v>715</v>
      </c>
    </row>
    <row r="219" spans="1:8" ht="12.75">
      <c r="A219" s="267">
        <v>282</v>
      </c>
      <c r="B219" s="88">
        <f t="shared" si="9"/>
        <v>19.72</v>
      </c>
      <c r="C219" s="85"/>
      <c r="D219" s="261">
        <v>24370</v>
      </c>
      <c r="E219" s="262"/>
      <c r="F219" s="264">
        <f t="shared" si="10"/>
        <v>20949</v>
      </c>
      <c r="G219" s="263">
        <f t="shared" si="11"/>
        <v>14830</v>
      </c>
      <c r="H219" s="262">
        <v>715</v>
      </c>
    </row>
    <row r="220" spans="1:8" ht="12.75">
      <c r="A220" s="267">
        <v>283</v>
      </c>
      <c r="B220" s="88">
        <f t="shared" si="9"/>
        <v>19.73</v>
      </c>
      <c r="C220" s="85"/>
      <c r="D220" s="261">
        <v>24370</v>
      </c>
      <c r="E220" s="262"/>
      <c r="F220" s="264">
        <f t="shared" si="10"/>
        <v>20938</v>
      </c>
      <c r="G220" s="263">
        <f t="shared" si="11"/>
        <v>14822</v>
      </c>
      <c r="H220" s="262">
        <v>715</v>
      </c>
    </row>
    <row r="221" spans="1:8" ht="12.75">
      <c r="A221" s="267">
        <v>284</v>
      </c>
      <c r="B221" s="88">
        <f t="shared" si="9"/>
        <v>19.73</v>
      </c>
      <c r="C221" s="85"/>
      <c r="D221" s="261">
        <v>24370</v>
      </c>
      <c r="E221" s="262"/>
      <c r="F221" s="264">
        <f t="shared" si="10"/>
        <v>20938</v>
      </c>
      <c r="G221" s="263">
        <f t="shared" si="11"/>
        <v>14822</v>
      </c>
      <c r="H221" s="262">
        <v>715</v>
      </c>
    </row>
    <row r="222" spans="1:8" ht="12.75">
      <c r="A222" s="267">
        <v>285</v>
      </c>
      <c r="B222" s="88">
        <f t="shared" si="9"/>
        <v>19.74</v>
      </c>
      <c r="C222" s="85"/>
      <c r="D222" s="261">
        <v>24370</v>
      </c>
      <c r="E222" s="262"/>
      <c r="F222" s="264">
        <f t="shared" si="10"/>
        <v>20928</v>
      </c>
      <c r="G222" s="263">
        <f t="shared" si="11"/>
        <v>14815</v>
      </c>
      <c r="H222" s="262">
        <v>715</v>
      </c>
    </row>
    <row r="223" spans="1:8" ht="12.75">
      <c r="A223" s="267">
        <v>286</v>
      </c>
      <c r="B223" s="88">
        <f t="shared" si="9"/>
        <v>19.74</v>
      </c>
      <c r="C223" s="85"/>
      <c r="D223" s="261">
        <v>24370</v>
      </c>
      <c r="E223" s="262"/>
      <c r="F223" s="264">
        <f t="shared" si="10"/>
        <v>20928</v>
      </c>
      <c r="G223" s="263">
        <f t="shared" si="11"/>
        <v>14815</v>
      </c>
      <c r="H223" s="262">
        <v>715</v>
      </c>
    </row>
    <row r="224" spans="1:8" ht="12.75">
      <c r="A224" s="267">
        <v>287</v>
      </c>
      <c r="B224" s="88">
        <f t="shared" si="9"/>
        <v>19.75</v>
      </c>
      <c r="C224" s="85"/>
      <c r="D224" s="261">
        <v>24370</v>
      </c>
      <c r="E224" s="262"/>
      <c r="F224" s="264">
        <f t="shared" si="10"/>
        <v>20918</v>
      </c>
      <c r="G224" s="263">
        <f t="shared" si="11"/>
        <v>14807</v>
      </c>
      <c r="H224" s="262">
        <v>715</v>
      </c>
    </row>
    <row r="225" spans="1:8" ht="12.75">
      <c r="A225" s="267">
        <v>288</v>
      </c>
      <c r="B225" s="88">
        <f t="shared" si="9"/>
        <v>19.75</v>
      </c>
      <c r="C225" s="85"/>
      <c r="D225" s="261">
        <v>24370</v>
      </c>
      <c r="E225" s="262"/>
      <c r="F225" s="264">
        <f t="shared" si="10"/>
        <v>20918</v>
      </c>
      <c r="G225" s="263">
        <f t="shared" si="11"/>
        <v>14807</v>
      </c>
      <c r="H225" s="262">
        <v>715</v>
      </c>
    </row>
    <row r="226" spans="1:8" ht="12.75">
      <c r="A226" s="267">
        <v>289</v>
      </c>
      <c r="B226" s="88">
        <f t="shared" si="9"/>
        <v>19.76</v>
      </c>
      <c r="C226" s="85"/>
      <c r="D226" s="261">
        <v>24370</v>
      </c>
      <c r="E226" s="262"/>
      <c r="F226" s="264">
        <f t="shared" si="10"/>
        <v>20908</v>
      </c>
      <c r="G226" s="263">
        <f t="shared" si="11"/>
        <v>14800</v>
      </c>
      <c r="H226" s="262">
        <v>715</v>
      </c>
    </row>
    <row r="227" spans="1:8" ht="12.75">
      <c r="A227" s="267">
        <v>290</v>
      </c>
      <c r="B227" s="88">
        <f t="shared" si="9"/>
        <v>19.76</v>
      </c>
      <c r="C227" s="85"/>
      <c r="D227" s="261">
        <v>24370</v>
      </c>
      <c r="E227" s="262"/>
      <c r="F227" s="264">
        <f t="shared" si="10"/>
        <v>20908</v>
      </c>
      <c r="G227" s="263">
        <f t="shared" si="11"/>
        <v>14800</v>
      </c>
      <c r="H227" s="262">
        <v>715</v>
      </c>
    </row>
    <row r="228" spans="1:8" ht="12.75">
      <c r="A228" s="267">
        <v>291</v>
      </c>
      <c r="B228" s="88">
        <f t="shared" si="9"/>
        <v>19.76</v>
      </c>
      <c r="C228" s="85"/>
      <c r="D228" s="261">
        <v>24370</v>
      </c>
      <c r="E228" s="262"/>
      <c r="F228" s="264">
        <f t="shared" si="10"/>
        <v>20908</v>
      </c>
      <c r="G228" s="263">
        <f t="shared" si="11"/>
        <v>14800</v>
      </c>
      <c r="H228" s="262">
        <v>715</v>
      </c>
    </row>
    <row r="229" spans="1:8" ht="12.75">
      <c r="A229" s="267">
        <v>292</v>
      </c>
      <c r="B229" s="88">
        <f t="shared" si="9"/>
        <v>19.77</v>
      </c>
      <c r="C229" s="85"/>
      <c r="D229" s="261">
        <v>24370</v>
      </c>
      <c r="E229" s="262"/>
      <c r="F229" s="264">
        <f t="shared" si="10"/>
        <v>20897</v>
      </c>
      <c r="G229" s="263">
        <f t="shared" si="11"/>
        <v>14792</v>
      </c>
      <c r="H229" s="262">
        <v>715</v>
      </c>
    </row>
    <row r="230" spans="1:8" ht="12.75">
      <c r="A230" s="267">
        <v>293</v>
      </c>
      <c r="B230" s="88">
        <f t="shared" si="9"/>
        <v>19.77</v>
      </c>
      <c r="C230" s="85"/>
      <c r="D230" s="261">
        <v>24370</v>
      </c>
      <c r="E230" s="262"/>
      <c r="F230" s="264">
        <f t="shared" si="10"/>
        <v>20897</v>
      </c>
      <c r="G230" s="263">
        <f t="shared" si="11"/>
        <v>14792</v>
      </c>
      <c r="H230" s="262">
        <v>715</v>
      </c>
    </row>
    <row r="231" spans="1:8" ht="12.75">
      <c r="A231" s="267">
        <v>294</v>
      </c>
      <c r="B231" s="88">
        <f t="shared" si="9"/>
        <v>19.78</v>
      </c>
      <c r="C231" s="85"/>
      <c r="D231" s="261">
        <v>24370</v>
      </c>
      <c r="E231" s="262"/>
      <c r="F231" s="264">
        <f t="shared" si="10"/>
        <v>20887</v>
      </c>
      <c r="G231" s="263">
        <f t="shared" si="11"/>
        <v>14785</v>
      </c>
      <c r="H231" s="262">
        <v>715</v>
      </c>
    </row>
    <row r="232" spans="1:8" ht="12.75">
      <c r="A232" s="267">
        <v>295</v>
      </c>
      <c r="B232" s="88">
        <f t="shared" si="9"/>
        <v>19.78</v>
      </c>
      <c r="C232" s="85"/>
      <c r="D232" s="261">
        <v>24370</v>
      </c>
      <c r="E232" s="262"/>
      <c r="F232" s="264">
        <f t="shared" si="10"/>
        <v>20887</v>
      </c>
      <c r="G232" s="263">
        <f t="shared" si="11"/>
        <v>14785</v>
      </c>
      <c r="H232" s="262">
        <v>715</v>
      </c>
    </row>
    <row r="233" spans="1:8" ht="12.75">
      <c r="A233" s="267">
        <v>296</v>
      </c>
      <c r="B233" s="88">
        <f aca="true" t="shared" si="12" ref="B233:B257">ROUND(0.0045*A233+18.455,2)</f>
        <v>19.79</v>
      </c>
      <c r="C233" s="85"/>
      <c r="D233" s="261">
        <v>24370</v>
      </c>
      <c r="E233" s="262"/>
      <c r="F233" s="264">
        <f t="shared" si="10"/>
        <v>20877</v>
      </c>
      <c r="G233" s="263">
        <f t="shared" si="11"/>
        <v>14777</v>
      </c>
      <c r="H233" s="262">
        <v>715</v>
      </c>
    </row>
    <row r="234" spans="1:8" ht="12.75">
      <c r="A234" s="267">
        <v>297</v>
      </c>
      <c r="B234" s="88">
        <f t="shared" si="12"/>
        <v>19.79</v>
      </c>
      <c r="C234" s="85"/>
      <c r="D234" s="261">
        <v>24370</v>
      </c>
      <c r="E234" s="262"/>
      <c r="F234" s="264">
        <f t="shared" si="10"/>
        <v>20877</v>
      </c>
      <c r="G234" s="263">
        <f t="shared" si="11"/>
        <v>14777</v>
      </c>
      <c r="H234" s="262">
        <v>715</v>
      </c>
    </row>
    <row r="235" spans="1:8" ht="12.75">
      <c r="A235" s="267">
        <v>298</v>
      </c>
      <c r="B235" s="88">
        <f t="shared" si="12"/>
        <v>19.8</v>
      </c>
      <c r="C235" s="85"/>
      <c r="D235" s="261">
        <v>24370</v>
      </c>
      <c r="E235" s="262"/>
      <c r="F235" s="264">
        <f t="shared" si="10"/>
        <v>20867</v>
      </c>
      <c r="G235" s="263">
        <f t="shared" si="11"/>
        <v>14770</v>
      </c>
      <c r="H235" s="262">
        <v>715</v>
      </c>
    </row>
    <row r="236" spans="1:8" ht="12.75">
      <c r="A236" s="267">
        <v>299</v>
      </c>
      <c r="B236" s="88">
        <f t="shared" si="12"/>
        <v>19.8</v>
      </c>
      <c r="C236" s="85"/>
      <c r="D236" s="261">
        <v>24370</v>
      </c>
      <c r="E236" s="262"/>
      <c r="F236" s="264">
        <f t="shared" si="10"/>
        <v>20867</v>
      </c>
      <c r="G236" s="263">
        <f t="shared" si="11"/>
        <v>14770</v>
      </c>
      <c r="H236" s="262">
        <v>715</v>
      </c>
    </row>
    <row r="237" spans="1:8" ht="12.75">
      <c r="A237" s="267">
        <v>300</v>
      </c>
      <c r="B237" s="88">
        <f t="shared" si="12"/>
        <v>19.81</v>
      </c>
      <c r="C237" s="85"/>
      <c r="D237" s="261">
        <v>24370</v>
      </c>
      <c r="E237" s="262"/>
      <c r="F237" s="264">
        <f t="shared" si="10"/>
        <v>20857</v>
      </c>
      <c r="G237" s="263">
        <f t="shared" si="11"/>
        <v>14762</v>
      </c>
      <c r="H237" s="262">
        <v>715</v>
      </c>
    </row>
    <row r="238" spans="1:8" ht="12.75">
      <c r="A238" s="267">
        <v>301</v>
      </c>
      <c r="B238" s="88">
        <f t="shared" si="12"/>
        <v>19.81</v>
      </c>
      <c r="C238" s="85"/>
      <c r="D238" s="261">
        <v>24370</v>
      </c>
      <c r="E238" s="262"/>
      <c r="F238" s="264">
        <f t="shared" si="10"/>
        <v>20857</v>
      </c>
      <c r="G238" s="263">
        <f t="shared" si="11"/>
        <v>14762</v>
      </c>
      <c r="H238" s="262">
        <v>715</v>
      </c>
    </row>
    <row r="239" spans="1:8" ht="12.75">
      <c r="A239" s="267">
        <v>302</v>
      </c>
      <c r="B239" s="88">
        <f t="shared" si="12"/>
        <v>19.81</v>
      </c>
      <c r="C239" s="85"/>
      <c r="D239" s="261">
        <v>24370</v>
      </c>
      <c r="E239" s="262"/>
      <c r="F239" s="264">
        <f t="shared" si="10"/>
        <v>20857</v>
      </c>
      <c r="G239" s="263">
        <f t="shared" si="11"/>
        <v>14762</v>
      </c>
      <c r="H239" s="262">
        <v>715</v>
      </c>
    </row>
    <row r="240" spans="1:8" ht="12.75">
      <c r="A240" s="267">
        <v>303</v>
      </c>
      <c r="B240" s="88">
        <f t="shared" si="12"/>
        <v>19.82</v>
      </c>
      <c r="C240" s="85"/>
      <c r="D240" s="261">
        <v>24370</v>
      </c>
      <c r="E240" s="262"/>
      <c r="F240" s="264">
        <f t="shared" si="10"/>
        <v>20846</v>
      </c>
      <c r="G240" s="263">
        <f t="shared" si="11"/>
        <v>14755</v>
      </c>
      <c r="H240" s="262">
        <v>715</v>
      </c>
    </row>
    <row r="241" spans="1:8" ht="12.75">
      <c r="A241" s="267">
        <v>304</v>
      </c>
      <c r="B241" s="88">
        <f t="shared" si="12"/>
        <v>19.82</v>
      </c>
      <c r="C241" s="85"/>
      <c r="D241" s="261">
        <v>24370</v>
      </c>
      <c r="E241" s="262"/>
      <c r="F241" s="264">
        <f t="shared" si="10"/>
        <v>20846</v>
      </c>
      <c r="G241" s="263">
        <f t="shared" si="11"/>
        <v>14755</v>
      </c>
      <c r="H241" s="262">
        <v>715</v>
      </c>
    </row>
    <row r="242" spans="1:8" ht="12.75">
      <c r="A242" s="267">
        <v>305</v>
      </c>
      <c r="B242" s="88">
        <f t="shared" si="12"/>
        <v>19.83</v>
      </c>
      <c r="C242" s="85"/>
      <c r="D242" s="261">
        <v>24370</v>
      </c>
      <c r="E242" s="262"/>
      <c r="F242" s="264">
        <f t="shared" si="10"/>
        <v>20836</v>
      </c>
      <c r="G242" s="263">
        <f t="shared" si="11"/>
        <v>14747</v>
      </c>
      <c r="H242" s="262">
        <v>715</v>
      </c>
    </row>
    <row r="243" spans="1:8" ht="12.75">
      <c r="A243" s="267">
        <v>306</v>
      </c>
      <c r="B243" s="88">
        <f t="shared" si="12"/>
        <v>19.83</v>
      </c>
      <c r="C243" s="85"/>
      <c r="D243" s="261">
        <v>24370</v>
      </c>
      <c r="E243" s="262"/>
      <c r="F243" s="264">
        <f t="shared" si="10"/>
        <v>20836</v>
      </c>
      <c r="G243" s="263">
        <f t="shared" si="11"/>
        <v>14747</v>
      </c>
      <c r="H243" s="262">
        <v>715</v>
      </c>
    </row>
    <row r="244" spans="1:8" ht="12.75">
      <c r="A244" s="267">
        <v>307</v>
      </c>
      <c r="B244" s="88">
        <f t="shared" si="12"/>
        <v>19.84</v>
      </c>
      <c r="C244" s="85"/>
      <c r="D244" s="261">
        <v>24370</v>
      </c>
      <c r="E244" s="262"/>
      <c r="F244" s="264">
        <f t="shared" si="10"/>
        <v>20826</v>
      </c>
      <c r="G244" s="263">
        <f t="shared" si="11"/>
        <v>14740</v>
      </c>
      <c r="H244" s="262">
        <v>715</v>
      </c>
    </row>
    <row r="245" spans="1:8" ht="12.75">
      <c r="A245" s="267">
        <v>308</v>
      </c>
      <c r="B245" s="88">
        <f t="shared" si="12"/>
        <v>19.84</v>
      </c>
      <c r="C245" s="85"/>
      <c r="D245" s="261">
        <v>24370</v>
      </c>
      <c r="E245" s="262"/>
      <c r="F245" s="264">
        <f t="shared" si="10"/>
        <v>20826</v>
      </c>
      <c r="G245" s="263">
        <f t="shared" si="11"/>
        <v>14740</v>
      </c>
      <c r="H245" s="262">
        <v>715</v>
      </c>
    </row>
    <row r="246" spans="1:8" ht="12.75">
      <c r="A246" s="267">
        <v>309</v>
      </c>
      <c r="B246" s="88">
        <f t="shared" si="12"/>
        <v>19.85</v>
      </c>
      <c r="C246" s="85"/>
      <c r="D246" s="261">
        <v>24370</v>
      </c>
      <c r="E246" s="262"/>
      <c r="F246" s="264">
        <f t="shared" si="10"/>
        <v>20816</v>
      </c>
      <c r="G246" s="263">
        <f t="shared" si="11"/>
        <v>14732</v>
      </c>
      <c r="H246" s="262">
        <v>715</v>
      </c>
    </row>
    <row r="247" spans="1:8" ht="12.75">
      <c r="A247" s="267">
        <v>310</v>
      </c>
      <c r="B247" s="88">
        <f t="shared" si="12"/>
        <v>19.85</v>
      </c>
      <c r="C247" s="85"/>
      <c r="D247" s="261">
        <v>24370</v>
      </c>
      <c r="E247" s="262"/>
      <c r="F247" s="264">
        <f t="shared" si="10"/>
        <v>20816</v>
      </c>
      <c r="G247" s="263">
        <f t="shared" si="11"/>
        <v>14732</v>
      </c>
      <c r="H247" s="262">
        <v>715</v>
      </c>
    </row>
    <row r="248" spans="1:8" ht="12.75">
      <c r="A248" s="267">
        <v>311</v>
      </c>
      <c r="B248" s="88">
        <f t="shared" si="12"/>
        <v>19.85</v>
      </c>
      <c r="C248" s="85"/>
      <c r="D248" s="261">
        <v>24370</v>
      </c>
      <c r="E248" s="262"/>
      <c r="F248" s="264">
        <f t="shared" si="10"/>
        <v>20816</v>
      </c>
      <c r="G248" s="263">
        <f t="shared" si="11"/>
        <v>14732</v>
      </c>
      <c r="H248" s="262">
        <v>715</v>
      </c>
    </row>
    <row r="249" spans="1:8" ht="12.75">
      <c r="A249" s="267">
        <v>312</v>
      </c>
      <c r="B249" s="88">
        <f t="shared" si="12"/>
        <v>19.86</v>
      </c>
      <c r="C249" s="85"/>
      <c r="D249" s="261">
        <v>24370</v>
      </c>
      <c r="E249" s="262"/>
      <c r="F249" s="264">
        <f t="shared" si="10"/>
        <v>20806</v>
      </c>
      <c r="G249" s="263">
        <f t="shared" si="11"/>
        <v>14725</v>
      </c>
      <c r="H249" s="262">
        <v>715</v>
      </c>
    </row>
    <row r="250" spans="1:8" ht="12.75">
      <c r="A250" s="267">
        <v>313</v>
      </c>
      <c r="B250" s="88">
        <f t="shared" si="12"/>
        <v>19.86</v>
      </c>
      <c r="C250" s="85"/>
      <c r="D250" s="261">
        <v>24370</v>
      </c>
      <c r="E250" s="262"/>
      <c r="F250" s="264">
        <f t="shared" si="10"/>
        <v>20806</v>
      </c>
      <c r="G250" s="263">
        <f t="shared" si="11"/>
        <v>14725</v>
      </c>
      <c r="H250" s="262">
        <v>715</v>
      </c>
    </row>
    <row r="251" spans="1:8" ht="12.75">
      <c r="A251" s="267">
        <v>314</v>
      </c>
      <c r="B251" s="88">
        <f t="shared" si="12"/>
        <v>19.87</v>
      </c>
      <c r="C251" s="85"/>
      <c r="D251" s="261">
        <v>24370</v>
      </c>
      <c r="E251" s="262"/>
      <c r="F251" s="264">
        <f t="shared" si="10"/>
        <v>20796</v>
      </c>
      <c r="G251" s="263">
        <f t="shared" si="11"/>
        <v>14718</v>
      </c>
      <c r="H251" s="262">
        <v>715</v>
      </c>
    </row>
    <row r="252" spans="1:8" ht="12.75">
      <c r="A252" s="267">
        <v>315</v>
      </c>
      <c r="B252" s="88">
        <f t="shared" si="12"/>
        <v>19.87</v>
      </c>
      <c r="C252" s="85"/>
      <c r="D252" s="261">
        <v>24370</v>
      </c>
      <c r="E252" s="262"/>
      <c r="F252" s="264">
        <f t="shared" si="10"/>
        <v>20796</v>
      </c>
      <c r="G252" s="263">
        <f t="shared" si="11"/>
        <v>14718</v>
      </c>
      <c r="H252" s="262">
        <v>715</v>
      </c>
    </row>
    <row r="253" spans="1:8" ht="12.75">
      <c r="A253" s="267">
        <v>316</v>
      </c>
      <c r="B253" s="88">
        <f t="shared" si="12"/>
        <v>19.88</v>
      </c>
      <c r="C253" s="85"/>
      <c r="D253" s="261">
        <v>24370</v>
      </c>
      <c r="E253" s="262"/>
      <c r="F253" s="264">
        <f t="shared" si="10"/>
        <v>20786</v>
      </c>
      <c r="G253" s="263">
        <f t="shared" si="11"/>
        <v>14710</v>
      </c>
      <c r="H253" s="262">
        <v>715</v>
      </c>
    </row>
    <row r="254" spans="1:8" ht="12.75">
      <c r="A254" s="267">
        <v>317</v>
      </c>
      <c r="B254" s="88">
        <f t="shared" si="12"/>
        <v>19.88</v>
      </c>
      <c r="C254" s="85"/>
      <c r="D254" s="261">
        <v>24370</v>
      </c>
      <c r="E254" s="262"/>
      <c r="F254" s="264">
        <f t="shared" si="10"/>
        <v>20786</v>
      </c>
      <c r="G254" s="263">
        <f t="shared" si="11"/>
        <v>14710</v>
      </c>
      <c r="H254" s="262">
        <v>715</v>
      </c>
    </row>
    <row r="255" spans="1:8" ht="12.75">
      <c r="A255" s="267">
        <v>318</v>
      </c>
      <c r="B255" s="88">
        <f t="shared" si="12"/>
        <v>19.89</v>
      </c>
      <c r="C255" s="85"/>
      <c r="D255" s="261">
        <v>24370</v>
      </c>
      <c r="E255" s="262"/>
      <c r="F255" s="264">
        <f t="shared" si="10"/>
        <v>20776</v>
      </c>
      <c r="G255" s="263">
        <f t="shared" si="11"/>
        <v>14703</v>
      </c>
      <c r="H255" s="262">
        <v>715</v>
      </c>
    </row>
    <row r="256" spans="1:8" ht="12.75">
      <c r="A256" s="267">
        <v>319</v>
      </c>
      <c r="B256" s="88">
        <f t="shared" si="12"/>
        <v>19.89</v>
      </c>
      <c r="C256" s="85"/>
      <c r="D256" s="261">
        <v>24370</v>
      </c>
      <c r="E256" s="262"/>
      <c r="F256" s="264">
        <f t="shared" si="10"/>
        <v>20776</v>
      </c>
      <c r="G256" s="263">
        <f t="shared" si="11"/>
        <v>14703</v>
      </c>
      <c r="H256" s="262">
        <v>715</v>
      </c>
    </row>
    <row r="257" spans="1:8" ht="12.75">
      <c r="A257" s="267">
        <v>320</v>
      </c>
      <c r="B257" s="88">
        <f t="shared" si="12"/>
        <v>19.9</v>
      </c>
      <c r="C257" s="85"/>
      <c r="D257" s="261">
        <v>24370</v>
      </c>
      <c r="E257" s="262"/>
      <c r="F257" s="264">
        <f t="shared" si="10"/>
        <v>20766</v>
      </c>
      <c r="G257" s="263">
        <f t="shared" si="11"/>
        <v>14695</v>
      </c>
      <c r="H257" s="262">
        <v>715</v>
      </c>
    </row>
    <row r="258" spans="1:8" ht="12.75">
      <c r="A258" s="267">
        <v>321</v>
      </c>
      <c r="B258" s="88">
        <f>ROUND(0.007*A258+17.63,2)</f>
        <v>19.88</v>
      </c>
      <c r="C258" s="85"/>
      <c r="D258" s="261">
        <v>24370</v>
      </c>
      <c r="E258" s="262"/>
      <c r="F258" s="264">
        <f t="shared" si="10"/>
        <v>20786</v>
      </c>
      <c r="G258" s="263">
        <f t="shared" si="11"/>
        <v>14710</v>
      </c>
      <c r="H258" s="262">
        <v>715</v>
      </c>
    </row>
    <row r="259" spans="1:8" ht="12.75">
      <c r="A259" s="267">
        <v>322</v>
      </c>
      <c r="B259" s="88">
        <f aca="true" t="shared" si="13" ref="B259:B322">ROUND(0.007*A259+17.63,2)</f>
        <v>19.88</v>
      </c>
      <c r="C259" s="85"/>
      <c r="D259" s="261">
        <v>24370</v>
      </c>
      <c r="E259" s="262"/>
      <c r="F259" s="264">
        <f aca="true" t="shared" si="14" ref="F259:F322">ROUND(12*1.3644*(1/B259*D259)+H259,0)</f>
        <v>20786</v>
      </c>
      <c r="G259" s="263">
        <f t="shared" si="11"/>
        <v>14710</v>
      </c>
      <c r="H259" s="262">
        <v>715</v>
      </c>
    </row>
    <row r="260" spans="1:8" ht="12.75">
      <c r="A260" s="267">
        <v>323</v>
      </c>
      <c r="B260" s="88">
        <f t="shared" si="13"/>
        <v>19.89</v>
      </c>
      <c r="C260" s="85"/>
      <c r="D260" s="261">
        <v>24370</v>
      </c>
      <c r="E260" s="262"/>
      <c r="F260" s="264">
        <f t="shared" si="14"/>
        <v>20776</v>
      </c>
      <c r="G260" s="263">
        <f t="shared" si="11"/>
        <v>14703</v>
      </c>
      <c r="H260" s="262">
        <v>715</v>
      </c>
    </row>
    <row r="261" spans="1:8" ht="12.75">
      <c r="A261" s="267">
        <v>324</v>
      </c>
      <c r="B261" s="88">
        <f t="shared" si="13"/>
        <v>19.9</v>
      </c>
      <c r="C261" s="85"/>
      <c r="D261" s="261">
        <v>24370</v>
      </c>
      <c r="E261" s="262"/>
      <c r="F261" s="264">
        <f t="shared" si="14"/>
        <v>20766</v>
      </c>
      <c r="G261" s="263">
        <f t="shared" si="11"/>
        <v>14695</v>
      </c>
      <c r="H261" s="262">
        <v>715</v>
      </c>
    </row>
    <row r="262" spans="1:8" ht="12.75">
      <c r="A262" s="267">
        <v>325</v>
      </c>
      <c r="B262" s="88">
        <f t="shared" si="13"/>
        <v>19.91</v>
      </c>
      <c r="C262" s="85"/>
      <c r="D262" s="261">
        <v>24370</v>
      </c>
      <c r="E262" s="262"/>
      <c r="F262" s="264">
        <f t="shared" si="14"/>
        <v>20755</v>
      </c>
      <c r="G262" s="263">
        <f t="shared" si="11"/>
        <v>14688</v>
      </c>
      <c r="H262" s="262">
        <v>715</v>
      </c>
    </row>
    <row r="263" spans="1:8" ht="12.75">
      <c r="A263" s="267">
        <v>326</v>
      </c>
      <c r="B263" s="88">
        <f t="shared" si="13"/>
        <v>19.91</v>
      </c>
      <c r="C263" s="85"/>
      <c r="D263" s="261">
        <v>24370</v>
      </c>
      <c r="E263" s="262"/>
      <c r="F263" s="264">
        <f t="shared" si="14"/>
        <v>20755</v>
      </c>
      <c r="G263" s="263">
        <f t="shared" si="11"/>
        <v>14688</v>
      </c>
      <c r="H263" s="262">
        <v>715</v>
      </c>
    </row>
    <row r="264" spans="1:8" ht="12.75">
      <c r="A264" s="267">
        <v>327</v>
      </c>
      <c r="B264" s="88">
        <f t="shared" si="13"/>
        <v>19.92</v>
      </c>
      <c r="C264" s="85"/>
      <c r="D264" s="261">
        <v>24370</v>
      </c>
      <c r="E264" s="262"/>
      <c r="F264" s="264">
        <f t="shared" si="14"/>
        <v>20745</v>
      </c>
      <c r="G264" s="263">
        <f t="shared" si="11"/>
        <v>14681</v>
      </c>
      <c r="H264" s="262">
        <v>715</v>
      </c>
    </row>
    <row r="265" spans="1:8" ht="12.75">
      <c r="A265" s="267">
        <v>328</v>
      </c>
      <c r="B265" s="88">
        <f t="shared" si="13"/>
        <v>19.93</v>
      </c>
      <c r="C265" s="85"/>
      <c r="D265" s="261">
        <v>24370</v>
      </c>
      <c r="E265" s="262"/>
      <c r="F265" s="264">
        <f t="shared" si="14"/>
        <v>20735</v>
      </c>
      <c r="G265" s="263">
        <f t="shared" si="11"/>
        <v>14673</v>
      </c>
      <c r="H265" s="262">
        <v>715</v>
      </c>
    </row>
    <row r="266" spans="1:8" ht="12.75">
      <c r="A266" s="267">
        <v>329</v>
      </c>
      <c r="B266" s="88">
        <f t="shared" si="13"/>
        <v>19.93</v>
      </c>
      <c r="C266" s="85"/>
      <c r="D266" s="261">
        <v>24370</v>
      </c>
      <c r="E266" s="262"/>
      <c r="F266" s="264">
        <f t="shared" si="14"/>
        <v>20735</v>
      </c>
      <c r="G266" s="263">
        <f t="shared" si="11"/>
        <v>14673</v>
      </c>
      <c r="H266" s="262">
        <v>715</v>
      </c>
    </row>
    <row r="267" spans="1:8" ht="12.75">
      <c r="A267" s="267">
        <v>330</v>
      </c>
      <c r="B267" s="88">
        <f t="shared" si="13"/>
        <v>19.94</v>
      </c>
      <c r="C267" s="85"/>
      <c r="D267" s="261">
        <v>24370</v>
      </c>
      <c r="E267" s="262"/>
      <c r="F267" s="264">
        <f t="shared" si="14"/>
        <v>20725</v>
      </c>
      <c r="G267" s="263">
        <f t="shared" si="11"/>
        <v>14666</v>
      </c>
      <c r="H267" s="262">
        <v>715</v>
      </c>
    </row>
    <row r="268" spans="1:8" ht="12.75">
      <c r="A268" s="267">
        <v>331</v>
      </c>
      <c r="B268" s="88">
        <f t="shared" si="13"/>
        <v>19.95</v>
      </c>
      <c r="C268" s="85"/>
      <c r="D268" s="261">
        <v>24370</v>
      </c>
      <c r="E268" s="262"/>
      <c r="F268" s="264">
        <f t="shared" si="14"/>
        <v>20715</v>
      </c>
      <c r="G268" s="263">
        <f t="shared" si="11"/>
        <v>14659</v>
      </c>
      <c r="H268" s="262">
        <v>715</v>
      </c>
    </row>
    <row r="269" spans="1:8" ht="12.75">
      <c r="A269" s="267">
        <v>332</v>
      </c>
      <c r="B269" s="88">
        <f t="shared" si="13"/>
        <v>19.95</v>
      </c>
      <c r="C269" s="85"/>
      <c r="D269" s="261">
        <v>24370</v>
      </c>
      <c r="E269" s="262"/>
      <c r="F269" s="264">
        <f t="shared" si="14"/>
        <v>20715</v>
      </c>
      <c r="G269" s="263">
        <f t="shared" si="11"/>
        <v>14659</v>
      </c>
      <c r="H269" s="262">
        <v>715</v>
      </c>
    </row>
    <row r="270" spans="1:8" ht="12.75">
      <c r="A270" s="267">
        <v>333</v>
      </c>
      <c r="B270" s="88">
        <f t="shared" si="13"/>
        <v>19.96</v>
      </c>
      <c r="C270" s="85"/>
      <c r="D270" s="261">
        <v>24370</v>
      </c>
      <c r="E270" s="262"/>
      <c r="F270" s="264">
        <f t="shared" si="14"/>
        <v>20705</v>
      </c>
      <c r="G270" s="263">
        <f t="shared" si="11"/>
        <v>14651</v>
      </c>
      <c r="H270" s="262">
        <v>715</v>
      </c>
    </row>
    <row r="271" spans="1:8" ht="12.75">
      <c r="A271" s="267">
        <v>334</v>
      </c>
      <c r="B271" s="88">
        <f t="shared" si="13"/>
        <v>19.97</v>
      </c>
      <c r="C271" s="85"/>
      <c r="D271" s="261">
        <v>24370</v>
      </c>
      <c r="E271" s="262"/>
      <c r="F271" s="264">
        <f t="shared" si="14"/>
        <v>20695</v>
      </c>
      <c r="G271" s="263">
        <f t="shared" si="11"/>
        <v>14644</v>
      </c>
      <c r="H271" s="262">
        <v>715</v>
      </c>
    </row>
    <row r="272" spans="1:8" ht="12.75">
      <c r="A272" s="267">
        <v>335</v>
      </c>
      <c r="B272" s="88">
        <f t="shared" si="13"/>
        <v>19.98</v>
      </c>
      <c r="C272" s="85"/>
      <c r="D272" s="261">
        <v>24370</v>
      </c>
      <c r="E272" s="262"/>
      <c r="F272" s="264">
        <f t="shared" si="14"/>
        <v>20685</v>
      </c>
      <c r="G272" s="263">
        <f t="shared" si="11"/>
        <v>14637</v>
      </c>
      <c r="H272" s="262">
        <v>715</v>
      </c>
    </row>
    <row r="273" spans="1:8" ht="12.75">
      <c r="A273" s="267">
        <v>336</v>
      </c>
      <c r="B273" s="88">
        <f t="shared" si="13"/>
        <v>19.98</v>
      </c>
      <c r="C273" s="85"/>
      <c r="D273" s="261">
        <v>24370</v>
      </c>
      <c r="E273" s="262"/>
      <c r="F273" s="264">
        <f t="shared" si="14"/>
        <v>20685</v>
      </c>
      <c r="G273" s="263">
        <f aca="true" t="shared" si="15" ref="G273:G336">ROUND(12*(1/B273*D273),0)</f>
        <v>14637</v>
      </c>
      <c r="H273" s="262">
        <v>715</v>
      </c>
    </row>
    <row r="274" spans="1:8" ht="12.75">
      <c r="A274" s="267">
        <v>337</v>
      </c>
      <c r="B274" s="88">
        <f t="shared" si="13"/>
        <v>19.99</v>
      </c>
      <c r="C274" s="85"/>
      <c r="D274" s="261">
        <v>24370</v>
      </c>
      <c r="E274" s="262"/>
      <c r="F274" s="264">
        <f t="shared" si="14"/>
        <v>20675</v>
      </c>
      <c r="G274" s="263">
        <f t="shared" si="15"/>
        <v>14629</v>
      </c>
      <c r="H274" s="262">
        <v>715</v>
      </c>
    </row>
    <row r="275" spans="1:8" ht="12.75">
      <c r="A275" s="267">
        <v>338</v>
      </c>
      <c r="B275" s="88">
        <f t="shared" si="13"/>
        <v>20</v>
      </c>
      <c r="C275" s="85"/>
      <c r="D275" s="261">
        <v>24370</v>
      </c>
      <c r="E275" s="262"/>
      <c r="F275" s="264">
        <f t="shared" si="14"/>
        <v>20665</v>
      </c>
      <c r="G275" s="263">
        <f t="shared" si="15"/>
        <v>14622</v>
      </c>
      <c r="H275" s="262">
        <v>715</v>
      </c>
    </row>
    <row r="276" spans="1:8" ht="12.75">
      <c r="A276" s="267">
        <v>339</v>
      </c>
      <c r="B276" s="88">
        <f t="shared" si="13"/>
        <v>20</v>
      </c>
      <c r="C276" s="85"/>
      <c r="D276" s="261">
        <v>24370</v>
      </c>
      <c r="E276" s="262"/>
      <c r="F276" s="264">
        <f t="shared" si="14"/>
        <v>20665</v>
      </c>
      <c r="G276" s="263">
        <f t="shared" si="15"/>
        <v>14622</v>
      </c>
      <c r="H276" s="262">
        <v>715</v>
      </c>
    </row>
    <row r="277" spans="1:8" ht="12.75">
      <c r="A277" s="267">
        <v>340</v>
      </c>
      <c r="B277" s="88">
        <f t="shared" si="13"/>
        <v>20.01</v>
      </c>
      <c r="C277" s="85"/>
      <c r="D277" s="261">
        <v>24370</v>
      </c>
      <c r="E277" s="262"/>
      <c r="F277" s="264">
        <f t="shared" si="14"/>
        <v>20655</v>
      </c>
      <c r="G277" s="263">
        <f t="shared" si="15"/>
        <v>14615</v>
      </c>
      <c r="H277" s="262">
        <v>715</v>
      </c>
    </row>
    <row r="278" spans="1:8" ht="12.75">
      <c r="A278" s="267">
        <v>341</v>
      </c>
      <c r="B278" s="88">
        <f t="shared" si="13"/>
        <v>20.02</v>
      </c>
      <c r="C278" s="85"/>
      <c r="D278" s="261">
        <v>24370</v>
      </c>
      <c r="E278" s="262"/>
      <c r="F278" s="264">
        <f t="shared" si="14"/>
        <v>20645</v>
      </c>
      <c r="G278" s="263">
        <f t="shared" si="15"/>
        <v>14607</v>
      </c>
      <c r="H278" s="262">
        <v>715</v>
      </c>
    </row>
    <row r="279" spans="1:8" ht="12.75">
      <c r="A279" s="267">
        <v>342</v>
      </c>
      <c r="B279" s="88">
        <f t="shared" si="13"/>
        <v>20.02</v>
      </c>
      <c r="C279" s="85"/>
      <c r="D279" s="261">
        <v>24370</v>
      </c>
      <c r="E279" s="262"/>
      <c r="F279" s="264">
        <f t="shared" si="14"/>
        <v>20645</v>
      </c>
      <c r="G279" s="263">
        <f t="shared" si="15"/>
        <v>14607</v>
      </c>
      <c r="H279" s="262">
        <v>715</v>
      </c>
    </row>
    <row r="280" spans="1:8" ht="12.75">
      <c r="A280" s="267">
        <v>343</v>
      </c>
      <c r="B280" s="88">
        <f t="shared" si="13"/>
        <v>20.03</v>
      </c>
      <c r="C280" s="85"/>
      <c r="D280" s="261">
        <v>24370</v>
      </c>
      <c r="E280" s="262"/>
      <c r="F280" s="264">
        <f t="shared" si="14"/>
        <v>20635</v>
      </c>
      <c r="G280" s="263">
        <f t="shared" si="15"/>
        <v>14600</v>
      </c>
      <c r="H280" s="262">
        <v>715</v>
      </c>
    </row>
    <row r="281" spans="1:8" ht="12.75">
      <c r="A281" s="267">
        <v>344</v>
      </c>
      <c r="B281" s="88">
        <f t="shared" si="13"/>
        <v>20.04</v>
      </c>
      <c r="C281" s="85"/>
      <c r="D281" s="261">
        <v>24370</v>
      </c>
      <c r="E281" s="262"/>
      <c r="F281" s="264">
        <f t="shared" si="14"/>
        <v>20625</v>
      </c>
      <c r="G281" s="263">
        <f t="shared" si="15"/>
        <v>14593</v>
      </c>
      <c r="H281" s="262">
        <v>715</v>
      </c>
    </row>
    <row r="282" spans="1:8" ht="12.75">
      <c r="A282" s="267">
        <v>345</v>
      </c>
      <c r="B282" s="88">
        <f t="shared" si="13"/>
        <v>20.05</v>
      </c>
      <c r="C282" s="85"/>
      <c r="D282" s="261">
        <v>24370</v>
      </c>
      <c r="E282" s="262"/>
      <c r="F282" s="264">
        <f t="shared" si="14"/>
        <v>20616</v>
      </c>
      <c r="G282" s="263">
        <f t="shared" si="15"/>
        <v>14586</v>
      </c>
      <c r="H282" s="262">
        <v>715</v>
      </c>
    </row>
    <row r="283" spans="1:8" ht="12.75">
      <c r="A283" s="267">
        <v>346</v>
      </c>
      <c r="B283" s="88">
        <f t="shared" si="13"/>
        <v>20.05</v>
      </c>
      <c r="C283" s="85"/>
      <c r="D283" s="261">
        <v>24370</v>
      </c>
      <c r="E283" s="262"/>
      <c r="F283" s="264">
        <f t="shared" si="14"/>
        <v>20616</v>
      </c>
      <c r="G283" s="263">
        <f t="shared" si="15"/>
        <v>14586</v>
      </c>
      <c r="H283" s="262">
        <v>715</v>
      </c>
    </row>
    <row r="284" spans="1:8" ht="12.75">
      <c r="A284" s="267">
        <v>347</v>
      </c>
      <c r="B284" s="88">
        <f t="shared" si="13"/>
        <v>20.06</v>
      </c>
      <c r="C284" s="85"/>
      <c r="D284" s="261">
        <v>24370</v>
      </c>
      <c r="E284" s="262"/>
      <c r="F284" s="264">
        <f t="shared" si="14"/>
        <v>20606</v>
      </c>
      <c r="G284" s="263">
        <f t="shared" si="15"/>
        <v>14578</v>
      </c>
      <c r="H284" s="262">
        <v>715</v>
      </c>
    </row>
    <row r="285" spans="1:8" ht="12.75">
      <c r="A285" s="267">
        <v>348</v>
      </c>
      <c r="B285" s="88">
        <f t="shared" si="13"/>
        <v>20.07</v>
      </c>
      <c r="C285" s="85"/>
      <c r="D285" s="261">
        <v>24370</v>
      </c>
      <c r="E285" s="262"/>
      <c r="F285" s="264">
        <f t="shared" si="14"/>
        <v>20596</v>
      </c>
      <c r="G285" s="263">
        <f t="shared" si="15"/>
        <v>14571</v>
      </c>
      <c r="H285" s="262">
        <v>715</v>
      </c>
    </row>
    <row r="286" spans="1:8" ht="12.75">
      <c r="A286" s="267">
        <v>349</v>
      </c>
      <c r="B286" s="88">
        <f t="shared" si="13"/>
        <v>20.07</v>
      </c>
      <c r="C286" s="85"/>
      <c r="D286" s="261">
        <v>24370</v>
      </c>
      <c r="E286" s="262"/>
      <c r="F286" s="264">
        <f t="shared" si="14"/>
        <v>20596</v>
      </c>
      <c r="G286" s="263">
        <f t="shared" si="15"/>
        <v>14571</v>
      </c>
      <c r="H286" s="262">
        <v>715</v>
      </c>
    </row>
    <row r="287" spans="1:8" ht="12.75">
      <c r="A287" s="267">
        <v>350</v>
      </c>
      <c r="B287" s="88">
        <f t="shared" si="13"/>
        <v>20.08</v>
      </c>
      <c r="C287" s="85"/>
      <c r="D287" s="261">
        <v>24370</v>
      </c>
      <c r="E287" s="262"/>
      <c r="F287" s="264">
        <f t="shared" si="14"/>
        <v>20586</v>
      </c>
      <c r="G287" s="263">
        <f t="shared" si="15"/>
        <v>14564</v>
      </c>
      <c r="H287" s="262">
        <v>715</v>
      </c>
    </row>
    <row r="288" spans="1:8" ht="12.75">
      <c r="A288" s="267">
        <v>351</v>
      </c>
      <c r="B288" s="88">
        <f t="shared" si="13"/>
        <v>20.09</v>
      </c>
      <c r="C288" s="85"/>
      <c r="D288" s="261">
        <v>24370</v>
      </c>
      <c r="E288" s="262"/>
      <c r="F288" s="264">
        <f t="shared" si="14"/>
        <v>20576</v>
      </c>
      <c r="G288" s="263">
        <f t="shared" si="15"/>
        <v>14556</v>
      </c>
      <c r="H288" s="262">
        <v>715</v>
      </c>
    </row>
    <row r="289" spans="1:8" ht="12.75">
      <c r="A289" s="267">
        <v>352</v>
      </c>
      <c r="B289" s="88">
        <f t="shared" si="13"/>
        <v>20.09</v>
      </c>
      <c r="C289" s="85"/>
      <c r="D289" s="261">
        <v>24370</v>
      </c>
      <c r="E289" s="262"/>
      <c r="F289" s="264">
        <f t="shared" si="14"/>
        <v>20576</v>
      </c>
      <c r="G289" s="263">
        <f t="shared" si="15"/>
        <v>14556</v>
      </c>
      <c r="H289" s="262">
        <v>715</v>
      </c>
    </row>
    <row r="290" spans="1:8" ht="12.75">
      <c r="A290" s="267">
        <v>353</v>
      </c>
      <c r="B290" s="88">
        <f t="shared" si="13"/>
        <v>20.1</v>
      </c>
      <c r="C290" s="85"/>
      <c r="D290" s="261">
        <v>24370</v>
      </c>
      <c r="E290" s="262"/>
      <c r="F290" s="264">
        <f t="shared" si="14"/>
        <v>20566</v>
      </c>
      <c r="G290" s="263">
        <f t="shared" si="15"/>
        <v>14549</v>
      </c>
      <c r="H290" s="262">
        <v>715</v>
      </c>
    </row>
    <row r="291" spans="1:8" ht="12.75">
      <c r="A291" s="267">
        <v>354</v>
      </c>
      <c r="B291" s="88">
        <f t="shared" si="13"/>
        <v>20.11</v>
      </c>
      <c r="C291" s="85"/>
      <c r="D291" s="261">
        <v>24370</v>
      </c>
      <c r="E291" s="262"/>
      <c r="F291" s="264">
        <f t="shared" si="14"/>
        <v>20556</v>
      </c>
      <c r="G291" s="263">
        <f t="shared" si="15"/>
        <v>14542</v>
      </c>
      <c r="H291" s="262">
        <v>715</v>
      </c>
    </row>
    <row r="292" spans="1:8" ht="12.75">
      <c r="A292" s="267">
        <v>355</v>
      </c>
      <c r="B292" s="88">
        <f t="shared" si="13"/>
        <v>20.12</v>
      </c>
      <c r="C292" s="85"/>
      <c r="D292" s="261">
        <v>24370</v>
      </c>
      <c r="E292" s="262"/>
      <c r="F292" s="264">
        <f t="shared" si="14"/>
        <v>20546</v>
      </c>
      <c r="G292" s="263">
        <f t="shared" si="15"/>
        <v>14535</v>
      </c>
      <c r="H292" s="262">
        <v>715</v>
      </c>
    </row>
    <row r="293" spans="1:8" ht="12.75">
      <c r="A293" s="267">
        <v>356</v>
      </c>
      <c r="B293" s="88">
        <f t="shared" si="13"/>
        <v>20.12</v>
      </c>
      <c r="C293" s="85"/>
      <c r="D293" s="261">
        <v>24370</v>
      </c>
      <c r="E293" s="262"/>
      <c r="F293" s="264">
        <f t="shared" si="14"/>
        <v>20546</v>
      </c>
      <c r="G293" s="263">
        <f t="shared" si="15"/>
        <v>14535</v>
      </c>
      <c r="H293" s="262">
        <v>715</v>
      </c>
    </row>
    <row r="294" spans="1:8" ht="12.75">
      <c r="A294" s="267">
        <v>357</v>
      </c>
      <c r="B294" s="88">
        <f t="shared" si="13"/>
        <v>20.13</v>
      </c>
      <c r="C294" s="85"/>
      <c r="D294" s="261">
        <v>24370</v>
      </c>
      <c r="E294" s="262"/>
      <c r="F294" s="264">
        <f t="shared" si="14"/>
        <v>20536</v>
      </c>
      <c r="G294" s="263">
        <f t="shared" si="15"/>
        <v>14528</v>
      </c>
      <c r="H294" s="262">
        <v>715</v>
      </c>
    </row>
    <row r="295" spans="1:8" ht="12.75">
      <c r="A295" s="267">
        <v>358</v>
      </c>
      <c r="B295" s="88">
        <f t="shared" si="13"/>
        <v>20.14</v>
      </c>
      <c r="C295" s="85"/>
      <c r="D295" s="261">
        <v>24370</v>
      </c>
      <c r="E295" s="262"/>
      <c r="F295" s="264">
        <f t="shared" si="14"/>
        <v>20527</v>
      </c>
      <c r="G295" s="263">
        <f t="shared" si="15"/>
        <v>14520</v>
      </c>
      <c r="H295" s="262">
        <v>715</v>
      </c>
    </row>
    <row r="296" spans="1:8" ht="12.75">
      <c r="A296" s="267">
        <v>359</v>
      </c>
      <c r="B296" s="88">
        <f t="shared" si="13"/>
        <v>20.14</v>
      </c>
      <c r="C296" s="85"/>
      <c r="D296" s="261">
        <v>24370</v>
      </c>
      <c r="E296" s="262"/>
      <c r="F296" s="264">
        <f t="shared" si="14"/>
        <v>20527</v>
      </c>
      <c r="G296" s="263">
        <f t="shared" si="15"/>
        <v>14520</v>
      </c>
      <c r="H296" s="262">
        <v>715</v>
      </c>
    </row>
    <row r="297" spans="1:8" ht="12.75">
      <c r="A297" s="267">
        <v>360</v>
      </c>
      <c r="B297" s="88">
        <f t="shared" si="13"/>
        <v>20.15</v>
      </c>
      <c r="C297" s="85"/>
      <c r="D297" s="261">
        <v>24370</v>
      </c>
      <c r="E297" s="262"/>
      <c r="F297" s="264">
        <f t="shared" si="14"/>
        <v>20517</v>
      </c>
      <c r="G297" s="263">
        <f t="shared" si="15"/>
        <v>14513</v>
      </c>
      <c r="H297" s="262">
        <v>715</v>
      </c>
    </row>
    <row r="298" spans="1:8" ht="12.75">
      <c r="A298" s="267">
        <v>361</v>
      </c>
      <c r="B298" s="88">
        <f t="shared" si="13"/>
        <v>20.16</v>
      </c>
      <c r="C298" s="85"/>
      <c r="D298" s="261">
        <v>24370</v>
      </c>
      <c r="E298" s="262"/>
      <c r="F298" s="264">
        <f t="shared" si="14"/>
        <v>20507</v>
      </c>
      <c r="G298" s="263">
        <f t="shared" si="15"/>
        <v>14506</v>
      </c>
      <c r="H298" s="262">
        <v>715</v>
      </c>
    </row>
    <row r="299" spans="1:8" ht="12.75">
      <c r="A299" s="267">
        <v>362</v>
      </c>
      <c r="B299" s="88">
        <f t="shared" si="13"/>
        <v>20.16</v>
      </c>
      <c r="C299" s="85"/>
      <c r="D299" s="261">
        <v>24370</v>
      </c>
      <c r="E299" s="262"/>
      <c r="F299" s="264">
        <f t="shared" si="14"/>
        <v>20507</v>
      </c>
      <c r="G299" s="263">
        <f t="shared" si="15"/>
        <v>14506</v>
      </c>
      <c r="H299" s="262">
        <v>715</v>
      </c>
    </row>
    <row r="300" spans="1:8" ht="12.75">
      <c r="A300" s="267">
        <v>363</v>
      </c>
      <c r="B300" s="88">
        <f t="shared" si="13"/>
        <v>20.17</v>
      </c>
      <c r="C300" s="85"/>
      <c r="D300" s="261">
        <v>24370</v>
      </c>
      <c r="E300" s="262"/>
      <c r="F300" s="264">
        <f t="shared" si="14"/>
        <v>20497</v>
      </c>
      <c r="G300" s="263">
        <f t="shared" si="15"/>
        <v>14499</v>
      </c>
      <c r="H300" s="262">
        <v>715</v>
      </c>
    </row>
    <row r="301" spans="1:8" ht="12.75">
      <c r="A301" s="267">
        <v>364</v>
      </c>
      <c r="B301" s="88">
        <f t="shared" si="13"/>
        <v>20.18</v>
      </c>
      <c r="C301" s="85"/>
      <c r="D301" s="261">
        <v>24370</v>
      </c>
      <c r="E301" s="262"/>
      <c r="F301" s="264">
        <f t="shared" si="14"/>
        <v>20487</v>
      </c>
      <c r="G301" s="263">
        <f t="shared" si="15"/>
        <v>14492</v>
      </c>
      <c r="H301" s="262">
        <v>715</v>
      </c>
    </row>
    <row r="302" spans="1:8" ht="12.75">
      <c r="A302" s="267">
        <v>365</v>
      </c>
      <c r="B302" s="88">
        <f t="shared" si="13"/>
        <v>20.19</v>
      </c>
      <c r="C302" s="85"/>
      <c r="D302" s="261">
        <v>24370</v>
      </c>
      <c r="E302" s="262"/>
      <c r="F302" s="264">
        <f t="shared" si="14"/>
        <v>20478</v>
      </c>
      <c r="G302" s="263">
        <f t="shared" si="15"/>
        <v>14484</v>
      </c>
      <c r="H302" s="262">
        <v>715</v>
      </c>
    </row>
    <row r="303" spans="1:8" ht="12.75">
      <c r="A303" s="267">
        <v>366</v>
      </c>
      <c r="B303" s="88">
        <f t="shared" si="13"/>
        <v>20.19</v>
      </c>
      <c r="C303" s="85"/>
      <c r="D303" s="261">
        <v>24370</v>
      </c>
      <c r="E303" s="262"/>
      <c r="F303" s="264">
        <f t="shared" si="14"/>
        <v>20478</v>
      </c>
      <c r="G303" s="263">
        <f t="shared" si="15"/>
        <v>14484</v>
      </c>
      <c r="H303" s="262">
        <v>715</v>
      </c>
    </row>
    <row r="304" spans="1:8" ht="12.75">
      <c r="A304" s="267">
        <v>367</v>
      </c>
      <c r="B304" s="88">
        <f t="shared" si="13"/>
        <v>20.2</v>
      </c>
      <c r="C304" s="85"/>
      <c r="D304" s="261">
        <v>24370</v>
      </c>
      <c r="E304" s="262"/>
      <c r="F304" s="264">
        <f t="shared" si="14"/>
        <v>20468</v>
      </c>
      <c r="G304" s="263">
        <f t="shared" si="15"/>
        <v>14477</v>
      </c>
      <c r="H304" s="262">
        <v>715</v>
      </c>
    </row>
    <row r="305" spans="1:8" ht="12.75">
      <c r="A305" s="267">
        <v>368</v>
      </c>
      <c r="B305" s="88">
        <f t="shared" si="13"/>
        <v>20.21</v>
      </c>
      <c r="C305" s="85"/>
      <c r="D305" s="261">
        <v>24370</v>
      </c>
      <c r="E305" s="262"/>
      <c r="F305" s="264">
        <f t="shared" si="14"/>
        <v>20458</v>
      </c>
      <c r="G305" s="263">
        <f t="shared" si="15"/>
        <v>14470</v>
      </c>
      <c r="H305" s="262">
        <v>715</v>
      </c>
    </row>
    <row r="306" spans="1:8" ht="12.75">
      <c r="A306" s="267">
        <v>369</v>
      </c>
      <c r="B306" s="88">
        <f t="shared" si="13"/>
        <v>20.21</v>
      </c>
      <c r="C306" s="85"/>
      <c r="D306" s="261">
        <v>24370</v>
      </c>
      <c r="E306" s="262"/>
      <c r="F306" s="264">
        <f t="shared" si="14"/>
        <v>20458</v>
      </c>
      <c r="G306" s="263">
        <f t="shared" si="15"/>
        <v>14470</v>
      </c>
      <c r="H306" s="262">
        <v>715</v>
      </c>
    </row>
    <row r="307" spans="1:8" ht="12.75">
      <c r="A307" s="267">
        <v>370</v>
      </c>
      <c r="B307" s="88">
        <f t="shared" si="13"/>
        <v>20.22</v>
      </c>
      <c r="C307" s="85"/>
      <c r="D307" s="261">
        <v>24370</v>
      </c>
      <c r="E307" s="262"/>
      <c r="F307" s="264">
        <f t="shared" si="14"/>
        <v>20448</v>
      </c>
      <c r="G307" s="263">
        <f t="shared" si="15"/>
        <v>14463</v>
      </c>
      <c r="H307" s="262">
        <v>715</v>
      </c>
    </row>
    <row r="308" spans="1:8" ht="12.75">
      <c r="A308" s="267">
        <v>371</v>
      </c>
      <c r="B308" s="88">
        <f t="shared" si="13"/>
        <v>20.23</v>
      </c>
      <c r="C308" s="85"/>
      <c r="D308" s="261">
        <v>24370</v>
      </c>
      <c r="E308" s="262"/>
      <c r="F308" s="264">
        <f t="shared" si="14"/>
        <v>20438</v>
      </c>
      <c r="G308" s="263">
        <f t="shared" si="15"/>
        <v>14456</v>
      </c>
      <c r="H308" s="262">
        <v>715</v>
      </c>
    </row>
    <row r="309" spans="1:8" ht="12.75">
      <c r="A309" s="267">
        <v>372</v>
      </c>
      <c r="B309" s="88">
        <f t="shared" si="13"/>
        <v>20.23</v>
      </c>
      <c r="C309" s="85"/>
      <c r="D309" s="261">
        <v>24370</v>
      </c>
      <c r="E309" s="262"/>
      <c r="F309" s="264">
        <f t="shared" si="14"/>
        <v>20438</v>
      </c>
      <c r="G309" s="263">
        <f t="shared" si="15"/>
        <v>14456</v>
      </c>
      <c r="H309" s="262">
        <v>715</v>
      </c>
    </row>
    <row r="310" spans="1:8" ht="12.75">
      <c r="A310" s="267">
        <v>373</v>
      </c>
      <c r="B310" s="88">
        <f t="shared" si="13"/>
        <v>20.24</v>
      </c>
      <c r="C310" s="85"/>
      <c r="D310" s="261">
        <v>24370</v>
      </c>
      <c r="E310" s="262"/>
      <c r="F310" s="264">
        <f t="shared" si="14"/>
        <v>20429</v>
      </c>
      <c r="G310" s="263">
        <f t="shared" si="15"/>
        <v>14449</v>
      </c>
      <c r="H310" s="262">
        <v>715</v>
      </c>
    </row>
    <row r="311" spans="1:8" ht="12.75">
      <c r="A311" s="267">
        <v>374</v>
      </c>
      <c r="B311" s="88">
        <f t="shared" si="13"/>
        <v>20.25</v>
      </c>
      <c r="C311" s="85"/>
      <c r="D311" s="261">
        <v>24370</v>
      </c>
      <c r="E311" s="262"/>
      <c r="F311" s="264">
        <f t="shared" si="14"/>
        <v>20419</v>
      </c>
      <c r="G311" s="263">
        <f t="shared" si="15"/>
        <v>14441</v>
      </c>
      <c r="H311" s="262">
        <v>715</v>
      </c>
    </row>
    <row r="312" spans="1:8" ht="12.75">
      <c r="A312" s="267">
        <v>375</v>
      </c>
      <c r="B312" s="88">
        <f t="shared" si="13"/>
        <v>20.26</v>
      </c>
      <c r="C312" s="85"/>
      <c r="D312" s="261">
        <v>24370</v>
      </c>
      <c r="E312" s="262"/>
      <c r="F312" s="264">
        <f t="shared" si="14"/>
        <v>20409</v>
      </c>
      <c r="G312" s="263">
        <f t="shared" si="15"/>
        <v>14434</v>
      </c>
      <c r="H312" s="262">
        <v>715</v>
      </c>
    </row>
    <row r="313" spans="1:8" ht="12.75">
      <c r="A313" s="267">
        <v>376</v>
      </c>
      <c r="B313" s="88">
        <f t="shared" si="13"/>
        <v>20.26</v>
      </c>
      <c r="C313" s="85"/>
      <c r="D313" s="261">
        <v>24370</v>
      </c>
      <c r="E313" s="262"/>
      <c r="F313" s="264">
        <f t="shared" si="14"/>
        <v>20409</v>
      </c>
      <c r="G313" s="263">
        <f t="shared" si="15"/>
        <v>14434</v>
      </c>
      <c r="H313" s="262">
        <v>715</v>
      </c>
    </row>
    <row r="314" spans="1:8" ht="12.75">
      <c r="A314" s="267">
        <v>377</v>
      </c>
      <c r="B314" s="88">
        <f t="shared" si="13"/>
        <v>20.27</v>
      </c>
      <c r="C314" s="85"/>
      <c r="D314" s="261">
        <v>24370</v>
      </c>
      <c r="E314" s="262"/>
      <c r="F314" s="264">
        <f t="shared" si="14"/>
        <v>20400</v>
      </c>
      <c r="G314" s="263">
        <f t="shared" si="15"/>
        <v>14427</v>
      </c>
      <c r="H314" s="262">
        <v>715</v>
      </c>
    </row>
    <row r="315" spans="1:8" ht="12.75">
      <c r="A315" s="267">
        <v>378</v>
      </c>
      <c r="B315" s="88">
        <f t="shared" si="13"/>
        <v>20.28</v>
      </c>
      <c r="C315" s="85"/>
      <c r="D315" s="261">
        <v>24370</v>
      </c>
      <c r="E315" s="262"/>
      <c r="F315" s="264">
        <f t="shared" si="14"/>
        <v>20390</v>
      </c>
      <c r="G315" s="263">
        <f t="shared" si="15"/>
        <v>14420</v>
      </c>
      <c r="H315" s="262">
        <v>715</v>
      </c>
    </row>
    <row r="316" spans="1:8" ht="12.75">
      <c r="A316" s="267">
        <v>379</v>
      </c>
      <c r="B316" s="88">
        <f t="shared" si="13"/>
        <v>20.28</v>
      </c>
      <c r="C316" s="85"/>
      <c r="D316" s="261">
        <v>24370</v>
      </c>
      <c r="E316" s="262"/>
      <c r="F316" s="264">
        <f t="shared" si="14"/>
        <v>20390</v>
      </c>
      <c r="G316" s="263">
        <f t="shared" si="15"/>
        <v>14420</v>
      </c>
      <c r="H316" s="262">
        <v>715</v>
      </c>
    </row>
    <row r="317" spans="1:8" ht="12.75">
      <c r="A317" s="267">
        <v>380</v>
      </c>
      <c r="B317" s="88">
        <f t="shared" si="13"/>
        <v>20.29</v>
      </c>
      <c r="C317" s="85"/>
      <c r="D317" s="261">
        <v>24370</v>
      </c>
      <c r="E317" s="262"/>
      <c r="F317" s="264">
        <f t="shared" si="14"/>
        <v>20380</v>
      </c>
      <c r="G317" s="263">
        <f t="shared" si="15"/>
        <v>14413</v>
      </c>
      <c r="H317" s="262">
        <v>715</v>
      </c>
    </row>
    <row r="318" spans="1:8" ht="12.75">
      <c r="A318" s="267">
        <v>381</v>
      </c>
      <c r="B318" s="88">
        <f t="shared" si="13"/>
        <v>20.3</v>
      </c>
      <c r="C318" s="85"/>
      <c r="D318" s="261">
        <v>24370</v>
      </c>
      <c r="E318" s="262"/>
      <c r="F318" s="264">
        <f t="shared" si="14"/>
        <v>20370</v>
      </c>
      <c r="G318" s="263">
        <f t="shared" si="15"/>
        <v>14406</v>
      </c>
      <c r="H318" s="262">
        <v>715</v>
      </c>
    </row>
    <row r="319" spans="1:8" ht="12.75">
      <c r="A319" s="267">
        <v>382</v>
      </c>
      <c r="B319" s="88">
        <f t="shared" si="13"/>
        <v>20.3</v>
      </c>
      <c r="C319" s="85"/>
      <c r="D319" s="261">
        <v>24370</v>
      </c>
      <c r="E319" s="262"/>
      <c r="F319" s="264">
        <f t="shared" si="14"/>
        <v>20370</v>
      </c>
      <c r="G319" s="263">
        <f t="shared" si="15"/>
        <v>14406</v>
      </c>
      <c r="H319" s="262">
        <v>715</v>
      </c>
    </row>
    <row r="320" spans="1:8" ht="12.75">
      <c r="A320" s="267">
        <v>383</v>
      </c>
      <c r="B320" s="88">
        <f t="shared" si="13"/>
        <v>20.31</v>
      </c>
      <c r="C320" s="85"/>
      <c r="D320" s="261">
        <v>24370</v>
      </c>
      <c r="E320" s="262"/>
      <c r="F320" s="264">
        <f t="shared" si="14"/>
        <v>20361</v>
      </c>
      <c r="G320" s="263">
        <f t="shared" si="15"/>
        <v>14399</v>
      </c>
      <c r="H320" s="262">
        <v>715</v>
      </c>
    </row>
    <row r="321" spans="1:8" ht="12.75">
      <c r="A321" s="267">
        <v>384</v>
      </c>
      <c r="B321" s="88">
        <f t="shared" si="13"/>
        <v>20.32</v>
      </c>
      <c r="C321" s="85"/>
      <c r="D321" s="261">
        <v>24370</v>
      </c>
      <c r="E321" s="262"/>
      <c r="F321" s="264">
        <f t="shared" si="14"/>
        <v>20351</v>
      </c>
      <c r="G321" s="263">
        <f t="shared" si="15"/>
        <v>14392</v>
      </c>
      <c r="H321" s="262">
        <v>715</v>
      </c>
    </row>
    <row r="322" spans="1:8" ht="12.75">
      <c r="A322" s="267">
        <v>385</v>
      </c>
      <c r="B322" s="88">
        <f t="shared" si="13"/>
        <v>20.33</v>
      </c>
      <c r="C322" s="85"/>
      <c r="D322" s="261">
        <v>24370</v>
      </c>
      <c r="E322" s="262"/>
      <c r="F322" s="264">
        <f t="shared" si="14"/>
        <v>20341</v>
      </c>
      <c r="G322" s="263">
        <f t="shared" si="15"/>
        <v>14385</v>
      </c>
      <c r="H322" s="262">
        <v>715</v>
      </c>
    </row>
    <row r="323" spans="1:8" ht="12.75">
      <c r="A323" s="267">
        <v>386</v>
      </c>
      <c r="B323" s="88">
        <f aca="true" t="shared" si="16" ref="B323:B336">ROUND(0.007*A323+17.63,2)</f>
        <v>20.33</v>
      </c>
      <c r="C323" s="85"/>
      <c r="D323" s="261">
        <v>24370</v>
      </c>
      <c r="E323" s="262"/>
      <c r="F323" s="264">
        <f aca="true" t="shared" si="17" ref="F323:F386">ROUND(12*1.3644*(1/B323*D323)+H323,0)</f>
        <v>20341</v>
      </c>
      <c r="G323" s="263">
        <f t="shared" si="15"/>
        <v>14385</v>
      </c>
      <c r="H323" s="262">
        <v>715</v>
      </c>
    </row>
    <row r="324" spans="1:8" ht="12.75">
      <c r="A324" s="267">
        <v>387</v>
      </c>
      <c r="B324" s="88">
        <f t="shared" si="16"/>
        <v>20.34</v>
      </c>
      <c r="C324" s="85"/>
      <c r="D324" s="261">
        <v>24370</v>
      </c>
      <c r="E324" s="262"/>
      <c r="F324" s="264">
        <f t="shared" si="17"/>
        <v>20332</v>
      </c>
      <c r="G324" s="263">
        <f t="shared" si="15"/>
        <v>14378</v>
      </c>
      <c r="H324" s="262">
        <v>715</v>
      </c>
    </row>
    <row r="325" spans="1:8" ht="12.75">
      <c r="A325" s="267">
        <v>388</v>
      </c>
      <c r="B325" s="88">
        <f t="shared" si="16"/>
        <v>20.35</v>
      </c>
      <c r="C325" s="85"/>
      <c r="D325" s="261">
        <v>24370</v>
      </c>
      <c r="E325" s="262"/>
      <c r="F325" s="264">
        <f t="shared" si="17"/>
        <v>20322</v>
      </c>
      <c r="G325" s="263">
        <f t="shared" si="15"/>
        <v>14371</v>
      </c>
      <c r="H325" s="262">
        <v>715</v>
      </c>
    </row>
    <row r="326" spans="1:8" ht="12.75">
      <c r="A326" s="267">
        <v>389</v>
      </c>
      <c r="B326" s="88">
        <f t="shared" si="16"/>
        <v>20.35</v>
      </c>
      <c r="C326" s="85"/>
      <c r="D326" s="261">
        <v>24370</v>
      </c>
      <c r="E326" s="262"/>
      <c r="F326" s="264">
        <f t="shared" si="17"/>
        <v>20322</v>
      </c>
      <c r="G326" s="263">
        <f t="shared" si="15"/>
        <v>14371</v>
      </c>
      <c r="H326" s="262">
        <v>715</v>
      </c>
    </row>
    <row r="327" spans="1:8" ht="12.75">
      <c r="A327" s="267">
        <v>390</v>
      </c>
      <c r="B327" s="88">
        <f t="shared" si="16"/>
        <v>20.36</v>
      </c>
      <c r="C327" s="85"/>
      <c r="D327" s="261">
        <v>24370</v>
      </c>
      <c r="E327" s="262"/>
      <c r="F327" s="264">
        <f t="shared" si="17"/>
        <v>20313</v>
      </c>
      <c r="G327" s="263">
        <f t="shared" si="15"/>
        <v>14363</v>
      </c>
      <c r="H327" s="262">
        <v>715</v>
      </c>
    </row>
    <row r="328" spans="1:8" ht="12.75">
      <c r="A328" s="267">
        <v>391</v>
      </c>
      <c r="B328" s="88">
        <f t="shared" si="16"/>
        <v>20.37</v>
      </c>
      <c r="C328" s="85"/>
      <c r="D328" s="261">
        <v>24370</v>
      </c>
      <c r="E328" s="262"/>
      <c r="F328" s="264">
        <f t="shared" si="17"/>
        <v>20303</v>
      </c>
      <c r="G328" s="263">
        <f t="shared" si="15"/>
        <v>14356</v>
      </c>
      <c r="H328" s="262">
        <v>715</v>
      </c>
    </row>
    <row r="329" spans="1:8" ht="12.75">
      <c r="A329" s="267">
        <v>392</v>
      </c>
      <c r="B329" s="88">
        <f t="shared" si="16"/>
        <v>20.37</v>
      </c>
      <c r="C329" s="85"/>
      <c r="D329" s="261">
        <v>24370</v>
      </c>
      <c r="E329" s="262"/>
      <c r="F329" s="264">
        <f t="shared" si="17"/>
        <v>20303</v>
      </c>
      <c r="G329" s="263">
        <f t="shared" si="15"/>
        <v>14356</v>
      </c>
      <c r="H329" s="262">
        <v>715</v>
      </c>
    </row>
    <row r="330" spans="1:8" ht="12.75">
      <c r="A330" s="267">
        <v>393</v>
      </c>
      <c r="B330" s="88">
        <f t="shared" si="16"/>
        <v>20.38</v>
      </c>
      <c r="C330" s="85"/>
      <c r="D330" s="261">
        <v>24370</v>
      </c>
      <c r="E330" s="262"/>
      <c r="F330" s="264">
        <f t="shared" si="17"/>
        <v>20293</v>
      </c>
      <c r="G330" s="263">
        <f t="shared" si="15"/>
        <v>14349</v>
      </c>
      <c r="H330" s="262">
        <v>715</v>
      </c>
    </row>
    <row r="331" spans="1:8" ht="12.75">
      <c r="A331" s="267">
        <v>394</v>
      </c>
      <c r="B331" s="88">
        <f t="shared" si="16"/>
        <v>20.39</v>
      </c>
      <c r="C331" s="85"/>
      <c r="D331" s="261">
        <v>24370</v>
      </c>
      <c r="E331" s="262"/>
      <c r="F331" s="264">
        <f t="shared" si="17"/>
        <v>20284</v>
      </c>
      <c r="G331" s="263">
        <f t="shared" si="15"/>
        <v>14342</v>
      </c>
      <c r="H331" s="262">
        <v>715</v>
      </c>
    </row>
    <row r="332" spans="1:8" ht="12.75">
      <c r="A332" s="267">
        <v>395</v>
      </c>
      <c r="B332" s="88">
        <f t="shared" si="16"/>
        <v>20.4</v>
      </c>
      <c r="C332" s="85"/>
      <c r="D332" s="261">
        <v>24370</v>
      </c>
      <c r="E332" s="262"/>
      <c r="F332" s="264">
        <f t="shared" si="17"/>
        <v>20274</v>
      </c>
      <c r="G332" s="263">
        <f t="shared" si="15"/>
        <v>14335</v>
      </c>
      <c r="H332" s="262">
        <v>715</v>
      </c>
    </row>
    <row r="333" spans="1:8" ht="12.75">
      <c r="A333" s="267">
        <v>396</v>
      </c>
      <c r="B333" s="88">
        <f t="shared" si="16"/>
        <v>20.4</v>
      </c>
      <c r="C333" s="85"/>
      <c r="D333" s="261">
        <v>24370</v>
      </c>
      <c r="E333" s="262"/>
      <c r="F333" s="264">
        <f t="shared" si="17"/>
        <v>20274</v>
      </c>
      <c r="G333" s="263">
        <f t="shared" si="15"/>
        <v>14335</v>
      </c>
      <c r="H333" s="262">
        <v>715</v>
      </c>
    </row>
    <row r="334" spans="1:8" ht="12.75">
      <c r="A334" s="267">
        <v>397</v>
      </c>
      <c r="B334" s="88">
        <f t="shared" si="16"/>
        <v>20.41</v>
      </c>
      <c r="C334" s="85"/>
      <c r="D334" s="261">
        <v>24370</v>
      </c>
      <c r="E334" s="262"/>
      <c r="F334" s="264">
        <f t="shared" si="17"/>
        <v>20264</v>
      </c>
      <c r="G334" s="263">
        <f t="shared" si="15"/>
        <v>14328</v>
      </c>
      <c r="H334" s="262">
        <v>715</v>
      </c>
    </row>
    <row r="335" spans="1:8" ht="12.75">
      <c r="A335" s="267">
        <v>398</v>
      </c>
      <c r="B335" s="88">
        <f t="shared" si="16"/>
        <v>20.42</v>
      </c>
      <c r="C335" s="85"/>
      <c r="D335" s="261">
        <v>24370</v>
      </c>
      <c r="E335" s="262"/>
      <c r="F335" s="264">
        <f t="shared" si="17"/>
        <v>20255</v>
      </c>
      <c r="G335" s="263">
        <f t="shared" si="15"/>
        <v>14321</v>
      </c>
      <c r="H335" s="262">
        <v>715</v>
      </c>
    </row>
    <row r="336" spans="1:8" ht="12.75">
      <c r="A336" s="267">
        <v>399</v>
      </c>
      <c r="B336" s="88">
        <f t="shared" si="16"/>
        <v>20.42</v>
      </c>
      <c r="C336" s="85"/>
      <c r="D336" s="261">
        <v>24370</v>
      </c>
      <c r="E336" s="262"/>
      <c r="F336" s="264">
        <f t="shared" si="17"/>
        <v>20255</v>
      </c>
      <c r="G336" s="263">
        <f t="shared" si="15"/>
        <v>14321</v>
      </c>
      <c r="H336" s="262">
        <v>715</v>
      </c>
    </row>
    <row r="337" spans="1:8" ht="12.75">
      <c r="A337" s="267">
        <v>400</v>
      </c>
      <c r="B337" s="88">
        <v>20.47</v>
      </c>
      <c r="C337" s="85"/>
      <c r="D337" s="261">
        <v>24370</v>
      </c>
      <c r="E337" s="262"/>
      <c r="F337" s="264">
        <f t="shared" si="17"/>
        <v>20207</v>
      </c>
      <c r="G337" s="263">
        <f aca="true" t="shared" si="18" ref="G337:G400">ROUND(12*(1/B337*D337),0)</f>
        <v>14286</v>
      </c>
      <c r="H337" s="262">
        <v>715</v>
      </c>
    </row>
    <row r="338" spans="1:8" ht="12.75">
      <c r="A338" s="267">
        <v>401</v>
      </c>
      <c r="B338" s="88">
        <v>20.47</v>
      </c>
      <c r="C338" s="85"/>
      <c r="D338" s="261">
        <v>24370</v>
      </c>
      <c r="E338" s="262"/>
      <c r="F338" s="264">
        <f t="shared" si="17"/>
        <v>20207</v>
      </c>
      <c r="G338" s="263">
        <f t="shared" si="18"/>
        <v>14286</v>
      </c>
      <c r="H338" s="262">
        <v>715</v>
      </c>
    </row>
    <row r="339" spans="1:8" ht="12.75">
      <c r="A339" s="267">
        <v>402</v>
      </c>
      <c r="B339" s="88">
        <v>20.47</v>
      </c>
      <c r="C339" s="85"/>
      <c r="D339" s="261">
        <v>24370</v>
      </c>
      <c r="E339" s="262"/>
      <c r="F339" s="264">
        <f t="shared" si="17"/>
        <v>20207</v>
      </c>
      <c r="G339" s="263">
        <f t="shared" si="18"/>
        <v>14286</v>
      </c>
      <c r="H339" s="262">
        <v>715</v>
      </c>
    </row>
    <row r="340" spans="1:8" ht="12.75">
      <c r="A340" s="267">
        <v>403</v>
      </c>
      <c r="B340" s="88">
        <v>20.47</v>
      </c>
      <c r="C340" s="85"/>
      <c r="D340" s="261">
        <v>24370</v>
      </c>
      <c r="E340" s="262"/>
      <c r="F340" s="264">
        <f t="shared" si="17"/>
        <v>20207</v>
      </c>
      <c r="G340" s="263">
        <f t="shared" si="18"/>
        <v>14286</v>
      </c>
      <c r="H340" s="262">
        <v>715</v>
      </c>
    </row>
    <row r="341" spans="1:8" ht="12.75">
      <c r="A341" s="267">
        <v>404</v>
      </c>
      <c r="B341" s="88">
        <v>20.47</v>
      </c>
      <c r="C341" s="85"/>
      <c r="D341" s="261">
        <v>24370</v>
      </c>
      <c r="E341" s="262"/>
      <c r="F341" s="264">
        <f t="shared" si="17"/>
        <v>20207</v>
      </c>
      <c r="G341" s="263">
        <f t="shared" si="18"/>
        <v>14286</v>
      </c>
      <c r="H341" s="262">
        <v>715</v>
      </c>
    </row>
    <row r="342" spans="1:8" ht="12.75">
      <c r="A342" s="267">
        <v>405</v>
      </c>
      <c r="B342" s="88">
        <v>20.47</v>
      </c>
      <c r="C342" s="85"/>
      <c r="D342" s="261">
        <v>24370</v>
      </c>
      <c r="E342" s="262"/>
      <c r="F342" s="264">
        <f t="shared" si="17"/>
        <v>20207</v>
      </c>
      <c r="G342" s="263">
        <f t="shared" si="18"/>
        <v>14286</v>
      </c>
      <c r="H342" s="262">
        <v>715</v>
      </c>
    </row>
    <row r="343" spans="1:8" ht="12.75">
      <c r="A343" s="267">
        <v>406</v>
      </c>
      <c r="B343" s="88">
        <v>20.47</v>
      </c>
      <c r="C343" s="85"/>
      <c r="D343" s="261">
        <v>24370</v>
      </c>
      <c r="E343" s="262"/>
      <c r="F343" s="264">
        <f t="shared" si="17"/>
        <v>20207</v>
      </c>
      <c r="G343" s="263">
        <f t="shared" si="18"/>
        <v>14286</v>
      </c>
      <c r="H343" s="262">
        <v>715</v>
      </c>
    </row>
    <row r="344" spans="1:8" ht="12.75">
      <c r="A344" s="267">
        <v>407</v>
      </c>
      <c r="B344" s="88">
        <v>20.47</v>
      </c>
      <c r="C344" s="85"/>
      <c r="D344" s="261">
        <v>24370</v>
      </c>
      <c r="E344" s="262"/>
      <c r="F344" s="264">
        <f t="shared" si="17"/>
        <v>20207</v>
      </c>
      <c r="G344" s="263">
        <f t="shared" si="18"/>
        <v>14286</v>
      </c>
      <c r="H344" s="262">
        <v>715</v>
      </c>
    </row>
    <row r="345" spans="1:8" ht="12.75">
      <c r="A345" s="267">
        <v>408</v>
      </c>
      <c r="B345" s="88">
        <v>20.47</v>
      </c>
      <c r="C345" s="85"/>
      <c r="D345" s="261">
        <v>24370</v>
      </c>
      <c r="E345" s="262"/>
      <c r="F345" s="264">
        <f t="shared" si="17"/>
        <v>20207</v>
      </c>
      <c r="G345" s="263">
        <f t="shared" si="18"/>
        <v>14286</v>
      </c>
      <c r="H345" s="262">
        <v>715</v>
      </c>
    </row>
    <row r="346" spans="1:8" ht="12.75">
      <c r="A346" s="267">
        <v>409</v>
      </c>
      <c r="B346" s="88">
        <v>20.47</v>
      </c>
      <c r="C346" s="85"/>
      <c r="D346" s="261">
        <v>24370</v>
      </c>
      <c r="E346" s="262"/>
      <c r="F346" s="264">
        <f t="shared" si="17"/>
        <v>20207</v>
      </c>
      <c r="G346" s="263">
        <f t="shared" si="18"/>
        <v>14286</v>
      </c>
      <c r="H346" s="262">
        <v>715</v>
      </c>
    </row>
    <row r="347" spans="1:8" ht="12.75">
      <c r="A347" s="267">
        <v>410</v>
      </c>
      <c r="B347" s="88">
        <v>20.47</v>
      </c>
      <c r="C347" s="85"/>
      <c r="D347" s="261">
        <v>24370</v>
      </c>
      <c r="E347" s="262"/>
      <c r="F347" s="264">
        <f t="shared" si="17"/>
        <v>20207</v>
      </c>
      <c r="G347" s="263">
        <f t="shared" si="18"/>
        <v>14286</v>
      </c>
      <c r="H347" s="262">
        <v>715</v>
      </c>
    </row>
    <row r="348" spans="1:8" ht="12.75">
      <c r="A348" s="267">
        <v>411</v>
      </c>
      <c r="B348" s="88">
        <v>20.47</v>
      </c>
      <c r="C348" s="85"/>
      <c r="D348" s="261">
        <v>24370</v>
      </c>
      <c r="E348" s="262"/>
      <c r="F348" s="264">
        <f t="shared" si="17"/>
        <v>20207</v>
      </c>
      <c r="G348" s="263">
        <f t="shared" si="18"/>
        <v>14286</v>
      </c>
      <c r="H348" s="262">
        <v>715</v>
      </c>
    </row>
    <row r="349" spans="1:8" ht="12.75">
      <c r="A349" s="267">
        <v>412</v>
      </c>
      <c r="B349" s="88">
        <v>20.47</v>
      </c>
      <c r="C349" s="85"/>
      <c r="D349" s="261">
        <v>24370</v>
      </c>
      <c r="E349" s="262"/>
      <c r="F349" s="264">
        <f t="shared" si="17"/>
        <v>20207</v>
      </c>
      <c r="G349" s="263">
        <f t="shared" si="18"/>
        <v>14286</v>
      </c>
      <c r="H349" s="262">
        <v>715</v>
      </c>
    </row>
    <row r="350" spans="1:8" ht="12.75">
      <c r="A350" s="267">
        <v>413</v>
      </c>
      <c r="B350" s="88">
        <v>20.47</v>
      </c>
      <c r="C350" s="85"/>
      <c r="D350" s="261">
        <v>24370</v>
      </c>
      <c r="E350" s="262"/>
      <c r="F350" s="264">
        <f t="shared" si="17"/>
        <v>20207</v>
      </c>
      <c r="G350" s="263">
        <f t="shared" si="18"/>
        <v>14286</v>
      </c>
      <c r="H350" s="262">
        <v>715</v>
      </c>
    </row>
    <row r="351" spans="1:8" ht="12.75">
      <c r="A351" s="267">
        <v>414</v>
      </c>
      <c r="B351" s="88">
        <v>20.47</v>
      </c>
      <c r="C351" s="85"/>
      <c r="D351" s="261">
        <v>24370</v>
      </c>
      <c r="E351" s="262"/>
      <c r="F351" s="264">
        <f t="shared" si="17"/>
        <v>20207</v>
      </c>
      <c r="G351" s="263">
        <f t="shared" si="18"/>
        <v>14286</v>
      </c>
      <c r="H351" s="262">
        <v>715</v>
      </c>
    </row>
    <row r="352" spans="1:8" ht="12.75">
      <c r="A352" s="267">
        <v>415</v>
      </c>
      <c r="B352" s="88">
        <v>20.47</v>
      </c>
      <c r="C352" s="85"/>
      <c r="D352" s="261">
        <v>24370</v>
      </c>
      <c r="E352" s="262"/>
      <c r="F352" s="264">
        <f t="shared" si="17"/>
        <v>20207</v>
      </c>
      <c r="G352" s="263">
        <f t="shared" si="18"/>
        <v>14286</v>
      </c>
      <c r="H352" s="262">
        <v>715</v>
      </c>
    </row>
    <row r="353" spans="1:8" ht="12.75">
      <c r="A353" s="267">
        <v>416</v>
      </c>
      <c r="B353" s="88">
        <v>20.47</v>
      </c>
      <c r="C353" s="85"/>
      <c r="D353" s="261">
        <v>24370</v>
      </c>
      <c r="E353" s="262"/>
      <c r="F353" s="264">
        <f t="shared" si="17"/>
        <v>20207</v>
      </c>
      <c r="G353" s="263">
        <f t="shared" si="18"/>
        <v>14286</v>
      </c>
      <c r="H353" s="262">
        <v>715</v>
      </c>
    </row>
    <row r="354" spans="1:8" ht="12.75">
      <c r="A354" s="267">
        <v>417</v>
      </c>
      <c r="B354" s="88">
        <v>20.47</v>
      </c>
      <c r="C354" s="85"/>
      <c r="D354" s="261">
        <v>24370</v>
      </c>
      <c r="E354" s="262"/>
      <c r="F354" s="264">
        <f t="shared" si="17"/>
        <v>20207</v>
      </c>
      <c r="G354" s="263">
        <f t="shared" si="18"/>
        <v>14286</v>
      </c>
      <c r="H354" s="262">
        <v>715</v>
      </c>
    </row>
    <row r="355" spans="1:8" ht="12.75">
      <c r="A355" s="267">
        <v>418</v>
      </c>
      <c r="B355" s="88">
        <v>20.47</v>
      </c>
      <c r="C355" s="85"/>
      <c r="D355" s="261">
        <v>24370</v>
      </c>
      <c r="E355" s="262"/>
      <c r="F355" s="264">
        <f t="shared" si="17"/>
        <v>20207</v>
      </c>
      <c r="G355" s="263">
        <f t="shared" si="18"/>
        <v>14286</v>
      </c>
      <c r="H355" s="262">
        <v>715</v>
      </c>
    </row>
    <row r="356" spans="1:8" ht="12.75">
      <c r="A356" s="267">
        <v>419</v>
      </c>
      <c r="B356" s="88">
        <v>20.47</v>
      </c>
      <c r="C356" s="85"/>
      <c r="D356" s="261">
        <v>24370</v>
      </c>
      <c r="E356" s="262"/>
      <c r="F356" s="264">
        <f t="shared" si="17"/>
        <v>20207</v>
      </c>
      <c r="G356" s="263">
        <f t="shared" si="18"/>
        <v>14286</v>
      </c>
      <c r="H356" s="262">
        <v>715</v>
      </c>
    </row>
    <row r="357" spans="1:8" ht="12.75">
      <c r="A357" s="267">
        <v>420</v>
      </c>
      <c r="B357" s="88">
        <v>20.47</v>
      </c>
      <c r="C357" s="85"/>
      <c r="D357" s="261">
        <v>24370</v>
      </c>
      <c r="E357" s="262"/>
      <c r="F357" s="264">
        <f t="shared" si="17"/>
        <v>20207</v>
      </c>
      <c r="G357" s="263">
        <f t="shared" si="18"/>
        <v>14286</v>
      </c>
      <c r="H357" s="262">
        <v>715</v>
      </c>
    </row>
    <row r="358" spans="1:8" ht="12.75">
      <c r="A358" s="267">
        <v>421</v>
      </c>
      <c r="B358" s="88">
        <v>20.47</v>
      </c>
      <c r="C358" s="85"/>
      <c r="D358" s="261">
        <v>24370</v>
      </c>
      <c r="E358" s="262"/>
      <c r="F358" s="264">
        <f t="shared" si="17"/>
        <v>20207</v>
      </c>
      <c r="G358" s="263">
        <f t="shared" si="18"/>
        <v>14286</v>
      </c>
      <c r="H358" s="262">
        <v>715</v>
      </c>
    </row>
    <row r="359" spans="1:8" ht="12.75">
      <c r="A359" s="267">
        <v>422</v>
      </c>
      <c r="B359" s="88">
        <v>20.47</v>
      </c>
      <c r="C359" s="85"/>
      <c r="D359" s="261">
        <v>24370</v>
      </c>
      <c r="E359" s="262"/>
      <c r="F359" s="264">
        <f t="shared" si="17"/>
        <v>20207</v>
      </c>
      <c r="G359" s="263">
        <f t="shared" si="18"/>
        <v>14286</v>
      </c>
      <c r="H359" s="262">
        <v>715</v>
      </c>
    </row>
    <row r="360" spans="1:8" ht="12.75">
      <c r="A360" s="267">
        <v>423</v>
      </c>
      <c r="B360" s="88">
        <v>20.47</v>
      </c>
      <c r="C360" s="85"/>
      <c r="D360" s="261">
        <v>24370</v>
      </c>
      <c r="E360" s="262"/>
      <c r="F360" s="264">
        <f t="shared" si="17"/>
        <v>20207</v>
      </c>
      <c r="G360" s="263">
        <f t="shared" si="18"/>
        <v>14286</v>
      </c>
      <c r="H360" s="262">
        <v>715</v>
      </c>
    </row>
    <row r="361" spans="1:8" ht="12.75">
      <c r="A361" s="267">
        <v>424</v>
      </c>
      <c r="B361" s="88">
        <v>20.47</v>
      </c>
      <c r="C361" s="85"/>
      <c r="D361" s="261">
        <v>24370</v>
      </c>
      <c r="E361" s="262"/>
      <c r="F361" s="264">
        <f t="shared" si="17"/>
        <v>20207</v>
      </c>
      <c r="G361" s="263">
        <f t="shared" si="18"/>
        <v>14286</v>
      </c>
      <c r="H361" s="262">
        <v>715</v>
      </c>
    </row>
    <row r="362" spans="1:8" ht="12.75">
      <c r="A362" s="267">
        <v>425</v>
      </c>
      <c r="B362" s="88">
        <v>20.47</v>
      </c>
      <c r="C362" s="85"/>
      <c r="D362" s="261">
        <v>24370</v>
      </c>
      <c r="E362" s="262"/>
      <c r="F362" s="264">
        <f t="shared" si="17"/>
        <v>20207</v>
      </c>
      <c r="G362" s="263">
        <f t="shared" si="18"/>
        <v>14286</v>
      </c>
      <c r="H362" s="262">
        <v>715</v>
      </c>
    </row>
    <row r="363" spans="1:8" ht="12.75">
      <c r="A363" s="267">
        <v>426</v>
      </c>
      <c r="B363" s="88">
        <v>20.47</v>
      </c>
      <c r="C363" s="85"/>
      <c r="D363" s="261">
        <v>24370</v>
      </c>
      <c r="E363" s="262"/>
      <c r="F363" s="264">
        <f t="shared" si="17"/>
        <v>20207</v>
      </c>
      <c r="G363" s="263">
        <f t="shared" si="18"/>
        <v>14286</v>
      </c>
      <c r="H363" s="262">
        <v>715</v>
      </c>
    </row>
    <row r="364" spans="1:8" ht="12.75">
      <c r="A364" s="267">
        <v>427</v>
      </c>
      <c r="B364" s="88">
        <v>20.47</v>
      </c>
      <c r="C364" s="85"/>
      <c r="D364" s="261">
        <v>24370</v>
      </c>
      <c r="E364" s="262"/>
      <c r="F364" s="264">
        <f t="shared" si="17"/>
        <v>20207</v>
      </c>
      <c r="G364" s="263">
        <f t="shared" si="18"/>
        <v>14286</v>
      </c>
      <c r="H364" s="262">
        <v>715</v>
      </c>
    </row>
    <row r="365" spans="1:8" ht="12.75">
      <c r="A365" s="267">
        <v>428</v>
      </c>
      <c r="B365" s="88">
        <v>20.47</v>
      </c>
      <c r="C365" s="85"/>
      <c r="D365" s="261">
        <v>24370</v>
      </c>
      <c r="E365" s="262"/>
      <c r="F365" s="264">
        <f t="shared" si="17"/>
        <v>20207</v>
      </c>
      <c r="G365" s="263">
        <f t="shared" si="18"/>
        <v>14286</v>
      </c>
      <c r="H365" s="262">
        <v>715</v>
      </c>
    </row>
    <row r="366" spans="1:8" ht="12.75">
      <c r="A366" s="267">
        <v>429</v>
      </c>
      <c r="B366" s="88">
        <v>20.47</v>
      </c>
      <c r="C366" s="85"/>
      <c r="D366" s="261">
        <v>24370</v>
      </c>
      <c r="E366" s="262"/>
      <c r="F366" s="264">
        <f t="shared" si="17"/>
        <v>20207</v>
      </c>
      <c r="G366" s="263">
        <f t="shared" si="18"/>
        <v>14286</v>
      </c>
      <c r="H366" s="262">
        <v>715</v>
      </c>
    </row>
    <row r="367" spans="1:8" ht="12.75">
      <c r="A367" s="267">
        <v>430</v>
      </c>
      <c r="B367" s="88">
        <v>20.47</v>
      </c>
      <c r="C367" s="85"/>
      <c r="D367" s="261">
        <v>24370</v>
      </c>
      <c r="E367" s="262"/>
      <c r="F367" s="264">
        <f t="shared" si="17"/>
        <v>20207</v>
      </c>
      <c r="G367" s="263">
        <f t="shared" si="18"/>
        <v>14286</v>
      </c>
      <c r="H367" s="262">
        <v>715</v>
      </c>
    </row>
    <row r="368" spans="1:8" ht="12.75">
      <c r="A368" s="267">
        <v>431</v>
      </c>
      <c r="B368" s="88">
        <v>20.47</v>
      </c>
      <c r="C368" s="85"/>
      <c r="D368" s="261">
        <v>24370</v>
      </c>
      <c r="E368" s="262"/>
      <c r="F368" s="264">
        <f t="shared" si="17"/>
        <v>20207</v>
      </c>
      <c r="G368" s="263">
        <f t="shared" si="18"/>
        <v>14286</v>
      </c>
      <c r="H368" s="262">
        <v>715</v>
      </c>
    </row>
    <row r="369" spans="1:8" ht="12.75">
      <c r="A369" s="267">
        <v>432</v>
      </c>
      <c r="B369" s="88">
        <v>20.47</v>
      </c>
      <c r="C369" s="85"/>
      <c r="D369" s="261">
        <v>24370</v>
      </c>
      <c r="E369" s="262"/>
      <c r="F369" s="264">
        <f t="shared" si="17"/>
        <v>20207</v>
      </c>
      <c r="G369" s="263">
        <f t="shared" si="18"/>
        <v>14286</v>
      </c>
      <c r="H369" s="262">
        <v>715</v>
      </c>
    </row>
    <row r="370" spans="1:8" ht="12.75">
      <c r="A370" s="267">
        <v>433</v>
      </c>
      <c r="B370" s="88">
        <v>20.47</v>
      </c>
      <c r="C370" s="85"/>
      <c r="D370" s="261">
        <v>24370</v>
      </c>
      <c r="E370" s="262"/>
      <c r="F370" s="264">
        <f t="shared" si="17"/>
        <v>20207</v>
      </c>
      <c r="G370" s="263">
        <f t="shared" si="18"/>
        <v>14286</v>
      </c>
      <c r="H370" s="262">
        <v>715</v>
      </c>
    </row>
    <row r="371" spans="1:8" ht="12.75">
      <c r="A371" s="267">
        <v>434</v>
      </c>
      <c r="B371" s="88">
        <v>20.47</v>
      </c>
      <c r="C371" s="85"/>
      <c r="D371" s="261">
        <v>24370</v>
      </c>
      <c r="E371" s="262"/>
      <c r="F371" s="264">
        <f t="shared" si="17"/>
        <v>20207</v>
      </c>
      <c r="G371" s="263">
        <f t="shared" si="18"/>
        <v>14286</v>
      </c>
      <c r="H371" s="262">
        <v>715</v>
      </c>
    </row>
    <row r="372" spans="1:8" ht="12.75">
      <c r="A372" s="267">
        <v>435</v>
      </c>
      <c r="B372" s="88">
        <v>20.47</v>
      </c>
      <c r="C372" s="85"/>
      <c r="D372" s="261">
        <v>24370</v>
      </c>
      <c r="E372" s="262"/>
      <c r="F372" s="264">
        <f t="shared" si="17"/>
        <v>20207</v>
      </c>
      <c r="G372" s="263">
        <f t="shared" si="18"/>
        <v>14286</v>
      </c>
      <c r="H372" s="262">
        <v>715</v>
      </c>
    </row>
    <row r="373" spans="1:8" ht="12.75">
      <c r="A373" s="267">
        <v>436</v>
      </c>
      <c r="B373" s="88">
        <v>20.47</v>
      </c>
      <c r="C373" s="85"/>
      <c r="D373" s="261">
        <v>24370</v>
      </c>
      <c r="E373" s="262"/>
      <c r="F373" s="264">
        <f t="shared" si="17"/>
        <v>20207</v>
      </c>
      <c r="G373" s="263">
        <f t="shared" si="18"/>
        <v>14286</v>
      </c>
      <c r="H373" s="262">
        <v>715</v>
      </c>
    </row>
    <row r="374" spans="1:8" ht="12.75">
      <c r="A374" s="267">
        <v>437</v>
      </c>
      <c r="B374" s="88">
        <v>20.47</v>
      </c>
      <c r="C374" s="85"/>
      <c r="D374" s="261">
        <v>24370</v>
      </c>
      <c r="E374" s="262"/>
      <c r="F374" s="264">
        <f t="shared" si="17"/>
        <v>20207</v>
      </c>
      <c r="G374" s="263">
        <f t="shared" si="18"/>
        <v>14286</v>
      </c>
      <c r="H374" s="262">
        <v>715</v>
      </c>
    </row>
    <row r="375" spans="1:8" ht="12.75">
      <c r="A375" s="267">
        <v>438</v>
      </c>
      <c r="B375" s="88">
        <v>20.47</v>
      </c>
      <c r="C375" s="85"/>
      <c r="D375" s="261">
        <v>24370</v>
      </c>
      <c r="E375" s="262"/>
      <c r="F375" s="264">
        <f t="shared" si="17"/>
        <v>20207</v>
      </c>
      <c r="G375" s="263">
        <f t="shared" si="18"/>
        <v>14286</v>
      </c>
      <c r="H375" s="262">
        <v>715</v>
      </c>
    </row>
    <row r="376" spans="1:8" ht="12.75">
      <c r="A376" s="267">
        <v>439</v>
      </c>
      <c r="B376" s="88">
        <v>20.47</v>
      </c>
      <c r="C376" s="85"/>
      <c r="D376" s="261">
        <v>24370</v>
      </c>
      <c r="E376" s="262"/>
      <c r="F376" s="264">
        <f t="shared" si="17"/>
        <v>20207</v>
      </c>
      <c r="G376" s="263">
        <f t="shared" si="18"/>
        <v>14286</v>
      </c>
      <c r="H376" s="262">
        <v>715</v>
      </c>
    </row>
    <row r="377" spans="1:8" ht="12.75">
      <c r="A377" s="267">
        <v>440</v>
      </c>
      <c r="B377" s="88">
        <v>20.47</v>
      </c>
      <c r="C377" s="85"/>
      <c r="D377" s="261">
        <v>24370</v>
      </c>
      <c r="E377" s="262"/>
      <c r="F377" s="264">
        <f t="shared" si="17"/>
        <v>20207</v>
      </c>
      <c r="G377" s="263">
        <f t="shared" si="18"/>
        <v>14286</v>
      </c>
      <c r="H377" s="262">
        <v>715</v>
      </c>
    </row>
    <row r="378" spans="1:8" ht="12.75">
      <c r="A378" s="267">
        <v>441</v>
      </c>
      <c r="B378" s="88">
        <v>20.47</v>
      </c>
      <c r="C378" s="85"/>
      <c r="D378" s="261">
        <v>24370</v>
      </c>
      <c r="E378" s="262"/>
      <c r="F378" s="264">
        <f t="shared" si="17"/>
        <v>20207</v>
      </c>
      <c r="G378" s="263">
        <f t="shared" si="18"/>
        <v>14286</v>
      </c>
      <c r="H378" s="262">
        <v>715</v>
      </c>
    </row>
    <row r="379" spans="1:8" ht="12.75">
      <c r="A379" s="267">
        <v>442</v>
      </c>
      <c r="B379" s="88">
        <v>20.47</v>
      </c>
      <c r="C379" s="85"/>
      <c r="D379" s="261">
        <v>24370</v>
      </c>
      <c r="E379" s="262"/>
      <c r="F379" s="264">
        <f t="shared" si="17"/>
        <v>20207</v>
      </c>
      <c r="G379" s="263">
        <f t="shared" si="18"/>
        <v>14286</v>
      </c>
      <c r="H379" s="262">
        <v>715</v>
      </c>
    </row>
    <row r="380" spans="1:8" ht="12.75">
      <c r="A380" s="267">
        <v>443</v>
      </c>
      <c r="B380" s="88">
        <v>20.47</v>
      </c>
      <c r="C380" s="85"/>
      <c r="D380" s="261">
        <v>24370</v>
      </c>
      <c r="E380" s="262"/>
      <c r="F380" s="264">
        <f t="shared" si="17"/>
        <v>20207</v>
      </c>
      <c r="G380" s="263">
        <f t="shared" si="18"/>
        <v>14286</v>
      </c>
      <c r="H380" s="262">
        <v>715</v>
      </c>
    </row>
    <row r="381" spans="1:8" ht="12.75">
      <c r="A381" s="267">
        <v>444</v>
      </c>
      <c r="B381" s="88">
        <v>20.47</v>
      </c>
      <c r="C381" s="85"/>
      <c r="D381" s="261">
        <v>24370</v>
      </c>
      <c r="E381" s="262"/>
      <c r="F381" s="264">
        <f t="shared" si="17"/>
        <v>20207</v>
      </c>
      <c r="G381" s="263">
        <f t="shared" si="18"/>
        <v>14286</v>
      </c>
      <c r="H381" s="262">
        <v>715</v>
      </c>
    </row>
    <row r="382" spans="1:8" ht="12.75">
      <c r="A382" s="267">
        <v>445</v>
      </c>
      <c r="B382" s="88">
        <v>20.47</v>
      </c>
      <c r="C382" s="85"/>
      <c r="D382" s="261">
        <v>24370</v>
      </c>
      <c r="E382" s="262"/>
      <c r="F382" s="264">
        <f t="shared" si="17"/>
        <v>20207</v>
      </c>
      <c r="G382" s="263">
        <f t="shared" si="18"/>
        <v>14286</v>
      </c>
      <c r="H382" s="262">
        <v>715</v>
      </c>
    </row>
    <row r="383" spans="1:8" ht="12.75">
      <c r="A383" s="267">
        <v>446</v>
      </c>
      <c r="B383" s="88">
        <v>20.47</v>
      </c>
      <c r="C383" s="85"/>
      <c r="D383" s="261">
        <v>24370</v>
      </c>
      <c r="E383" s="262"/>
      <c r="F383" s="264">
        <f t="shared" si="17"/>
        <v>20207</v>
      </c>
      <c r="G383" s="263">
        <f t="shared" si="18"/>
        <v>14286</v>
      </c>
      <c r="H383" s="262">
        <v>715</v>
      </c>
    </row>
    <row r="384" spans="1:8" ht="12.75">
      <c r="A384" s="267">
        <v>447</v>
      </c>
      <c r="B384" s="88">
        <v>20.47</v>
      </c>
      <c r="C384" s="85"/>
      <c r="D384" s="261">
        <v>24370</v>
      </c>
      <c r="E384" s="262"/>
      <c r="F384" s="264">
        <f t="shared" si="17"/>
        <v>20207</v>
      </c>
      <c r="G384" s="263">
        <f t="shared" si="18"/>
        <v>14286</v>
      </c>
      <c r="H384" s="262">
        <v>715</v>
      </c>
    </row>
    <row r="385" spans="1:8" ht="12.75">
      <c r="A385" s="267">
        <v>448</v>
      </c>
      <c r="B385" s="88">
        <v>20.47</v>
      </c>
      <c r="C385" s="85"/>
      <c r="D385" s="261">
        <v>24370</v>
      </c>
      <c r="E385" s="262"/>
      <c r="F385" s="264">
        <f t="shared" si="17"/>
        <v>20207</v>
      </c>
      <c r="G385" s="263">
        <f t="shared" si="18"/>
        <v>14286</v>
      </c>
      <c r="H385" s="262">
        <v>715</v>
      </c>
    </row>
    <row r="386" spans="1:8" ht="12.75">
      <c r="A386" s="267">
        <v>449</v>
      </c>
      <c r="B386" s="88">
        <v>20.47</v>
      </c>
      <c r="C386" s="85"/>
      <c r="D386" s="261">
        <v>24370</v>
      </c>
      <c r="E386" s="262"/>
      <c r="F386" s="264">
        <f t="shared" si="17"/>
        <v>20207</v>
      </c>
      <c r="G386" s="263">
        <f t="shared" si="18"/>
        <v>14286</v>
      </c>
      <c r="H386" s="262">
        <v>715</v>
      </c>
    </row>
    <row r="387" spans="1:8" ht="12.75">
      <c r="A387" s="267">
        <v>450</v>
      </c>
      <c r="B387" s="88">
        <v>20.47</v>
      </c>
      <c r="C387" s="85"/>
      <c r="D387" s="261">
        <v>24370</v>
      </c>
      <c r="E387" s="262"/>
      <c r="F387" s="264">
        <f aca="true" t="shared" si="19" ref="F387:F407">ROUND(12*1.3644*(1/B387*D387)+H387,0)</f>
        <v>20207</v>
      </c>
      <c r="G387" s="263">
        <f t="shared" si="18"/>
        <v>14286</v>
      </c>
      <c r="H387" s="262">
        <v>715</v>
      </c>
    </row>
    <row r="388" spans="1:8" ht="12.75">
      <c r="A388" s="267">
        <v>451</v>
      </c>
      <c r="B388" s="88">
        <v>20.47</v>
      </c>
      <c r="C388" s="85"/>
      <c r="D388" s="261">
        <v>24370</v>
      </c>
      <c r="E388" s="262"/>
      <c r="F388" s="264">
        <f t="shared" si="19"/>
        <v>20207</v>
      </c>
      <c r="G388" s="263">
        <f t="shared" si="18"/>
        <v>14286</v>
      </c>
      <c r="H388" s="262">
        <v>715</v>
      </c>
    </row>
    <row r="389" spans="1:8" ht="12.75">
      <c r="A389" s="267">
        <v>452</v>
      </c>
      <c r="B389" s="88">
        <v>20.47</v>
      </c>
      <c r="C389" s="85"/>
      <c r="D389" s="261">
        <v>24370</v>
      </c>
      <c r="E389" s="262"/>
      <c r="F389" s="264">
        <f t="shared" si="19"/>
        <v>20207</v>
      </c>
      <c r="G389" s="263">
        <f t="shared" si="18"/>
        <v>14286</v>
      </c>
      <c r="H389" s="262">
        <v>715</v>
      </c>
    </row>
    <row r="390" spans="1:8" ht="12.75">
      <c r="A390" s="267">
        <v>453</v>
      </c>
      <c r="B390" s="88">
        <v>20.47</v>
      </c>
      <c r="C390" s="85"/>
      <c r="D390" s="261">
        <v>24370</v>
      </c>
      <c r="E390" s="262"/>
      <c r="F390" s="264">
        <f t="shared" si="19"/>
        <v>20207</v>
      </c>
      <c r="G390" s="263">
        <f t="shared" si="18"/>
        <v>14286</v>
      </c>
      <c r="H390" s="262">
        <v>715</v>
      </c>
    </row>
    <row r="391" spans="1:8" ht="12.75">
      <c r="A391" s="267">
        <v>454</v>
      </c>
      <c r="B391" s="88">
        <v>20.47</v>
      </c>
      <c r="C391" s="85"/>
      <c r="D391" s="261">
        <v>24370</v>
      </c>
      <c r="E391" s="262"/>
      <c r="F391" s="264">
        <f t="shared" si="19"/>
        <v>20207</v>
      </c>
      <c r="G391" s="263">
        <f t="shared" si="18"/>
        <v>14286</v>
      </c>
      <c r="H391" s="262">
        <v>715</v>
      </c>
    </row>
    <row r="392" spans="1:8" ht="12.75">
      <c r="A392" s="267">
        <v>455</v>
      </c>
      <c r="B392" s="88">
        <v>20.47</v>
      </c>
      <c r="C392" s="85"/>
      <c r="D392" s="261">
        <v>24370</v>
      </c>
      <c r="E392" s="262"/>
      <c r="F392" s="264">
        <f t="shared" si="19"/>
        <v>20207</v>
      </c>
      <c r="G392" s="263">
        <f t="shared" si="18"/>
        <v>14286</v>
      </c>
      <c r="H392" s="262">
        <v>715</v>
      </c>
    </row>
    <row r="393" spans="1:8" ht="12.75">
      <c r="A393" s="267">
        <v>456</v>
      </c>
      <c r="B393" s="88">
        <v>20.47</v>
      </c>
      <c r="C393" s="85"/>
      <c r="D393" s="261">
        <v>24370</v>
      </c>
      <c r="E393" s="262"/>
      <c r="F393" s="264">
        <f t="shared" si="19"/>
        <v>20207</v>
      </c>
      <c r="G393" s="263">
        <f t="shared" si="18"/>
        <v>14286</v>
      </c>
      <c r="H393" s="262">
        <v>715</v>
      </c>
    </row>
    <row r="394" spans="1:8" ht="12.75">
      <c r="A394" s="267">
        <v>457</v>
      </c>
      <c r="B394" s="88">
        <v>20.47</v>
      </c>
      <c r="C394" s="85"/>
      <c r="D394" s="261">
        <v>24370</v>
      </c>
      <c r="E394" s="262"/>
      <c r="F394" s="264">
        <f t="shared" si="19"/>
        <v>20207</v>
      </c>
      <c r="G394" s="263">
        <f t="shared" si="18"/>
        <v>14286</v>
      </c>
      <c r="H394" s="262">
        <v>715</v>
      </c>
    </row>
    <row r="395" spans="1:8" ht="12.75">
      <c r="A395" s="267">
        <v>458</v>
      </c>
      <c r="B395" s="88">
        <v>20.47</v>
      </c>
      <c r="C395" s="85"/>
      <c r="D395" s="261">
        <v>24370</v>
      </c>
      <c r="E395" s="262"/>
      <c r="F395" s="264">
        <f t="shared" si="19"/>
        <v>20207</v>
      </c>
      <c r="G395" s="263">
        <f t="shared" si="18"/>
        <v>14286</v>
      </c>
      <c r="H395" s="262">
        <v>715</v>
      </c>
    </row>
    <row r="396" spans="1:8" ht="12.75">
      <c r="A396" s="267">
        <v>459</v>
      </c>
      <c r="B396" s="88">
        <v>20.47</v>
      </c>
      <c r="C396" s="85"/>
      <c r="D396" s="261">
        <v>24370</v>
      </c>
      <c r="E396" s="262"/>
      <c r="F396" s="264">
        <f t="shared" si="19"/>
        <v>20207</v>
      </c>
      <c r="G396" s="263">
        <f t="shared" si="18"/>
        <v>14286</v>
      </c>
      <c r="H396" s="262">
        <v>715</v>
      </c>
    </row>
    <row r="397" spans="1:8" ht="12.75">
      <c r="A397" s="267">
        <v>460</v>
      </c>
      <c r="B397" s="88">
        <v>20.47</v>
      </c>
      <c r="C397" s="85"/>
      <c r="D397" s="261">
        <v>24370</v>
      </c>
      <c r="E397" s="262"/>
      <c r="F397" s="264">
        <f t="shared" si="19"/>
        <v>20207</v>
      </c>
      <c r="G397" s="263">
        <f t="shared" si="18"/>
        <v>14286</v>
      </c>
      <c r="H397" s="262">
        <v>715</v>
      </c>
    </row>
    <row r="398" spans="1:8" ht="12.75">
      <c r="A398" s="267">
        <v>461</v>
      </c>
      <c r="B398" s="88">
        <v>20.47</v>
      </c>
      <c r="C398" s="85"/>
      <c r="D398" s="261">
        <v>24370</v>
      </c>
      <c r="E398" s="262"/>
      <c r="F398" s="264">
        <f t="shared" si="19"/>
        <v>20207</v>
      </c>
      <c r="G398" s="263">
        <f t="shared" si="18"/>
        <v>14286</v>
      </c>
      <c r="H398" s="262">
        <v>715</v>
      </c>
    </row>
    <row r="399" spans="1:8" ht="12.75">
      <c r="A399" s="267">
        <v>462</v>
      </c>
      <c r="B399" s="88">
        <v>20.47</v>
      </c>
      <c r="C399" s="85"/>
      <c r="D399" s="261">
        <v>24370</v>
      </c>
      <c r="E399" s="262"/>
      <c r="F399" s="264">
        <f t="shared" si="19"/>
        <v>20207</v>
      </c>
      <c r="G399" s="263">
        <f t="shared" si="18"/>
        <v>14286</v>
      </c>
      <c r="H399" s="262">
        <v>715</v>
      </c>
    </row>
    <row r="400" spans="1:8" ht="12.75">
      <c r="A400" s="267">
        <v>463</v>
      </c>
      <c r="B400" s="88">
        <v>20.47</v>
      </c>
      <c r="C400" s="85"/>
      <c r="D400" s="261">
        <v>24370</v>
      </c>
      <c r="E400" s="262"/>
      <c r="F400" s="264">
        <f t="shared" si="19"/>
        <v>20207</v>
      </c>
      <c r="G400" s="263">
        <f t="shared" si="18"/>
        <v>14286</v>
      </c>
      <c r="H400" s="262">
        <v>715</v>
      </c>
    </row>
    <row r="401" spans="1:8" ht="12.75">
      <c r="A401" s="267">
        <v>464</v>
      </c>
      <c r="B401" s="88">
        <v>20.47</v>
      </c>
      <c r="C401" s="85"/>
      <c r="D401" s="261">
        <v>24370</v>
      </c>
      <c r="E401" s="262"/>
      <c r="F401" s="264">
        <f t="shared" si="19"/>
        <v>20207</v>
      </c>
      <c r="G401" s="263">
        <f aca="true" t="shared" si="20" ref="G401:G407">ROUND(12*(1/B401*D401),0)</f>
        <v>14286</v>
      </c>
      <c r="H401" s="262">
        <v>715</v>
      </c>
    </row>
    <row r="402" spans="1:8" ht="12.75">
      <c r="A402" s="267">
        <v>465</v>
      </c>
      <c r="B402" s="88">
        <v>20.47</v>
      </c>
      <c r="C402" s="85"/>
      <c r="D402" s="261">
        <v>24370</v>
      </c>
      <c r="E402" s="262"/>
      <c r="F402" s="264">
        <f t="shared" si="19"/>
        <v>20207</v>
      </c>
      <c r="G402" s="263">
        <f t="shared" si="20"/>
        <v>14286</v>
      </c>
      <c r="H402" s="262">
        <v>715</v>
      </c>
    </row>
    <row r="403" spans="1:8" ht="12.75">
      <c r="A403" s="267">
        <v>466</v>
      </c>
      <c r="B403" s="88">
        <v>20.47</v>
      </c>
      <c r="C403" s="85"/>
      <c r="D403" s="261">
        <v>24370</v>
      </c>
      <c r="E403" s="262"/>
      <c r="F403" s="264">
        <f t="shared" si="19"/>
        <v>20207</v>
      </c>
      <c r="G403" s="263">
        <f t="shared" si="20"/>
        <v>14286</v>
      </c>
      <c r="H403" s="262">
        <v>715</v>
      </c>
    </row>
    <row r="404" spans="1:8" ht="12.75">
      <c r="A404" s="267">
        <v>467</v>
      </c>
      <c r="B404" s="88">
        <v>20.47</v>
      </c>
      <c r="C404" s="85"/>
      <c r="D404" s="261">
        <v>24370</v>
      </c>
      <c r="E404" s="262"/>
      <c r="F404" s="264">
        <f t="shared" si="19"/>
        <v>20207</v>
      </c>
      <c r="G404" s="263">
        <f t="shared" si="20"/>
        <v>14286</v>
      </c>
      <c r="H404" s="262">
        <v>715</v>
      </c>
    </row>
    <row r="405" spans="1:8" ht="12.75">
      <c r="A405" s="267">
        <v>468</v>
      </c>
      <c r="B405" s="88">
        <v>20.47</v>
      </c>
      <c r="C405" s="85"/>
      <c r="D405" s="261">
        <v>24370</v>
      </c>
      <c r="E405" s="262"/>
      <c r="F405" s="264">
        <f t="shared" si="19"/>
        <v>20207</v>
      </c>
      <c r="G405" s="263">
        <f t="shared" si="20"/>
        <v>14286</v>
      </c>
      <c r="H405" s="262">
        <v>715</v>
      </c>
    </row>
    <row r="406" spans="1:8" ht="12.75">
      <c r="A406" s="267">
        <v>469</v>
      </c>
      <c r="B406" s="88">
        <v>20.47</v>
      </c>
      <c r="C406" s="85"/>
      <c r="D406" s="261">
        <v>24370</v>
      </c>
      <c r="E406" s="262"/>
      <c r="F406" s="264">
        <f t="shared" si="19"/>
        <v>20207</v>
      </c>
      <c r="G406" s="263">
        <f t="shared" si="20"/>
        <v>14286</v>
      </c>
      <c r="H406" s="262">
        <v>715</v>
      </c>
    </row>
    <row r="407" spans="1:8" ht="13.5" thickBot="1">
      <c r="A407" s="164">
        <v>470</v>
      </c>
      <c r="B407" s="96">
        <v>20.47</v>
      </c>
      <c r="C407" s="100"/>
      <c r="D407" s="261">
        <v>24370</v>
      </c>
      <c r="E407" s="271"/>
      <c r="F407" s="264">
        <f t="shared" si="19"/>
        <v>20207</v>
      </c>
      <c r="G407" s="272">
        <f t="shared" si="20"/>
        <v>14286</v>
      </c>
      <c r="H407" s="262">
        <v>715</v>
      </c>
    </row>
    <row r="408" ht="12.75">
      <c r="A408" s="98"/>
    </row>
  </sheetData>
  <mergeCells count="1">
    <mergeCell ref="A13:B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kraje&amp;R1.2.2009</oddHeader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78"/>
  <sheetViews>
    <sheetView workbookViewId="0" topLeftCell="A1">
      <selection activeCell="C24" sqref="C24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17</v>
      </c>
    </row>
    <row r="2" ht="4.5" customHeight="1"/>
    <row r="3" spans="1:9" ht="20.25">
      <c r="A3" s="56" t="s">
        <v>607</v>
      </c>
      <c r="C3" s="52"/>
      <c r="D3" s="52"/>
      <c r="E3" s="52"/>
      <c r="F3" s="53"/>
      <c r="G3" s="53"/>
      <c r="H3" s="54"/>
      <c r="I3" s="54"/>
    </row>
    <row r="4" spans="1:9" ht="15">
      <c r="A4" s="89" t="s">
        <v>58</v>
      </c>
      <c r="B4" s="58"/>
      <c r="C4" s="58"/>
      <c r="D4" s="58"/>
      <c r="E4" s="58"/>
      <c r="F4" s="58"/>
      <c r="G4" s="58"/>
      <c r="I4" s="54"/>
    </row>
    <row r="5" spans="1:9" ht="5.25" customHeight="1">
      <c r="A5" s="89"/>
      <c r="B5" s="58"/>
      <c r="C5" s="58"/>
      <c r="D5" s="58"/>
      <c r="E5" s="58"/>
      <c r="F5" s="58"/>
      <c r="G5" s="58"/>
      <c r="I5" s="54"/>
    </row>
    <row r="6" spans="1:9" ht="15.75">
      <c r="A6" s="59"/>
      <c r="B6" s="60"/>
      <c r="C6" s="61" t="s">
        <v>59</v>
      </c>
      <c r="E6" s="62" t="s">
        <v>198</v>
      </c>
      <c r="I6" s="54"/>
    </row>
    <row r="7" spans="1:9" ht="15.75">
      <c r="A7" s="63" t="s">
        <v>574</v>
      </c>
      <c r="B7" s="60"/>
      <c r="C7" s="90">
        <v>9.62</v>
      </c>
      <c r="D7" s="91"/>
      <c r="E7" s="90"/>
      <c r="I7" s="54"/>
    </row>
    <row r="8" spans="1:9" ht="15.75">
      <c r="A8" s="63" t="s">
        <v>575</v>
      </c>
      <c r="B8" s="60"/>
      <c r="C8" s="90" t="s">
        <v>603</v>
      </c>
      <c r="D8" s="91"/>
      <c r="E8" s="90"/>
      <c r="I8" s="54"/>
    </row>
    <row r="9" spans="1:9" ht="15.75">
      <c r="A9" s="63" t="s">
        <v>60</v>
      </c>
      <c r="B9" s="60"/>
      <c r="C9" s="90" t="s">
        <v>604</v>
      </c>
      <c r="D9" s="91"/>
      <c r="E9" s="90"/>
      <c r="I9" s="54"/>
    </row>
    <row r="10" spans="1:9" ht="15.75">
      <c r="A10" s="63" t="s">
        <v>61</v>
      </c>
      <c r="B10" s="60"/>
      <c r="C10" s="90" t="s">
        <v>605</v>
      </c>
      <c r="D10" s="91"/>
      <c r="E10" s="90"/>
      <c r="I10" s="54"/>
    </row>
    <row r="11" spans="1:9" ht="15.75">
      <c r="A11" s="63" t="s">
        <v>62</v>
      </c>
      <c r="B11" s="60"/>
      <c r="C11" s="90" t="s">
        <v>606</v>
      </c>
      <c r="D11" s="91"/>
      <c r="E11" s="90"/>
      <c r="I11" s="54"/>
    </row>
    <row r="12" spans="1:9" ht="15.75">
      <c r="A12" s="63" t="s">
        <v>280</v>
      </c>
      <c r="B12" s="60"/>
      <c r="C12" s="90">
        <v>14.19</v>
      </c>
      <c r="D12" s="91"/>
      <c r="E12" s="90"/>
      <c r="I12" s="54"/>
    </row>
    <row r="13" spans="1:9" ht="6" customHeight="1" thickBot="1">
      <c r="A13" s="432"/>
      <c r="B13" s="432"/>
      <c r="C13" s="72"/>
      <c r="D13" s="73"/>
      <c r="E13" s="74"/>
      <c r="F13" s="74"/>
      <c r="G13" s="74"/>
      <c r="I13" s="54"/>
    </row>
    <row r="14" spans="1:8" ht="15.75">
      <c r="A14" s="55"/>
      <c r="B14" s="75" t="s">
        <v>241</v>
      </c>
      <c r="C14" s="76"/>
      <c r="D14" s="75" t="s">
        <v>242</v>
      </c>
      <c r="E14" s="76"/>
      <c r="F14" s="77" t="s">
        <v>243</v>
      </c>
      <c r="G14" s="78" t="s">
        <v>244</v>
      </c>
      <c r="H14" s="76"/>
    </row>
    <row r="15" spans="1:8" ht="45.75" thickBot="1">
      <c r="A15" s="79" t="s">
        <v>32</v>
      </c>
      <c r="B15" s="80" t="s">
        <v>197</v>
      </c>
      <c r="C15" s="81" t="s">
        <v>198</v>
      </c>
      <c r="D15" s="82" t="s">
        <v>245</v>
      </c>
      <c r="E15" s="83" t="s">
        <v>246</v>
      </c>
      <c r="F15" s="82" t="s">
        <v>243</v>
      </c>
      <c r="G15" s="94" t="s">
        <v>248</v>
      </c>
      <c r="H15" s="83" t="s">
        <v>249</v>
      </c>
    </row>
    <row r="16" spans="1:8" ht="12.75">
      <c r="A16" s="267" t="s">
        <v>670</v>
      </c>
      <c r="B16" s="99">
        <v>9.62</v>
      </c>
      <c r="C16" s="85"/>
      <c r="D16" s="261">
        <v>24370</v>
      </c>
      <c r="E16" s="262"/>
      <c r="F16" s="264">
        <f>ROUND(12*1.3644*(1/B16*D16)+H16,0)</f>
        <v>42137</v>
      </c>
      <c r="G16" s="263">
        <f aca="true" t="shared" si="0" ref="G16:G76">ROUND(12*(1/B16*D16),0)</f>
        <v>30399</v>
      </c>
      <c r="H16" s="262">
        <v>660</v>
      </c>
    </row>
    <row r="17" spans="1:8" ht="12.75">
      <c r="A17" s="267">
        <v>69</v>
      </c>
      <c r="B17" s="99">
        <v>9.62</v>
      </c>
      <c r="C17" s="85"/>
      <c r="D17" s="261">
        <v>24370</v>
      </c>
      <c r="E17" s="262"/>
      <c r="F17" s="264">
        <f aca="true" t="shared" si="1" ref="F17:F80">ROUND(12*1.3644*(1/B17*D17)+H17,0)</f>
        <v>42137</v>
      </c>
      <c r="G17" s="263">
        <f t="shared" si="0"/>
        <v>30399</v>
      </c>
      <c r="H17" s="262">
        <v>660</v>
      </c>
    </row>
    <row r="18" spans="1:8" ht="12.75">
      <c r="A18" s="267">
        <v>70</v>
      </c>
      <c r="B18" s="99">
        <f>ROUND(-0.00000887*POWER(A18,3)+0.0009011*POWER(A18,2)+0.119111*A18+0.1,2)</f>
        <v>9.81</v>
      </c>
      <c r="C18" s="85"/>
      <c r="D18" s="261">
        <v>24370</v>
      </c>
      <c r="E18" s="262"/>
      <c r="F18" s="264">
        <f t="shared" si="1"/>
        <v>41333</v>
      </c>
      <c r="G18" s="263">
        <f t="shared" si="0"/>
        <v>29810</v>
      </c>
      <c r="H18" s="262">
        <v>660</v>
      </c>
    </row>
    <row r="19" spans="1:8" ht="12.75">
      <c r="A19" s="267">
        <v>71</v>
      </c>
      <c r="B19" s="99">
        <f aca="true" t="shared" si="2" ref="B19:B63">ROUND(-0.00000887*POWER(A19,3)+0.0009011*POWER(A19,2)+0.119111*A19+0.1,2)</f>
        <v>9.92</v>
      </c>
      <c r="C19" s="85"/>
      <c r="D19" s="261">
        <v>24370</v>
      </c>
      <c r="E19" s="262"/>
      <c r="F19" s="264">
        <f t="shared" si="1"/>
        <v>40882</v>
      </c>
      <c r="G19" s="263">
        <f t="shared" si="0"/>
        <v>29480</v>
      </c>
      <c r="H19" s="262">
        <v>660</v>
      </c>
    </row>
    <row r="20" spans="1:8" ht="12.75">
      <c r="A20" s="267">
        <v>72</v>
      </c>
      <c r="B20" s="99">
        <f t="shared" si="2"/>
        <v>10.04</v>
      </c>
      <c r="C20" s="85"/>
      <c r="D20" s="261">
        <v>24370</v>
      </c>
      <c r="E20" s="262"/>
      <c r="F20" s="264">
        <f t="shared" si="1"/>
        <v>40402</v>
      </c>
      <c r="G20" s="263">
        <f t="shared" si="0"/>
        <v>29127</v>
      </c>
      <c r="H20" s="262">
        <v>660</v>
      </c>
    </row>
    <row r="21" spans="1:8" ht="12.75">
      <c r="A21" s="267">
        <v>73</v>
      </c>
      <c r="B21" s="99">
        <f t="shared" si="2"/>
        <v>10.15</v>
      </c>
      <c r="C21" s="85"/>
      <c r="D21" s="261">
        <v>24370</v>
      </c>
      <c r="E21" s="262"/>
      <c r="F21" s="264">
        <f t="shared" si="1"/>
        <v>39971</v>
      </c>
      <c r="G21" s="263">
        <f t="shared" si="0"/>
        <v>28812</v>
      </c>
      <c r="H21" s="262">
        <v>660</v>
      </c>
    </row>
    <row r="22" spans="1:8" ht="12.75">
      <c r="A22" s="267">
        <v>74</v>
      </c>
      <c r="B22" s="99">
        <f t="shared" si="2"/>
        <v>10.25</v>
      </c>
      <c r="C22" s="85"/>
      <c r="D22" s="261">
        <v>24370</v>
      </c>
      <c r="E22" s="262"/>
      <c r="F22" s="264">
        <f t="shared" si="1"/>
        <v>39587</v>
      </c>
      <c r="G22" s="263">
        <f t="shared" si="0"/>
        <v>28531</v>
      </c>
      <c r="H22" s="262">
        <v>660</v>
      </c>
    </row>
    <row r="23" spans="1:8" ht="12.75">
      <c r="A23" s="267">
        <v>75</v>
      </c>
      <c r="B23" s="99">
        <f t="shared" si="2"/>
        <v>10.36</v>
      </c>
      <c r="C23" s="85"/>
      <c r="D23" s="261">
        <v>24370</v>
      </c>
      <c r="E23" s="262"/>
      <c r="F23" s="264">
        <f t="shared" si="1"/>
        <v>39174</v>
      </c>
      <c r="G23" s="263">
        <f t="shared" si="0"/>
        <v>28228</v>
      </c>
      <c r="H23" s="262">
        <v>660</v>
      </c>
    </row>
    <row r="24" spans="1:8" ht="12.75">
      <c r="A24" s="267">
        <v>76</v>
      </c>
      <c r="B24" s="99">
        <f t="shared" si="2"/>
        <v>10.46</v>
      </c>
      <c r="C24" s="85"/>
      <c r="D24" s="261">
        <v>24370</v>
      </c>
      <c r="E24" s="262"/>
      <c r="F24" s="264">
        <f t="shared" si="1"/>
        <v>38806</v>
      </c>
      <c r="G24" s="263">
        <f t="shared" si="0"/>
        <v>27958</v>
      </c>
      <c r="H24" s="262">
        <v>660</v>
      </c>
    </row>
    <row r="25" spans="1:8" ht="12.75">
      <c r="A25" s="267">
        <v>77</v>
      </c>
      <c r="B25" s="99">
        <f t="shared" si="2"/>
        <v>10.56</v>
      </c>
      <c r="C25" s="85"/>
      <c r="D25" s="261">
        <v>24370</v>
      </c>
      <c r="E25" s="262"/>
      <c r="F25" s="264">
        <f t="shared" si="1"/>
        <v>38445</v>
      </c>
      <c r="G25" s="263">
        <f t="shared" si="0"/>
        <v>27693</v>
      </c>
      <c r="H25" s="262">
        <v>660</v>
      </c>
    </row>
    <row r="26" spans="1:8" ht="12.75">
      <c r="A26" s="267">
        <v>78</v>
      </c>
      <c r="B26" s="99">
        <f t="shared" si="2"/>
        <v>10.66</v>
      </c>
      <c r="C26" s="85"/>
      <c r="D26" s="261">
        <v>24370</v>
      </c>
      <c r="E26" s="262"/>
      <c r="F26" s="264">
        <f t="shared" si="1"/>
        <v>38090</v>
      </c>
      <c r="G26" s="263">
        <f t="shared" si="0"/>
        <v>27433</v>
      </c>
      <c r="H26" s="262">
        <v>660</v>
      </c>
    </row>
    <row r="27" spans="1:8" ht="12.75">
      <c r="A27" s="267">
        <v>79</v>
      </c>
      <c r="B27" s="99">
        <f t="shared" si="2"/>
        <v>10.76</v>
      </c>
      <c r="C27" s="85"/>
      <c r="D27" s="261">
        <v>24370</v>
      </c>
      <c r="E27" s="262"/>
      <c r="F27" s="264">
        <f t="shared" si="1"/>
        <v>37742</v>
      </c>
      <c r="G27" s="263">
        <f t="shared" si="0"/>
        <v>27178</v>
      </c>
      <c r="H27" s="262">
        <v>660</v>
      </c>
    </row>
    <row r="28" spans="1:8" ht="12.75">
      <c r="A28" s="267">
        <v>80</v>
      </c>
      <c r="B28" s="99">
        <f t="shared" si="2"/>
        <v>10.85</v>
      </c>
      <c r="C28" s="85"/>
      <c r="D28" s="261">
        <v>24370</v>
      </c>
      <c r="E28" s="262"/>
      <c r="F28" s="264">
        <f t="shared" si="1"/>
        <v>37435</v>
      </c>
      <c r="G28" s="263">
        <f t="shared" si="0"/>
        <v>26953</v>
      </c>
      <c r="H28" s="262">
        <v>660</v>
      </c>
    </row>
    <row r="29" spans="1:8" ht="12.75">
      <c r="A29" s="267">
        <v>81</v>
      </c>
      <c r="B29" s="99">
        <f t="shared" si="2"/>
        <v>10.95</v>
      </c>
      <c r="C29" s="85"/>
      <c r="D29" s="261">
        <v>24370</v>
      </c>
      <c r="E29" s="262"/>
      <c r="F29" s="264">
        <f t="shared" si="1"/>
        <v>37099</v>
      </c>
      <c r="G29" s="263">
        <f t="shared" si="0"/>
        <v>26707</v>
      </c>
      <c r="H29" s="262">
        <v>660</v>
      </c>
    </row>
    <row r="30" spans="1:8" ht="12.75">
      <c r="A30" s="267">
        <v>82</v>
      </c>
      <c r="B30" s="99">
        <f t="shared" si="2"/>
        <v>11.04</v>
      </c>
      <c r="C30" s="85"/>
      <c r="D30" s="261">
        <v>24370</v>
      </c>
      <c r="E30" s="262"/>
      <c r="F30" s="264">
        <f t="shared" si="1"/>
        <v>36802</v>
      </c>
      <c r="G30" s="263">
        <f t="shared" si="0"/>
        <v>26489</v>
      </c>
      <c r="H30" s="262">
        <v>660</v>
      </c>
    </row>
    <row r="31" spans="1:8" ht="12.75">
      <c r="A31" s="267">
        <v>83</v>
      </c>
      <c r="B31" s="99">
        <f t="shared" si="2"/>
        <v>11.12</v>
      </c>
      <c r="C31" s="85"/>
      <c r="D31" s="261">
        <v>24370</v>
      </c>
      <c r="E31" s="262"/>
      <c r="F31" s="264">
        <f t="shared" si="1"/>
        <v>36542</v>
      </c>
      <c r="G31" s="263">
        <f t="shared" si="0"/>
        <v>26299</v>
      </c>
      <c r="H31" s="262">
        <v>660</v>
      </c>
    </row>
    <row r="32" spans="1:8" ht="12.75">
      <c r="A32" s="267">
        <v>84</v>
      </c>
      <c r="B32" s="99">
        <f t="shared" si="2"/>
        <v>11.21</v>
      </c>
      <c r="C32" s="85"/>
      <c r="D32" s="261">
        <v>24370</v>
      </c>
      <c r="E32" s="262"/>
      <c r="F32" s="264">
        <f t="shared" si="1"/>
        <v>36254</v>
      </c>
      <c r="G32" s="263">
        <f t="shared" si="0"/>
        <v>26087</v>
      </c>
      <c r="H32" s="262">
        <v>660</v>
      </c>
    </row>
    <row r="33" spans="1:8" ht="12.75">
      <c r="A33" s="267">
        <v>85</v>
      </c>
      <c r="B33" s="99">
        <f t="shared" si="2"/>
        <v>11.29</v>
      </c>
      <c r="C33" s="85"/>
      <c r="D33" s="261">
        <v>24370</v>
      </c>
      <c r="E33" s="262"/>
      <c r="F33" s="264">
        <f t="shared" si="1"/>
        <v>36001</v>
      </c>
      <c r="G33" s="263">
        <f t="shared" si="0"/>
        <v>25903</v>
      </c>
      <c r="H33" s="262">
        <v>660</v>
      </c>
    </row>
    <row r="34" spans="1:8" ht="12.75">
      <c r="A34" s="267">
        <v>86</v>
      </c>
      <c r="B34" s="99">
        <f t="shared" si="2"/>
        <v>11.37</v>
      </c>
      <c r="C34" s="85"/>
      <c r="D34" s="261">
        <v>24370</v>
      </c>
      <c r="E34" s="262"/>
      <c r="F34" s="264">
        <f t="shared" si="1"/>
        <v>35753</v>
      </c>
      <c r="G34" s="263">
        <f t="shared" si="0"/>
        <v>25720</v>
      </c>
      <c r="H34" s="262">
        <v>660</v>
      </c>
    </row>
    <row r="35" spans="1:8" ht="12.75">
      <c r="A35" s="267">
        <v>87</v>
      </c>
      <c r="B35" s="99">
        <f t="shared" si="2"/>
        <v>11.44</v>
      </c>
      <c r="C35" s="85"/>
      <c r="D35" s="261">
        <v>24370</v>
      </c>
      <c r="E35" s="262"/>
      <c r="F35" s="264">
        <f t="shared" si="1"/>
        <v>35538</v>
      </c>
      <c r="G35" s="263">
        <f t="shared" si="0"/>
        <v>25563</v>
      </c>
      <c r="H35" s="262">
        <v>660</v>
      </c>
    </row>
    <row r="36" spans="1:8" ht="12.75">
      <c r="A36" s="267">
        <v>88</v>
      </c>
      <c r="B36" s="99">
        <f t="shared" si="2"/>
        <v>11.52</v>
      </c>
      <c r="C36" s="85"/>
      <c r="D36" s="261">
        <v>24370</v>
      </c>
      <c r="E36" s="262"/>
      <c r="F36" s="264">
        <f t="shared" si="1"/>
        <v>35296</v>
      </c>
      <c r="G36" s="263">
        <f t="shared" si="0"/>
        <v>25385</v>
      </c>
      <c r="H36" s="262">
        <v>660</v>
      </c>
    </row>
    <row r="37" spans="1:8" ht="12.75">
      <c r="A37" s="267">
        <v>89</v>
      </c>
      <c r="B37" s="99">
        <f t="shared" si="2"/>
        <v>11.59</v>
      </c>
      <c r="C37" s="85"/>
      <c r="D37" s="261">
        <v>24370</v>
      </c>
      <c r="E37" s="262"/>
      <c r="F37" s="264">
        <f t="shared" si="1"/>
        <v>35087</v>
      </c>
      <c r="G37" s="263">
        <f t="shared" si="0"/>
        <v>25232</v>
      </c>
      <c r="H37" s="262">
        <v>660</v>
      </c>
    </row>
    <row r="38" spans="1:8" ht="12.75">
      <c r="A38" s="267">
        <v>90</v>
      </c>
      <c r="B38" s="99">
        <f t="shared" si="2"/>
        <v>11.65</v>
      </c>
      <c r="C38" s="85"/>
      <c r="D38" s="261">
        <v>24370</v>
      </c>
      <c r="E38" s="262"/>
      <c r="F38" s="264">
        <f t="shared" si="1"/>
        <v>34909</v>
      </c>
      <c r="G38" s="263">
        <f t="shared" si="0"/>
        <v>25102</v>
      </c>
      <c r="H38" s="262">
        <v>660</v>
      </c>
    </row>
    <row r="39" spans="1:8" ht="12.75">
      <c r="A39" s="267">
        <v>91</v>
      </c>
      <c r="B39" s="99">
        <f t="shared" si="2"/>
        <v>11.72</v>
      </c>
      <c r="C39" s="85"/>
      <c r="D39" s="261">
        <v>24370</v>
      </c>
      <c r="E39" s="262"/>
      <c r="F39" s="264">
        <f t="shared" si="1"/>
        <v>34705</v>
      </c>
      <c r="G39" s="263">
        <f t="shared" si="0"/>
        <v>24952</v>
      </c>
      <c r="H39" s="262">
        <v>660</v>
      </c>
    </row>
    <row r="40" spans="1:8" ht="12.75">
      <c r="A40" s="267">
        <v>92</v>
      </c>
      <c r="B40" s="99">
        <f t="shared" si="2"/>
        <v>11.78</v>
      </c>
      <c r="C40" s="85"/>
      <c r="D40" s="261">
        <v>24370</v>
      </c>
      <c r="E40" s="262"/>
      <c r="F40" s="264">
        <f t="shared" si="1"/>
        <v>34531</v>
      </c>
      <c r="G40" s="263">
        <f t="shared" si="0"/>
        <v>24825</v>
      </c>
      <c r="H40" s="262">
        <v>660</v>
      </c>
    </row>
    <row r="41" spans="1:8" ht="12.75">
      <c r="A41" s="267">
        <v>93</v>
      </c>
      <c r="B41" s="99">
        <f t="shared" si="2"/>
        <v>11.84</v>
      </c>
      <c r="C41" s="85"/>
      <c r="D41" s="261">
        <v>24370</v>
      </c>
      <c r="E41" s="262"/>
      <c r="F41" s="264">
        <f t="shared" si="1"/>
        <v>34360</v>
      </c>
      <c r="G41" s="263">
        <f t="shared" si="0"/>
        <v>24699</v>
      </c>
      <c r="H41" s="262">
        <v>660</v>
      </c>
    </row>
    <row r="42" spans="1:8" ht="12.75">
      <c r="A42" s="267">
        <v>94</v>
      </c>
      <c r="B42" s="99">
        <f t="shared" si="2"/>
        <v>11.89</v>
      </c>
      <c r="C42" s="85"/>
      <c r="D42" s="261">
        <v>24370</v>
      </c>
      <c r="E42" s="262"/>
      <c r="F42" s="264">
        <f t="shared" si="1"/>
        <v>34218</v>
      </c>
      <c r="G42" s="263">
        <f t="shared" si="0"/>
        <v>24595</v>
      </c>
      <c r="H42" s="262">
        <v>660</v>
      </c>
    </row>
    <row r="43" spans="1:8" ht="12.75">
      <c r="A43" s="267">
        <v>95</v>
      </c>
      <c r="B43" s="99">
        <f t="shared" si="2"/>
        <v>11.94</v>
      </c>
      <c r="C43" s="85"/>
      <c r="D43" s="261">
        <v>24370</v>
      </c>
      <c r="E43" s="262"/>
      <c r="F43" s="264">
        <f t="shared" si="1"/>
        <v>34078</v>
      </c>
      <c r="G43" s="263">
        <f t="shared" si="0"/>
        <v>24492</v>
      </c>
      <c r="H43" s="262">
        <v>660</v>
      </c>
    </row>
    <row r="44" spans="1:8" ht="12.75">
      <c r="A44" s="267">
        <v>96</v>
      </c>
      <c r="B44" s="99">
        <f t="shared" si="2"/>
        <v>11.99</v>
      </c>
      <c r="C44" s="85"/>
      <c r="D44" s="261">
        <v>24370</v>
      </c>
      <c r="E44" s="262"/>
      <c r="F44" s="264">
        <f t="shared" si="1"/>
        <v>33938</v>
      </c>
      <c r="G44" s="263">
        <f t="shared" si="0"/>
        <v>24390</v>
      </c>
      <c r="H44" s="262">
        <v>660</v>
      </c>
    </row>
    <row r="45" spans="1:8" ht="12.75">
      <c r="A45" s="267">
        <v>97</v>
      </c>
      <c r="B45" s="99">
        <f t="shared" si="2"/>
        <v>12.04</v>
      </c>
      <c r="C45" s="85"/>
      <c r="D45" s="261">
        <v>24370</v>
      </c>
      <c r="E45" s="262"/>
      <c r="F45" s="264">
        <f t="shared" si="1"/>
        <v>33800</v>
      </c>
      <c r="G45" s="263">
        <f t="shared" si="0"/>
        <v>24289</v>
      </c>
      <c r="H45" s="262">
        <v>660</v>
      </c>
    </row>
    <row r="46" spans="1:8" ht="12.75">
      <c r="A46" s="267">
        <v>98</v>
      </c>
      <c r="B46" s="99">
        <f t="shared" si="2"/>
        <v>12.08</v>
      </c>
      <c r="C46" s="85"/>
      <c r="D46" s="261">
        <v>24370</v>
      </c>
      <c r="E46" s="262"/>
      <c r="F46" s="264">
        <f t="shared" si="1"/>
        <v>33690</v>
      </c>
      <c r="G46" s="263">
        <f t="shared" si="0"/>
        <v>24209</v>
      </c>
      <c r="H46" s="262">
        <v>660</v>
      </c>
    </row>
    <row r="47" spans="1:8" ht="12.75">
      <c r="A47" s="267">
        <v>99</v>
      </c>
      <c r="B47" s="99">
        <f t="shared" si="2"/>
        <v>12.12</v>
      </c>
      <c r="C47" s="85"/>
      <c r="D47" s="261">
        <v>24370</v>
      </c>
      <c r="E47" s="262"/>
      <c r="F47" s="264">
        <f t="shared" si="1"/>
        <v>33581</v>
      </c>
      <c r="G47" s="263">
        <f t="shared" si="0"/>
        <v>24129</v>
      </c>
      <c r="H47" s="262">
        <v>660</v>
      </c>
    </row>
    <row r="48" spans="1:8" ht="12.75">
      <c r="A48" s="267">
        <v>100</v>
      </c>
      <c r="B48" s="99">
        <f t="shared" si="2"/>
        <v>12.15</v>
      </c>
      <c r="C48" s="85"/>
      <c r="D48" s="261">
        <v>24370</v>
      </c>
      <c r="E48" s="262"/>
      <c r="F48" s="264">
        <f t="shared" si="1"/>
        <v>33500</v>
      </c>
      <c r="G48" s="263">
        <f t="shared" si="0"/>
        <v>24069</v>
      </c>
      <c r="H48" s="262">
        <v>660</v>
      </c>
    </row>
    <row r="49" spans="1:8" ht="12.75">
      <c r="A49" s="267">
        <v>101</v>
      </c>
      <c r="B49" s="99">
        <f t="shared" si="2"/>
        <v>12.18</v>
      </c>
      <c r="C49" s="85"/>
      <c r="D49" s="261">
        <v>24370</v>
      </c>
      <c r="E49" s="262"/>
      <c r="F49" s="264">
        <f t="shared" si="1"/>
        <v>33419</v>
      </c>
      <c r="G49" s="263">
        <f t="shared" si="0"/>
        <v>24010</v>
      </c>
      <c r="H49" s="262">
        <v>660</v>
      </c>
    </row>
    <row r="50" spans="1:8" ht="12.75">
      <c r="A50" s="267">
        <v>102</v>
      </c>
      <c r="B50" s="99">
        <f t="shared" si="2"/>
        <v>12.21</v>
      </c>
      <c r="C50" s="85"/>
      <c r="D50" s="261">
        <v>24370</v>
      </c>
      <c r="E50" s="262"/>
      <c r="F50" s="264">
        <f t="shared" si="1"/>
        <v>33339</v>
      </c>
      <c r="G50" s="263">
        <f t="shared" si="0"/>
        <v>23951</v>
      </c>
      <c r="H50" s="262">
        <v>660</v>
      </c>
    </row>
    <row r="51" spans="1:8" ht="12.75">
      <c r="A51" s="267">
        <v>103</v>
      </c>
      <c r="B51" s="99">
        <f t="shared" si="2"/>
        <v>12.24</v>
      </c>
      <c r="C51" s="85"/>
      <c r="D51" s="261">
        <v>24370</v>
      </c>
      <c r="E51" s="262"/>
      <c r="F51" s="264">
        <f t="shared" si="1"/>
        <v>33258</v>
      </c>
      <c r="G51" s="263">
        <f t="shared" si="0"/>
        <v>23892</v>
      </c>
      <c r="H51" s="262">
        <v>660</v>
      </c>
    </row>
    <row r="52" spans="1:8" ht="12.75">
      <c r="A52" s="267">
        <v>104</v>
      </c>
      <c r="B52" s="99">
        <f t="shared" si="2"/>
        <v>12.26</v>
      </c>
      <c r="C52" s="85"/>
      <c r="D52" s="261">
        <v>24370</v>
      </c>
      <c r="E52" s="262"/>
      <c r="F52" s="264">
        <f t="shared" si="1"/>
        <v>33205</v>
      </c>
      <c r="G52" s="263">
        <f t="shared" si="0"/>
        <v>23853</v>
      </c>
      <c r="H52" s="262">
        <v>660</v>
      </c>
    </row>
    <row r="53" spans="1:8" ht="12.75">
      <c r="A53" s="267">
        <v>105</v>
      </c>
      <c r="B53" s="99">
        <f t="shared" si="2"/>
        <v>12.27</v>
      </c>
      <c r="C53" s="85"/>
      <c r="D53" s="261">
        <v>24370</v>
      </c>
      <c r="E53" s="262"/>
      <c r="F53" s="264">
        <f t="shared" si="1"/>
        <v>33179</v>
      </c>
      <c r="G53" s="263">
        <f t="shared" si="0"/>
        <v>23834</v>
      </c>
      <c r="H53" s="262">
        <v>660</v>
      </c>
    </row>
    <row r="54" spans="1:8" ht="12.75">
      <c r="A54" s="267">
        <v>106</v>
      </c>
      <c r="B54" s="99">
        <f t="shared" si="2"/>
        <v>12.29</v>
      </c>
      <c r="C54" s="85"/>
      <c r="D54" s="261">
        <v>24370</v>
      </c>
      <c r="E54" s="262"/>
      <c r="F54" s="264">
        <f t="shared" si="1"/>
        <v>33126</v>
      </c>
      <c r="G54" s="263">
        <f t="shared" si="0"/>
        <v>23795</v>
      </c>
      <c r="H54" s="262">
        <v>660</v>
      </c>
    </row>
    <row r="55" spans="1:8" ht="12.75">
      <c r="A55" s="267">
        <v>107</v>
      </c>
      <c r="B55" s="99">
        <f t="shared" si="2"/>
        <v>12.3</v>
      </c>
      <c r="C55" s="85"/>
      <c r="D55" s="261">
        <v>24370</v>
      </c>
      <c r="E55" s="262"/>
      <c r="F55" s="264">
        <f t="shared" si="1"/>
        <v>33099</v>
      </c>
      <c r="G55" s="263">
        <f t="shared" si="0"/>
        <v>23776</v>
      </c>
      <c r="H55" s="262">
        <v>660</v>
      </c>
    </row>
    <row r="56" spans="1:8" ht="12.75">
      <c r="A56" s="267">
        <v>108</v>
      </c>
      <c r="B56" s="99">
        <f t="shared" si="2"/>
        <v>12.3</v>
      </c>
      <c r="C56" s="85"/>
      <c r="D56" s="261">
        <v>24370</v>
      </c>
      <c r="E56" s="262"/>
      <c r="F56" s="264">
        <f t="shared" si="1"/>
        <v>33099</v>
      </c>
      <c r="G56" s="263">
        <f t="shared" si="0"/>
        <v>23776</v>
      </c>
      <c r="H56" s="262">
        <v>660</v>
      </c>
    </row>
    <row r="57" spans="1:8" ht="12.75">
      <c r="A57" s="267">
        <v>109</v>
      </c>
      <c r="B57" s="99">
        <f t="shared" si="2"/>
        <v>12.3</v>
      </c>
      <c r="C57" s="85"/>
      <c r="D57" s="261">
        <v>24370</v>
      </c>
      <c r="E57" s="262"/>
      <c r="F57" s="264">
        <f t="shared" si="1"/>
        <v>33099</v>
      </c>
      <c r="G57" s="263">
        <f t="shared" si="0"/>
        <v>23776</v>
      </c>
      <c r="H57" s="262">
        <v>660</v>
      </c>
    </row>
    <row r="58" spans="1:8" ht="12.75">
      <c r="A58" s="267">
        <v>110</v>
      </c>
      <c r="B58" s="99">
        <f t="shared" si="2"/>
        <v>12.3</v>
      </c>
      <c r="C58" s="85"/>
      <c r="D58" s="261">
        <v>24370</v>
      </c>
      <c r="E58" s="262"/>
      <c r="F58" s="264">
        <f t="shared" si="1"/>
        <v>33099</v>
      </c>
      <c r="G58" s="263">
        <f t="shared" si="0"/>
        <v>23776</v>
      </c>
      <c r="H58" s="262">
        <v>660</v>
      </c>
    </row>
    <row r="59" spans="1:8" ht="12.75">
      <c r="A59" s="267">
        <v>111</v>
      </c>
      <c r="B59" s="99">
        <f t="shared" si="2"/>
        <v>12.29</v>
      </c>
      <c r="C59" s="85"/>
      <c r="D59" s="261">
        <v>24370</v>
      </c>
      <c r="E59" s="262"/>
      <c r="F59" s="264">
        <f t="shared" si="1"/>
        <v>33126</v>
      </c>
      <c r="G59" s="263">
        <f t="shared" si="0"/>
        <v>23795</v>
      </c>
      <c r="H59" s="262">
        <v>660</v>
      </c>
    </row>
    <row r="60" spans="1:8" ht="12.75">
      <c r="A60" s="267">
        <v>112</v>
      </c>
      <c r="B60" s="99">
        <f t="shared" si="2"/>
        <v>12.28</v>
      </c>
      <c r="C60" s="85"/>
      <c r="D60" s="261">
        <v>24370</v>
      </c>
      <c r="E60" s="262"/>
      <c r="F60" s="264">
        <f t="shared" si="1"/>
        <v>33152</v>
      </c>
      <c r="G60" s="263">
        <f t="shared" si="0"/>
        <v>23814</v>
      </c>
      <c r="H60" s="262">
        <v>660</v>
      </c>
    </row>
    <row r="61" spans="1:8" ht="12.75">
      <c r="A61" s="267">
        <v>113</v>
      </c>
      <c r="B61" s="99">
        <f t="shared" si="2"/>
        <v>12.27</v>
      </c>
      <c r="C61" s="85"/>
      <c r="D61" s="261">
        <v>24370</v>
      </c>
      <c r="E61" s="262"/>
      <c r="F61" s="264">
        <f t="shared" si="1"/>
        <v>33179</v>
      </c>
      <c r="G61" s="263">
        <f t="shared" si="0"/>
        <v>23834</v>
      </c>
      <c r="H61" s="262">
        <v>660</v>
      </c>
    </row>
    <row r="62" spans="1:8" ht="12.75">
      <c r="A62" s="267">
        <v>114</v>
      </c>
      <c r="B62" s="99">
        <f t="shared" si="2"/>
        <v>12.25</v>
      </c>
      <c r="C62" s="85"/>
      <c r="D62" s="261">
        <v>24370</v>
      </c>
      <c r="E62" s="262"/>
      <c r="F62" s="264">
        <f t="shared" si="1"/>
        <v>33232</v>
      </c>
      <c r="G62" s="263">
        <f t="shared" si="0"/>
        <v>23873</v>
      </c>
      <c r="H62" s="262">
        <v>660</v>
      </c>
    </row>
    <row r="63" spans="1:8" ht="13.5" thickBot="1">
      <c r="A63" s="164">
        <v>115</v>
      </c>
      <c r="B63" s="99">
        <f t="shared" si="2"/>
        <v>12.22</v>
      </c>
      <c r="C63" s="100"/>
      <c r="D63" s="261">
        <v>24370</v>
      </c>
      <c r="E63" s="271"/>
      <c r="F63" s="264">
        <f t="shared" si="1"/>
        <v>33312</v>
      </c>
      <c r="G63" s="272">
        <f t="shared" si="0"/>
        <v>23931</v>
      </c>
      <c r="H63" s="262">
        <v>660</v>
      </c>
    </row>
    <row r="64" spans="1:8" ht="12.75">
      <c r="A64" s="267">
        <v>116</v>
      </c>
      <c r="B64" s="103">
        <f>ROUND(0.00981*A64+11.08,2)</f>
        <v>12.22</v>
      </c>
      <c r="C64" s="85"/>
      <c r="D64" s="261">
        <v>24370</v>
      </c>
      <c r="E64" s="262"/>
      <c r="F64" s="264">
        <f t="shared" si="1"/>
        <v>33312</v>
      </c>
      <c r="G64" s="263">
        <f t="shared" si="0"/>
        <v>23931</v>
      </c>
      <c r="H64" s="262">
        <v>660</v>
      </c>
    </row>
    <row r="65" spans="1:8" ht="12.75">
      <c r="A65" s="267">
        <v>117</v>
      </c>
      <c r="B65" s="103">
        <f aca="true" t="shared" si="3" ref="B65:B108">ROUND(0.00981*A65+11.08,2)</f>
        <v>12.23</v>
      </c>
      <c r="C65" s="85"/>
      <c r="D65" s="261">
        <v>24370</v>
      </c>
      <c r="E65" s="262"/>
      <c r="F65" s="264">
        <f t="shared" si="1"/>
        <v>33285</v>
      </c>
      <c r="G65" s="263">
        <f t="shared" si="0"/>
        <v>23912</v>
      </c>
      <c r="H65" s="262">
        <v>660</v>
      </c>
    </row>
    <row r="66" spans="1:8" ht="12.75">
      <c r="A66" s="267">
        <v>118</v>
      </c>
      <c r="B66" s="103">
        <f t="shared" si="3"/>
        <v>12.24</v>
      </c>
      <c r="C66" s="85"/>
      <c r="D66" s="261">
        <v>24370</v>
      </c>
      <c r="E66" s="262"/>
      <c r="F66" s="264">
        <f t="shared" si="1"/>
        <v>33258</v>
      </c>
      <c r="G66" s="263">
        <f t="shared" si="0"/>
        <v>23892</v>
      </c>
      <c r="H66" s="262">
        <v>660</v>
      </c>
    </row>
    <row r="67" spans="1:8" ht="12.75">
      <c r="A67" s="267">
        <v>119</v>
      </c>
      <c r="B67" s="103">
        <f t="shared" si="3"/>
        <v>12.25</v>
      </c>
      <c r="C67" s="85"/>
      <c r="D67" s="261">
        <v>24370</v>
      </c>
      <c r="E67" s="262"/>
      <c r="F67" s="264">
        <f t="shared" si="1"/>
        <v>33232</v>
      </c>
      <c r="G67" s="263">
        <f t="shared" si="0"/>
        <v>23873</v>
      </c>
      <c r="H67" s="262">
        <v>660</v>
      </c>
    </row>
    <row r="68" spans="1:8" ht="12.75">
      <c r="A68" s="267">
        <v>120</v>
      </c>
      <c r="B68" s="103">
        <f t="shared" si="3"/>
        <v>12.26</v>
      </c>
      <c r="C68" s="85"/>
      <c r="D68" s="261">
        <v>24370</v>
      </c>
      <c r="E68" s="262"/>
      <c r="F68" s="264">
        <f t="shared" si="1"/>
        <v>33205</v>
      </c>
      <c r="G68" s="263">
        <f t="shared" si="0"/>
        <v>23853</v>
      </c>
      <c r="H68" s="262">
        <v>660</v>
      </c>
    </row>
    <row r="69" spans="1:8" ht="12.75">
      <c r="A69" s="267">
        <v>121</v>
      </c>
      <c r="B69" s="103">
        <f t="shared" si="3"/>
        <v>12.27</v>
      </c>
      <c r="C69" s="85"/>
      <c r="D69" s="261">
        <v>24370</v>
      </c>
      <c r="E69" s="262"/>
      <c r="F69" s="264">
        <f t="shared" si="1"/>
        <v>33179</v>
      </c>
      <c r="G69" s="263">
        <f t="shared" si="0"/>
        <v>23834</v>
      </c>
      <c r="H69" s="262">
        <v>660</v>
      </c>
    </row>
    <row r="70" spans="1:8" ht="12.75">
      <c r="A70" s="267">
        <v>122</v>
      </c>
      <c r="B70" s="103">
        <f t="shared" si="3"/>
        <v>12.28</v>
      </c>
      <c r="C70" s="85"/>
      <c r="D70" s="261">
        <v>24370</v>
      </c>
      <c r="E70" s="262"/>
      <c r="F70" s="264">
        <f t="shared" si="1"/>
        <v>33152</v>
      </c>
      <c r="G70" s="263">
        <f t="shared" si="0"/>
        <v>23814</v>
      </c>
      <c r="H70" s="262">
        <v>660</v>
      </c>
    </row>
    <row r="71" spans="1:8" ht="12.75">
      <c r="A71" s="267">
        <v>123</v>
      </c>
      <c r="B71" s="103">
        <f t="shared" si="3"/>
        <v>12.29</v>
      </c>
      <c r="C71" s="85"/>
      <c r="D71" s="261">
        <v>24370</v>
      </c>
      <c r="E71" s="262"/>
      <c r="F71" s="264">
        <f t="shared" si="1"/>
        <v>33126</v>
      </c>
      <c r="G71" s="263">
        <f t="shared" si="0"/>
        <v>23795</v>
      </c>
      <c r="H71" s="262">
        <v>660</v>
      </c>
    </row>
    <row r="72" spans="1:8" ht="12.75">
      <c r="A72" s="267">
        <v>124</v>
      </c>
      <c r="B72" s="103">
        <f t="shared" si="3"/>
        <v>12.3</v>
      </c>
      <c r="C72" s="85"/>
      <c r="D72" s="261">
        <v>24370</v>
      </c>
      <c r="E72" s="262"/>
      <c r="F72" s="264">
        <f t="shared" si="1"/>
        <v>33099</v>
      </c>
      <c r="G72" s="263">
        <f t="shared" si="0"/>
        <v>23776</v>
      </c>
      <c r="H72" s="262">
        <v>660</v>
      </c>
    </row>
    <row r="73" spans="1:8" ht="12.75">
      <c r="A73" s="267">
        <v>125</v>
      </c>
      <c r="B73" s="103">
        <f t="shared" si="3"/>
        <v>12.31</v>
      </c>
      <c r="C73" s="85"/>
      <c r="D73" s="261">
        <v>24370</v>
      </c>
      <c r="E73" s="262"/>
      <c r="F73" s="264">
        <f t="shared" si="1"/>
        <v>33073</v>
      </c>
      <c r="G73" s="263">
        <f t="shared" si="0"/>
        <v>23756</v>
      </c>
      <c r="H73" s="262">
        <v>660</v>
      </c>
    </row>
    <row r="74" spans="1:8" ht="12.75">
      <c r="A74" s="267">
        <v>126</v>
      </c>
      <c r="B74" s="103">
        <f t="shared" si="3"/>
        <v>12.32</v>
      </c>
      <c r="C74" s="85"/>
      <c r="D74" s="261">
        <v>24370</v>
      </c>
      <c r="E74" s="262"/>
      <c r="F74" s="264">
        <f t="shared" si="1"/>
        <v>33047</v>
      </c>
      <c r="G74" s="263">
        <f t="shared" si="0"/>
        <v>23737</v>
      </c>
      <c r="H74" s="262">
        <v>660</v>
      </c>
    </row>
    <row r="75" spans="1:8" ht="12.75">
      <c r="A75" s="267">
        <v>127</v>
      </c>
      <c r="B75" s="103">
        <f t="shared" si="3"/>
        <v>12.33</v>
      </c>
      <c r="C75" s="85"/>
      <c r="D75" s="261">
        <v>24370</v>
      </c>
      <c r="E75" s="262"/>
      <c r="F75" s="264">
        <f t="shared" si="1"/>
        <v>33021</v>
      </c>
      <c r="G75" s="263">
        <f t="shared" si="0"/>
        <v>23718</v>
      </c>
      <c r="H75" s="262">
        <v>660</v>
      </c>
    </row>
    <row r="76" spans="1:8" ht="12.75">
      <c r="A76" s="267">
        <v>128</v>
      </c>
      <c r="B76" s="103">
        <f t="shared" si="3"/>
        <v>12.34</v>
      </c>
      <c r="C76" s="85"/>
      <c r="D76" s="261">
        <v>24370</v>
      </c>
      <c r="E76" s="262"/>
      <c r="F76" s="264">
        <f t="shared" si="1"/>
        <v>32994</v>
      </c>
      <c r="G76" s="263">
        <f t="shared" si="0"/>
        <v>23699</v>
      </c>
      <c r="H76" s="262">
        <v>660</v>
      </c>
    </row>
    <row r="77" spans="1:8" ht="12.75">
      <c r="A77" s="267">
        <v>129</v>
      </c>
      <c r="B77" s="103">
        <f t="shared" si="3"/>
        <v>12.35</v>
      </c>
      <c r="C77" s="85"/>
      <c r="D77" s="261">
        <v>24370</v>
      </c>
      <c r="E77" s="262"/>
      <c r="F77" s="264">
        <f t="shared" si="1"/>
        <v>32968</v>
      </c>
      <c r="G77" s="263">
        <f aca="true" t="shared" si="4" ref="G77:G140">ROUND(12*(1/B77*D77),0)</f>
        <v>23679</v>
      </c>
      <c r="H77" s="262">
        <v>660</v>
      </c>
    </row>
    <row r="78" spans="1:8" ht="12.75">
      <c r="A78" s="267">
        <v>130</v>
      </c>
      <c r="B78" s="103">
        <f t="shared" si="3"/>
        <v>12.36</v>
      </c>
      <c r="C78" s="85"/>
      <c r="D78" s="261">
        <v>24370</v>
      </c>
      <c r="E78" s="262"/>
      <c r="F78" s="264">
        <f t="shared" si="1"/>
        <v>32942</v>
      </c>
      <c r="G78" s="263">
        <f t="shared" si="4"/>
        <v>23660</v>
      </c>
      <c r="H78" s="262">
        <v>660</v>
      </c>
    </row>
    <row r="79" spans="1:8" ht="12.75">
      <c r="A79" s="267">
        <v>131</v>
      </c>
      <c r="B79" s="103">
        <f t="shared" si="3"/>
        <v>12.37</v>
      </c>
      <c r="C79" s="85"/>
      <c r="D79" s="261">
        <v>24370</v>
      </c>
      <c r="E79" s="262"/>
      <c r="F79" s="264">
        <f t="shared" si="1"/>
        <v>32916</v>
      </c>
      <c r="G79" s="263">
        <f t="shared" si="4"/>
        <v>23641</v>
      </c>
      <c r="H79" s="262">
        <v>660</v>
      </c>
    </row>
    <row r="80" spans="1:8" ht="12.75">
      <c r="A80" s="267">
        <v>132</v>
      </c>
      <c r="B80" s="103">
        <f t="shared" si="3"/>
        <v>12.37</v>
      </c>
      <c r="C80" s="85"/>
      <c r="D80" s="261">
        <v>24370</v>
      </c>
      <c r="E80" s="262"/>
      <c r="F80" s="264">
        <f t="shared" si="1"/>
        <v>32916</v>
      </c>
      <c r="G80" s="263">
        <f t="shared" si="4"/>
        <v>23641</v>
      </c>
      <c r="H80" s="262">
        <v>660</v>
      </c>
    </row>
    <row r="81" spans="1:8" ht="12.75">
      <c r="A81" s="267">
        <v>133</v>
      </c>
      <c r="B81" s="103">
        <f t="shared" si="3"/>
        <v>12.38</v>
      </c>
      <c r="C81" s="85"/>
      <c r="D81" s="261">
        <v>24370</v>
      </c>
      <c r="E81" s="262"/>
      <c r="F81" s="264">
        <f aca="true" t="shared" si="5" ref="F81:F144">ROUND(12*1.3644*(1/B81*D81)+H81,0)</f>
        <v>32890</v>
      </c>
      <c r="G81" s="263">
        <f t="shared" si="4"/>
        <v>23622</v>
      </c>
      <c r="H81" s="262">
        <v>660</v>
      </c>
    </row>
    <row r="82" spans="1:8" ht="12.75">
      <c r="A82" s="267">
        <v>134</v>
      </c>
      <c r="B82" s="103">
        <f t="shared" si="3"/>
        <v>12.39</v>
      </c>
      <c r="C82" s="85"/>
      <c r="D82" s="261">
        <v>24370</v>
      </c>
      <c r="E82" s="262"/>
      <c r="F82" s="264">
        <f t="shared" si="5"/>
        <v>32864</v>
      </c>
      <c r="G82" s="263">
        <f t="shared" si="4"/>
        <v>23603</v>
      </c>
      <c r="H82" s="262">
        <v>660</v>
      </c>
    </row>
    <row r="83" spans="1:8" ht="12.75">
      <c r="A83" s="267">
        <v>135</v>
      </c>
      <c r="B83" s="103">
        <f t="shared" si="3"/>
        <v>12.4</v>
      </c>
      <c r="C83" s="85"/>
      <c r="D83" s="261">
        <v>24370</v>
      </c>
      <c r="E83" s="262"/>
      <c r="F83" s="264">
        <f t="shared" si="5"/>
        <v>32838</v>
      </c>
      <c r="G83" s="263">
        <f t="shared" si="4"/>
        <v>23584</v>
      </c>
      <c r="H83" s="262">
        <v>660</v>
      </c>
    </row>
    <row r="84" spans="1:8" ht="12.75">
      <c r="A84" s="267">
        <v>136</v>
      </c>
      <c r="B84" s="103">
        <f t="shared" si="3"/>
        <v>12.41</v>
      </c>
      <c r="C84" s="85"/>
      <c r="D84" s="261">
        <v>24370</v>
      </c>
      <c r="E84" s="262"/>
      <c r="F84" s="264">
        <f t="shared" si="5"/>
        <v>32812</v>
      </c>
      <c r="G84" s="263">
        <f t="shared" si="4"/>
        <v>23565</v>
      </c>
      <c r="H84" s="262">
        <v>660</v>
      </c>
    </row>
    <row r="85" spans="1:8" ht="12.75">
      <c r="A85" s="267">
        <v>137</v>
      </c>
      <c r="B85" s="103">
        <f t="shared" si="3"/>
        <v>12.42</v>
      </c>
      <c r="C85" s="85"/>
      <c r="D85" s="261">
        <v>24370</v>
      </c>
      <c r="E85" s="262"/>
      <c r="F85" s="264">
        <f t="shared" si="5"/>
        <v>32786</v>
      </c>
      <c r="G85" s="263">
        <f t="shared" si="4"/>
        <v>23546</v>
      </c>
      <c r="H85" s="262">
        <v>660</v>
      </c>
    </row>
    <row r="86" spans="1:8" ht="12.75">
      <c r="A86" s="267">
        <v>138</v>
      </c>
      <c r="B86" s="103">
        <f t="shared" si="3"/>
        <v>12.43</v>
      </c>
      <c r="C86" s="85"/>
      <c r="D86" s="261">
        <v>24370</v>
      </c>
      <c r="E86" s="262"/>
      <c r="F86" s="264">
        <f t="shared" si="5"/>
        <v>32760</v>
      </c>
      <c r="G86" s="263">
        <f t="shared" si="4"/>
        <v>23527</v>
      </c>
      <c r="H86" s="262">
        <v>660</v>
      </c>
    </row>
    <row r="87" spans="1:8" ht="12.75">
      <c r="A87" s="267">
        <v>139</v>
      </c>
      <c r="B87" s="103">
        <f t="shared" si="3"/>
        <v>12.44</v>
      </c>
      <c r="C87" s="85"/>
      <c r="D87" s="261">
        <v>24370</v>
      </c>
      <c r="E87" s="262"/>
      <c r="F87" s="264">
        <f t="shared" si="5"/>
        <v>32734</v>
      </c>
      <c r="G87" s="263">
        <f t="shared" si="4"/>
        <v>23508</v>
      </c>
      <c r="H87" s="262">
        <v>660</v>
      </c>
    </row>
    <row r="88" spans="1:8" ht="12.75">
      <c r="A88" s="267">
        <v>140</v>
      </c>
      <c r="B88" s="103">
        <f t="shared" si="3"/>
        <v>12.45</v>
      </c>
      <c r="C88" s="85"/>
      <c r="D88" s="261">
        <v>24370</v>
      </c>
      <c r="E88" s="262"/>
      <c r="F88" s="264">
        <f t="shared" si="5"/>
        <v>32709</v>
      </c>
      <c r="G88" s="263">
        <f t="shared" si="4"/>
        <v>23489</v>
      </c>
      <c r="H88" s="262">
        <v>660</v>
      </c>
    </row>
    <row r="89" spans="1:8" ht="12.75">
      <c r="A89" s="267">
        <v>141</v>
      </c>
      <c r="B89" s="103">
        <f t="shared" si="3"/>
        <v>12.46</v>
      </c>
      <c r="C89" s="85"/>
      <c r="D89" s="261">
        <v>24370</v>
      </c>
      <c r="E89" s="262"/>
      <c r="F89" s="264">
        <f t="shared" si="5"/>
        <v>32683</v>
      </c>
      <c r="G89" s="263">
        <f t="shared" si="4"/>
        <v>23470</v>
      </c>
      <c r="H89" s="262">
        <v>660</v>
      </c>
    </row>
    <row r="90" spans="1:8" ht="12.75">
      <c r="A90" s="267">
        <v>142</v>
      </c>
      <c r="B90" s="103">
        <f t="shared" si="3"/>
        <v>12.47</v>
      </c>
      <c r="C90" s="85"/>
      <c r="D90" s="261">
        <v>24370</v>
      </c>
      <c r="E90" s="262"/>
      <c r="F90" s="264">
        <f t="shared" si="5"/>
        <v>32657</v>
      </c>
      <c r="G90" s="263">
        <f t="shared" si="4"/>
        <v>23451</v>
      </c>
      <c r="H90" s="262">
        <v>660</v>
      </c>
    </row>
    <row r="91" spans="1:8" ht="12.75">
      <c r="A91" s="267">
        <v>143</v>
      </c>
      <c r="B91" s="103">
        <f t="shared" si="3"/>
        <v>12.48</v>
      </c>
      <c r="C91" s="85"/>
      <c r="D91" s="261">
        <v>24370</v>
      </c>
      <c r="E91" s="262"/>
      <c r="F91" s="264">
        <f t="shared" si="5"/>
        <v>32632</v>
      </c>
      <c r="G91" s="263">
        <f t="shared" si="4"/>
        <v>23433</v>
      </c>
      <c r="H91" s="262">
        <v>660</v>
      </c>
    </row>
    <row r="92" spans="1:8" ht="12.75">
      <c r="A92" s="267">
        <v>144</v>
      </c>
      <c r="B92" s="103">
        <f t="shared" si="3"/>
        <v>12.49</v>
      </c>
      <c r="C92" s="85"/>
      <c r="D92" s="261">
        <v>24370</v>
      </c>
      <c r="E92" s="262"/>
      <c r="F92" s="264">
        <f t="shared" si="5"/>
        <v>32606</v>
      </c>
      <c r="G92" s="263">
        <f t="shared" si="4"/>
        <v>23414</v>
      </c>
      <c r="H92" s="262">
        <v>660</v>
      </c>
    </row>
    <row r="93" spans="1:8" ht="12.75">
      <c r="A93" s="267">
        <v>145</v>
      </c>
      <c r="B93" s="103">
        <f t="shared" si="3"/>
        <v>12.5</v>
      </c>
      <c r="C93" s="85"/>
      <c r="D93" s="261">
        <v>24370</v>
      </c>
      <c r="E93" s="262"/>
      <c r="F93" s="264">
        <f t="shared" si="5"/>
        <v>32580</v>
      </c>
      <c r="G93" s="263">
        <f t="shared" si="4"/>
        <v>23395</v>
      </c>
      <c r="H93" s="262">
        <v>660</v>
      </c>
    </row>
    <row r="94" spans="1:8" ht="12.75">
      <c r="A94" s="267">
        <v>146</v>
      </c>
      <c r="B94" s="103">
        <f t="shared" si="3"/>
        <v>12.51</v>
      </c>
      <c r="C94" s="85"/>
      <c r="D94" s="261">
        <v>24370</v>
      </c>
      <c r="E94" s="262"/>
      <c r="F94" s="264">
        <f t="shared" si="5"/>
        <v>32555</v>
      </c>
      <c r="G94" s="263">
        <f t="shared" si="4"/>
        <v>23376</v>
      </c>
      <c r="H94" s="262">
        <v>660</v>
      </c>
    </row>
    <row r="95" spans="1:8" ht="12.75">
      <c r="A95" s="267">
        <v>147</v>
      </c>
      <c r="B95" s="103">
        <f t="shared" si="3"/>
        <v>12.52</v>
      </c>
      <c r="C95" s="85"/>
      <c r="D95" s="261">
        <v>24370</v>
      </c>
      <c r="E95" s="262"/>
      <c r="F95" s="264">
        <f t="shared" si="5"/>
        <v>32529</v>
      </c>
      <c r="G95" s="263">
        <f t="shared" si="4"/>
        <v>23358</v>
      </c>
      <c r="H95" s="262">
        <v>660</v>
      </c>
    </row>
    <row r="96" spans="1:8" ht="12.75">
      <c r="A96" s="267">
        <v>148</v>
      </c>
      <c r="B96" s="103">
        <f t="shared" si="3"/>
        <v>12.53</v>
      </c>
      <c r="C96" s="85"/>
      <c r="D96" s="261">
        <v>24370</v>
      </c>
      <c r="E96" s="262"/>
      <c r="F96" s="264">
        <f t="shared" si="5"/>
        <v>32504</v>
      </c>
      <c r="G96" s="263">
        <f t="shared" si="4"/>
        <v>23339</v>
      </c>
      <c r="H96" s="262">
        <v>660</v>
      </c>
    </row>
    <row r="97" spans="1:8" ht="12.75">
      <c r="A97" s="267">
        <v>149</v>
      </c>
      <c r="B97" s="103">
        <f t="shared" si="3"/>
        <v>12.54</v>
      </c>
      <c r="C97" s="85"/>
      <c r="D97" s="261">
        <v>24370</v>
      </c>
      <c r="E97" s="262"/>
      <c r="F97" s="264">
        <f t="shared" si="5"/>
        <v>32479</v>
      </c>
      <c r="G97" s="263">
        <f t="shared" si="4"/>
        <v>23321</v>
      </c>
      <c r="H97" s="262">
        <v>660</v>
      </c>
    </row>
    <row r="98" spans="1:8" ht="12.75">
      <c r="A98" s="267">
        <v>150</v>
      </c>
      <c r="B98" s="103">
        <f t="shared" si="3"/>
        <v>12.55</v>
      </c>
      <c r="C98" s="85"/>
      <c r="D98" s="261">
        <v>24370</v>
      </c>
      <c r="E98" s="262"/>
      <c r="F98" s="264">
        <f t="shared" si="5"/>
        <v>32453</v>
      </c>
      <c r="G98" s="263">
        <f t="shared" si="4"/>
        <v>23302</v>
      </c>
      <c r="H98" s="262">
        <v>660</v>
      </c>
    </row>
    <row r="99" spans="1:8" ht="12.75">
      <c r="A99" s="267">
        <v>151</v>
      </c>
      <c r="B99" s="103">
        <f t="shared" si="3"/>
        <v>12.56</v>
      </c>
      <c r="C99" s="85"/>
      <c r="D99" s="261">
        <v>24370</v>
      </c>
      <c r="E99" s="262"/>
      <c r="F99" s="264">
        <f t="shared" si="5"/>
        <v>32428</v>
      </c>
      <c r="G99" s="263">
        <f t="shared" si="4"/>
        <v>23283</v>
      </c>
      <c r="H99" s="262">
        <v>660</v>
      </c>
    </row>
    <row r="100" spans="1:8" ht="12.75">
      <c r="A100" s="267">
        <v>152</v>
      </c>
      <c r="B100" s="103">
        <f t="shared" si="3"/>
        <v>12.57</v>
      </c>
      <c r="C100" s="85"/>
      <c r="D100" s="261">
        <v>24370</v>
      </c>
      <c r="E100" s="262"/>
      <c r="F100" s="264">
        <f t="shared" si="5"/>
        <v>32403</v>
      </c>
      <c r="G100" s="263">
        <f t="shared" si="4"/>
        <v>23265</v>
      </c>
      <c r="H100" s="262">
        <v>660</v>
      </c>
    </row>
    <row r="101" spans="1:8" ht="12.75">
      <c r="A101" s="267">
        <v>153</v>
      </c>
      <c r="B101" s="103">
        <f t="shared" si="3"/>
        <v>12.58</v>
      </c>
      <c r="C101" s="85"/>
      <c r="D101" s="261">
        <v>24370</v>
      </c>
      <c r="E101" s="262"/>
      <c r="F101" s="264">
        <f t="shared" si="5"/>
        <v>32377</v>
      </c>
      <c r="G101" s="263">
        <f t="shared" si="4"/>
        <v>23246</v>
      </c>
      <c r="H101" s="262">
        <v>660</v>
      </c>
    </row>
    <row r="102" spans="1:8" ht="12.75">
      <c r="A102" s="267">
        <v>154</v>
      </c>
      <c r="B102" s="103">
        <f t="shared" si="3"/>
        <v>12.59</v>
      </c>
      <c r="C102" s="85"/>
      <c r="D102" s="261">
        <v>24370</v>
      </c>
      <c r="E102" s="262"/>
      <c r="F102" s="264">
        <f t="shared" si="5"/>
        <v>32352</v>
      </c>
      <c r="G102" s="263">
        <f t="shared" si="4"/>
        <v>23228</v>
      </c>
      <c r="H102" s="262">
        <v>660</v>
      </c>
    </row>
    <row r="103" spans="1:8" ht="12.75">
      <c r="A103" s="267">
        <v>155</v>
      </c>
      <c r="B103" s="103">
        <f t="shared" si="3"/>
        <v>12.6</v>
      </c>
      <c r="C103" s="85"/>
      <c r="D103" s="261">
        <v>24370</v>
      </c>
      <c r="E103" s="262"/>
      <c r="F103" s="264">
        <f t="shared" si="5"/>
        <v>32327</v>
      </c>
      <c r="G103" s="263">
        <f t="shared" si="4"/>
        <v>23210</v>
      </c>
      <c r="H103" s="262">
        <v>660</v>
      </c>
    </row>
    <row r="104" spans="1:8" ht="12.75">
      <c r="A104" s="267">
        <v>156</v>
      </c>
      <c r="B104" s="103">
        <f t="shared" si="3"/>
        <v>12.61</v>
      </c>
      <c r="C104" s="85"/>
      <c r="D104" s="261">
        <v>24370</v>
      </c>
      <c r="E104" s="262"/>
      <c r="F104" s="264">
        <f t="shared" si="5"/>
        <v>32302</v>
      </c>
      <c r="G104" s="263">
        <f t="shared" si="4"/>
        <v>23191</v>
      </c>
      <c r="H104" s="262">
        <v>660</v>
      </c>
    </row>
    <row r="105" spans="1:8" ht="12.75">
      <c r="A105" s="267">
        <v>157</v>
      </c>
      <c r="B105" s="103">
        <f t="shared" si="3"/>
        <v>12.62</v>
      </c>
      <c r="C105" s="85"/>
      <c r="D105" s="261">
        <v>24370</v>
      </c>
      <c r="E105" s="262"/>
      <c r="F105" s="264">
        <f t="shared" si="5"/>
        <v>32277</v>
      </c>
      <c r="G105" s="263">
        <f t="shared" si="4"/>
        <v>23173</v>
      </c>
      <c r="H105" s="262">
        <v>660</v>
      </c>
    </row>
    <row r="106" spans="1:8" ht="12.75">
      <c r="A106" s="267">
        <v>158</v>
      </c>
      <c r="B106" s="103">
        <f t="shared" si="3"/>
        <v>12.63</v>
      </c>
      <c r="C106" s="85"/>
      <c r="D106" s="261">
        <v>24370</v>
      </c>
      <c r="E106" s="262"/>
      <c r="F106" s="264">
        <f t="shared" si="5"/>
        <v>32252</v>
      </c>
      <c r="G106" s="263">
        <f t="shared" si="4"/>
        <v>23154</v>
      </c>
      <c r="H106" s="262">
        <v>660</v>
      </c>
    </row>
    <row r="107" spans="1:8" ht="12.75">
      <c r="A107" s="267">
        <v>159</v>
      </c>
      <c r="B107" s="103">
        <f t="shared" si="3"/>
        <v>12.64</v>
      </c>
      <c r="C107" s="85"/>
      <c r="D107" s="261">
        <v>24370</v>
      </c>
      <c r="E107" s="262"/>
      <c r="F107" s="264">
        <f t="shared" si="5"/>
        <v>32227</v>
      </c>
      <c r="G107" s="263">
        <f t="shared" si="4"/>
        <v>23136</v>
      </c>
      <c r="H107" s="262">
        <v>660</v>
      </c>
    </row>
    <row r="108" spans="1:8" ht="13.5" thickBot="1">
      <c r="A108" s="164">
        <v>160</v>
      </c>
      <c r="B108" s="103">
        <f t="shared" si="3"/>
        <v>12.65</v>
      </c>
      <c r="C108" s="100"/>
      <c r="D108" s="261">
        <v>24370</v>
      </c>
      <c r="E108" s="271"/>
      <c r="F108" s="264">
        <f t="shared" si="5"/>
        <v>32202</v>
      </c>
      <c r="G108" s="272">
        <f t="shared" si="4"/>
        <v>23118</v>
      </c>
      <c r="H108" s="262">
        <v>660</v>
      </c>
    </row>
    <row r="109" spans="1:8" ht="12.75">
      <c r="A109" s="267">
        <v>161</v>
      </c>
      <c r="B109" s="99">
        <f>ROUND(0.01*A109+11.08,2)</f>
        <v>12.69</v>
      </c>
      <c r="C109" s="85"/>
      <c r="D109" s="261">
        <v>24370</v>
      </c>
      <c r="E109" s="262"/>
      <c r="F109" s="264">
        <f t="shared" si="5"/>
        <v>32102</v>
      </c>
      <c r="G109" s="263">
        <f t="shared" si="4"/>
        <v>23045</v>
      </c>
      <c r="H109" s="262">
        <v>660</v>
      </c>
    </row>
    <row r="110" spans="1:8" ht="12.75">
      <c r="A110" s="267">
        <v>162</v>
      </c>
      <c r="B110" s="99">
        <f aca="true" t="shared" si="6" ref="B110:B158">ROUND(0.01*A110+11.08,2)</f>
        <v>12.7</v>
      </c>
      <c r="C110" s="85"/>
      <c r="D110" s="261">
        <v>24370</v>
      </c>
      <c r="E110" s="262"/>
      <c r="F110" s="264">
        <f t="shared" si="5"/>
        <v>32078</v>
      </c>
      <c r="G110" s="263">
        <f t="shared" si="4"/>
        <v>23027</v>
      </c>
      <c r="H110" s="262">
        <v>660</v>
      </c>
    </row>
    <row r="111" spans="1:8" ht="12.75">
      <c r="A111" s="267">
        <v>163</v>
      </c>
      <c r="B111" s="99">
        <f t="shared" si="6"/>
        <v>12.71</v>
      </c>
      <c r="C111" s="85"/>
      <c r="D111" s="261">
        <v>24370</v>
      </c>
      <c r="E111" s="262"/>
      <c r="F111" s="264">
        <f t="shared" si="5"/>
        <v>32053</v>
      </c>
      <c r="G111" s="263">
        <f t="shared" si="4"/>
        <v>23009</v>
      </c>
      <c r="H111" s="262">
        <v>660</v>
      </c>
    </row>
    <row r="112" spans="1:8" ht="12.75">
      <c r="A112" s="267">
        <v>164</v>
      </c>
      <c r="B112" s="99">
        <f t="shared" si="6"/>
        <v>12.72</v>
      </c>
      <c r="C112" s="85"/>
      <c r="D112" s="261">
        <v>24370</v>
      </c>
      <c r="E112" s="262"/>
      <c r="F112" s="264">
        <f t="shared" si="5"/>
        <v>32028</v>
      </c>
      <c r="G112" s="263">
        <f t="shared" si="4"/>
        <v>22991</v>
      </c>
      <c r="H112" s="262">
        <v>660</v>
      </c>
    </row>
    <row r="113" spans="1:8" ht="12.75">
      <c r="A113" s="267">
        <v>165</v>
      </c>
      <c r="B113" s="99">
        <f t="shared" si="6"/>
        <v>12.73</v>
      </c>
      <c r="C113" s="85"/>
      <c r="D113" s="261">
        <v>24370</v>
      </c>
      <c r="E113" s="262"/>
      <c r="F113" s="264">
        <f t="shared" si="5"/>
        <v>32004</v>
      </c>
      <c r="G113" s="263">
        <f t="shared" si="4"/>
        <v>22973</v>
      </c>
      <c r="H113" s="262">
        <v>660</v>
      </c>
    </row>
    <row r="114" spans="1:8" ht="12.75">
      <c r="A114" s="267">
        <v>166</v>
      </c>
      <c r="B114" s="99">
        <f t="shared" si="6"/>
        <v>12.74</v>
      </c>
      <c r="C114" s="85"/>
      <c r="D114" s="261">
        <v>24370</v>
      </c>
      <c r="E114" s="262"/>
      <c r="F114" s="264">
        <f t="shared" si="5"/>
        <v>31979</v>
      </c>
      <c r="G114" s="263">
        <f t="shared" si="4"/>
        <v>22954</v>
      </c>
      <c r="H114" s="262">
        <v>660</v>
      </c>
    </row>
    <row r="115" spans="1:8" ht="12.75">
      <c r="A115" s="267">
        <v>167</v>
      </c>
      <c r="B115" s="99">
        <f t="shared" si="6"/>
        <v>12.75</v>
      </c>
      <c r="C115" s="85"/>
      <c r="D115" s="261">
        <v>24370</v>
      </c>
      <c r="E115" s="262"/>
      <c r="F115" s="264">
        <f t="shared" si="5"/>
        <v>31955</v>
      </c>
      <c r="G115" s="263">
        <f t="shared" si="4"/>
        <v>22936</v>
      </c>
      <c r="H115" s="262">
        <v>660</v>
      </c>
    </row>
    <row r="116" spans="1:8" ht="12.75">
      <c r="A116" s="267">
        <v>168</v>
      </c>
      <c r="B116" s="99">
        <f t="shared" si="6"/>
        <v>12.76</v>
      </c>
      <c r="C116" s="85"/>
      <c r="D116" s="261">
        <v>24370</v>
      </c>
      <c r="E116" s="262"/>
      <c r="F116" s="264">
        <f t="shared" si="5"/>
        <v>31930</v>
      </c>
      <c r="G116" s="263">
        <f t="shared" si="4"/>
        <v>22918</v>
      </c>
      <c r="H116" s="262">
        <v>660</v>
      </c>
    </row>
    <row r="117" spans="1:8" ht="12.75">
      <c r="A117" s="267">
        <v>169</v>
      </c>
      <c r="B117" s="99">
        <f t="shared" si="6"/>
        <v>12.77</v>
      </c>
      <c r="C117" s="85"/>
      <c r="D117" s="261">
        <v>24370</v>
      </c>
      <c r="E117" s="262"/>
      <c r="F117" s="264">
        <f t="shared" si="5"/>
        <v>31906</v>
      </c>
      <c r="G117" s="263">
        <f t="shared" si="4"/>
        <v>22901</v>
      </c>
      <c r="H117" s="262">
        <v>660</v>
      </c>
    </row>
    <row r="118" spans="1:8" ht="12.75">
      <c r="A118" s="267">
        <v>170</v>
      </c>
      <c r="B118" s="99">
        <f t="shared" si="6"/>
        <v>12.78</v>
      </c>
      <c r="C118" s="85"/>
      <c r="D118" s="261">
        <v>24370</v>
      </c>
      <c r="E118" s="262"/>
      <c r="F118" s="264">
        <f t="shared" si="5"/>
        <v>31881</v>
      </c>
      <c r="G118" s="263">
        <f t="shared" si="4"/>
        <v>22883</v>
      </c>
      <c r="H118" s="262">
        <v>660</v>
      </c>
    </row>
    <row r="119" spans="1:8" ht="12.75">
      <c r="A119" s="267">
        <v>171</v>
      </c>
      <c r="B119" s="99">
        <f t="shared" si="6"/>
        <v>12.79</v>
      </c>
      <c r="C119" s="85"/>
      <c r="D119" s="261">
        <v>24370</v>
      </c>
      <c r="E119" s="262"/>
      <c r="F119" s="264">
        <f t="shared" si="5"/>
        <v>31857</v>
      </c>
      <c r="G119" s="263">
        <f t="shared" si="4"/>
        <v>22865</v>
      </c>
      <c r="H119" s="262">
        <v>660</v>
      </c>
    </row>
    <row r="120" spans="1:8" ht="12.75">
      <c r="A120" s="267">
        <v>172</v>
      </c>
      <c r="B120" s="99">
        <f t="shared" si="6"/>
        <v>12.8</v>
      </c>
      <c r="C120" s="85"/>
      <c r="D120" s="261">
        <v>24370</v>
      </c>
      <c r="E120" s="262"/>
      <c r="F120" s="264">
        <f t="shared" si="5"/>
        <v>31832</v>
      </c>
      <c r="G120" s="263">
        <f t="shared" si="4"/>
        <v>22847</v>
      </c>
      <c r="H120" s="262">
        <v>660</v>
      </c>
    </row>
    <row r="121" spans="1:8" ht="12.75">
      <c r="A121" s="267">
        <v>173</v>
      </c>
      <c r="B121" s="99">
        <f t="shared" si="6"/>
        <v>12.81</v>
      </c>
      <c r="C121" s="85"/>
      <c r="D121" s="261">
        <v>24370</v>
      </c>
      <c r="E121" s="262"/>
      <c r="F121" s="264">
        <f t="shared" si="5"/>
        <v>31808</v>
      </c>
      <c r="G121" s="263">
        <f t="shared" si="4"/>
        <v>22829</v>
      </c>
      <c r="H121" s="262">
        <v>660</v>
      </c>
    </row>
    <row r="122" spans="1:8" ht="12.75">
      <c r="A122" s="267">
        <v>174</v>
      </c>
      <c r="B122" s="99">
        <f t="shared" si="6"/>
        <v>12.82</v>
      </c>
      <c r="C122" s="85"/>
      <c r="D122" s="261">
        <v>24370</v>
      </c>
      <c r="E122" s="262"/>
      <c r="F122" s="264">
        <f t="shared" si="5"/>
        <v>31784</v>
      </c>
      <c r="G122" s="263">
        <f t="shared" si="4"/>
        <v>22811</v>
      </c>
      <c r="H122" s="262">
        <v>660</v>
      </c>
    </row>
    <row r="123" spans="1:8" ht="12.75">
      <c r="A123" s="267">
        <v>175</v>
      </c>
      <c r="B123" s="99">
        <f t="shared" si="6"/>
        <v>12.83</v>
      </c>
      <c r="C123" s="85"/>
      <c r="D123" s="261">
        <v>24370</v>
      </c>
      <c r="E123" s="262"/>
      <c r="F123" s="264">
        <f t="shared" si="5"/>
        <v>31759</v>
      </c>
      <c r="G123" s="263">
        <f t="shared" si="4"/>
        <v>22793</v>
      </c>
      <c r="H123" s="262">
        <v>660</v>
      </c>
    </row>
    <row r="124" spans="1:8" ht="12.75">
      <c r="A124" s="267">
        <v>176</v>
      </c>
      <c r="B124" s="99">
        <f t="shared" si="6"/>
        <v>12.84</v>
      </c>
      <c r="C124" s="85"/>
      <c r="D124" s="261">
        <v>24370</v>
      </c>
      <c r="E124" s="262"/>
      <c r="F124" s="264">
        <f t="shared" si="5"/>
        <v>31735</v>
      </c>
      <c r="G124" s="263">
        <f t="shared" si="4"/>
        <v>22776</v>
      </c>
      <c r="H124" s="262">
        <v>660</v>
      </c>
    </row>
    <row r="125" spans="1:8" ht="12.75">
      <c r="A125" s="267">
        <v>177</v>
      </c>
      <c r="B125" s="99">
        <f t="shared" si="6"/>
        <v>12.85</v>
      </c>
      <c r="C125" s="85"/>
      <c r="D125" s="261">
        <v>24370</v>
      </c>
      <c r="E125" s="262"/>
      <c r="F125" s="264">
        <f t="shared" si="5"/>
        <v>31711</v>
      </c>
      <c r="G125" s="263">
        <f t="shared" si="4"/>
        <v>22758</v>
      </c>
      <c r="H125" s="262">
        <v>660</v>
      </c>
    </row>
    <row r="126" spans="1:8" ht="12.75">
      <c r="A126" s="267">
        <v>178</v>
      </c>
      <c r="B126" s="99">
        <f t="shared" si="6"/>
        <v>12.86</v>
      </c>
      <c r="C126" s="85"/>
      <c r="D126" s="261">
        <v>24370</v>
      </c>
      <c r="E126" s="262"/>
      <c r="F126" s="264">
        <f t="shared" si="5"/>
        <v>31687</v>
      </c>
      <c r="G126" s="263">
        <f t="shared" si="4"/>
        <v>22740</v>
      </c>
      <c r="H126" s="262">
        <v>660</v>
      </c>
    </row>
    <row r="127" spans="1:8" ht="12.75">
      <c r="A127" s="267">
        <v>179</v>
      </c>
      <c r="B127" s="99">
        <f t="shared" si="6"/>
        <v>12.87</v>
      </c>
      <c r="C127" s="85"/>
      <c r="D127" s="261">
        <v>24370</v>
      </c>
      <c r="E127" s="262"/>
      <c r="F127" s="264">
        <f t="shared" si="5"/>
        <v>31663</v>
      </c>
      <c r="G127" s="263">
        <f t="shared" si="4"/>
        <v>22723</v>
      </c>
      <c r="H127" s="262">
        <v>660</v>
      </c>
    </row>
    <row r="128" spans="1:8" ht="12.75">
      <c r="A128" s="267">
        <v>180</v>
      </c>
      <c r="B128" s="99">
        <f t="shared" si="6"/>
        <v>12.88</v>
      </c>
      <c r="C128" s="85"/>
      <c r="D128" s="261">
        <v>24370</v>
      </c>
      <c r="E128" s="262"/>
      <c r="F128" s="264">
        <f t="shared" si="5"/>
        <v>31639</v>
      </c>
      <c r="G128" s="263">
        <f t="shared" si="4"/>
        <v>22705</v>
      </c>
      <c r="H128" s="262">
        <v>660</v>
      </c>
    </row>
    <row r="129" spans="1:8" ht="12.75">
      <c r="A129" s="267">
        <v>181</v>
      </c>
      <c r="B129" s="99">
        <f t="shared" si="6"/>
        <v>12.89</v>
      </c>
      <c r="C129" s="85"/>
      <c r="D129" s="261">
        <v>24370</v>
      </c>
      <c r="E129" s="262"/>
      <c r="F129" s="264">
        <f t="shared" si="5"/>
        <v>31615</v>
      </c>
      <c r="G129" s="263">
        <f t="shared" si="4"/>
        <v>22687</v>
      </c>
      <c r="H129" s="262">
        <v>660</v>
      </c>
    </row>
    <row r="130" spans="1:8" ht="12.75">
      <c r="A130" s="267">
        <v>182</v>
      </c>
      <c r="B130" s="99">
        <f t="shared" si="6"/>
        <v>12.9</v>
      </c>
      <c r="C130" s="85"/>
      <c r="D130" s="261">
        <v>24370</v>
      </c>
      <c r="E130" s="262"/>
      <c r="F130" s="264">
        <f t="shared" si="5"/>
        <v>31591</v>
      </c>
      <c r="G130" s="263">
        <f t="shared" si="4"/>
        <v>22670</v>
      </c>
      <c r="H130" s="262">
        <v>660</v>
      </c>
    </row>
    <row r="131" spans="1:8" ht="12.75">
      <c r="A131" s="267">
        <v>183</v>
      </c>
      <c r="B131" s="99">
        <f t="shared" si="6"/>
        <v>12.91</v>
      </c>
      <c r="C131" s="85"/>
      <c r="D131" s="261">
        <v>24370</v>
      </c>
      <c r="E131" s="262"/>
      <c r="F131" s="264">
        <f t="shared" si="5"/>
        <v>31567</v>
      </c>
      <c r="G131" s="263">
        <f t="shared" si="4"/>
        <v>22652</v>
      </c>
      <c r="H131" s="262">
        <v>660</v>
      </c>
    </row>
    <row r="132" spans="1:8" ht="12.75">
      <c r="A132" s="267">
        <v>184</v>
      </c>
      <c r="B132" s="99">
        <f t="shared" si="6"/>
        <v>12.92</v>
      </c>
      <c r="C132" s="85"/>
      <c r="D132" s="261">
        <v>24370</v>
      </c>
      <c r="E132" s="262"/>
      <c r="F132" s="264">
        <f t="shared" si="5"/>
        <v>31543</v>
      </c>
      <c r="G132" s="263">
        <f t="shared" si="4"/>
        <v>22635</v>
      </c>
      <c r="H132" s="262">
        <v>660</v>
      </c>
    </row>
    <row r="133" spans="1:8" ht="12.75">
      <c r="A133" s="267">
        <v>185</v>
      </c>
      <c r="B133" s="99">
        <f t="shared" si="6"/>
        <v>12.93</v>
      </c>
      <c r="C133" s="85"/>
      <c r="D133" s="261">
        <v>24370</v>
      </c>
      <c r="E133" s="262"/>
      <c r="F133" s="264">
        <f t="shared" si="5"/>
        <v>31519</v>
      </c>
      <c r="G133" s="263">
        <f t="shared" si="4"/>
        <v>22617</v>
      </c>
      <c r="H133" s="262">
        <v>660</v>
      </c>
    </row>
    <row r="134" spans="1:8" ht="12.75">
      <c r="A134" s="267">
        <v>186</v>
      </c>
      <c r="B134" s="99">
        <f t="shared" si="6"/>
        <v>12.94</v>
      </c>
      <c r="C134" s="85"/>
      <c r="D134" s="261">
        <v>24370</v>
      </c>
      <c r="E134" s="262"/>
      <c r="F134" s="264">
        <f t="shared" si="5"/>
        <v>31495</v>
      </c>
      <c r="G134" s="263">
        <f t="shared" si="4"/>
        <v>22600</v>
      </c>
      <c r="H134" s="262">
        <v>660</v>
      </c>
    </row>
    <row r="135" spans="1:8" ht="12.75">
      <c r="A135" s="267">
        <v>187</v>
      </c>
      <c r="B135" s="99">
        <f t="shared" si="6"/>
        <v>12.95</v>
      </c>
      <c r="C135" s="85"/>
      <c r="D135" s="261">
        <v>24370</v>
      </c>
      <c r="E135" s="262"/>
      <c r="F135" s="264">
        <f t="shared" si="5"/>
        <v>31471</v>
      </c>
      <c r="G135" s="263">
        <f t="shared" si="4"/>
        <v>22582</v>
      </c>
      <c r="H135" s="262">
        <v>660</v>
      </c>
    </row>
    <row r="136" spans="1:8" ht="12.75">
      <c r="A136" s="267">
        <v>188</v>
      </c>
      <c r="B136" s="99">
        <f t="shared" si="6"/>
        <v>12.96</v>
      </c>
      <c r="C136" s="85"/>
      <c r="D136" s="261">
        <v>24370</v>
      </c>
      <c r="E136" s="262"/>
      <c r="F136" s="264">
        <f t="shared" si="5"/>
        <v>31447</v>
      </c>
      <c r="G136" s="263">
        <f t="shared" si="4"/>
        <v>22565</v>
      </c>
      <c r="H136" s="262">
        <v>660</v>
      </c>
    </row>
    <row r="137" spans="1:8" ht="12.75">
      <c r="A137" s="267">
        <v>189</v>
      </c>
      <c r="B137" s="99">
        <f t="shared" si="6"/>
        <v>12.97</v>
      </c>
      <c r="C137" s="85"/>
      <c r="D137" s="261">
        <v>24370</v>
      </c>
      <c r="E137" s="262"/>
      <c r="F137" s="264">
        <f t="shared" si="5"/>
        <v>31424</v>
      </c>
      <c r="G137" s="263">
        <f t="shared" si="4"/>
        <v>22547</v>
      </c>
      <c r="H137" s="262">
        <v>660</v>
      </c>
    </row>
    <row r="138" spans="1:8" ht="12.75">
      <c r="A138" s="267">
        <v>190</v>
      </c>
      <c r="B138" s="99">
        <f t="shared" si="6"/>
        <v>12.98</v>
      </c>
      <c r="C138" s="85"/>
      <c r="D138" s="261">
        <v>24370</v>
      </c>
      <c r="E138" s="262"/>
      <c r="F138" s="264">
        <f t="shared" si="5"/>
        <v>31400</v>
      </c>
      <c r="G138" s="263">
        <f t="shared" si="4"/>
        <v>22530</v>
      </c>
      <c r="H138" s="262">
        <v>660</v>
      </c>
    </row>
    <row r="139" spans="1:8" ht="12.75">
      <c r="A139" s="267">
        <v>191</v>
      </c>
      <c r="B139" s="99">
        <f t="shared" si="6"/>
        <v>12.99</v>
      </c>
      <c r="C139" s="85"/>
      <c r="D139" s="261">
        <v>24370</v>
      </c>
      <c r="E139" s="262"/>
      <c r="F139" s="264">
        <f t="shared" si="5"/>
        <v>31376</v>
      </c>
      <c r="G139" s="263">
        <f t="shared" si="4"/>
        <v>22513</v>
      </c>
      <c r="H139" s="262">
        <v>660</v>
      </c>
    </row>
    <row r="140" spans="1:8" ht="12.75">
      <c r="A140" s="267">
        <v>192</v>
      </c>
      <c r="B140" s="99">
        <f t="shared" si="6"/>
        <v>13</v>
      </c>
      <c r="C140" s="85"/>
      <c r="D140" s="261">
        <v>24370</v>
      </c>
      <c r="E140" s="262"/>
      <c r="F140" s="264">
        <f t="shared" si="5"/>
        <v>31353</v>
      </c>
      <c r="G140" s="263">
        <f t="shared" si="4"/>
        <v>22495</v>
      </c>
      <c r="H140" s="262">
        <v>660</v>
      </c>
    </row>
    <row r="141" spans="1:8" ht="12.75">
      <c r="A141" s="267">
        <v>193</v>
      </c>
      <c r="B141" s="99">
        <f t="shared" si="6"/>
        <v>13.01</v>
      </c>
      <c r="C141" s="85"/>
      <c r="D141" s="261">
        <v>24370</v>
      </c>
      <c r="E141" s="262"/>
      <c r="F141" s="264">
        <f t="shared" si="5"/>
        <v>31329</v>
      </c>
      <c r="G141" s="263">
        <f aca="true" t="shared" si="7" ref="G141:G204">ROUND(12*(1/B141*D141),0)</f>
        <v>22478</v>
      </c>
      <c r="H141" s="262">
        <v>660</v>
      </c>
    </row>
    <row r="142" spans="1:8" ht="12.75">
      <c r="A142" s="267">
        <v>194</v>
      </c>
      <c r="B142" s="99">
        <f t="shared" si="6"/>
        <v>13.02</v>
      </c>
      <c r="C142" s="85"/>
      <c r="D142" s="261">
        <v>24370</v>
      </c>
      <c r="E142" s="262"/>
      <c r="F142" s="264">
        <f t="shared" si="5"/>
        <v>31306</v>
      </c>
      <c r="G142" s="263">
        <f t="shared" si="7"/>
        <v>22461</v>
      </c>
      <c r="H142" s="262">
        <v>660</v>
      </c>
    </row>
    <row r="143" spans="1:8" ht="12.75">
      <c r="A143" s="267">
        <v>195</v>
      </c>
      <c r="B143" s="99">
        <f t="shared" si="6"/>
        <v>13.03</v>
      </c>
      <c r="C143" s="85"/>
      <c r="D143" s="261">
        <v>24370</v>
      </c>
      <c r="E143" s="262"/>
      <c r="F143" s="264">
        <f t="shared" si="5"/>
        <v>31282</v>
      </c>
      <c r="G143" s="263">
        <f t="shared" si="7"/>
        <v>22444</v>
      </c>
      <c r="H143" s="262">
        <v>660</v>
      </c>
    </row>
    <row r="144" spans="1:8" ht="12.75">
      <c r="A144" s="267">
        <v>196</v>
      </c>
      <c r="B144" s="99">
        <f t="shared" si="6"/>
        <v>13.04</v>
      </c>
      <c r="C144" s="85"/>
      <c r="D144" s="261">
        <v>24370</v>
      </c>
      <c r="E144" s="262"/>
      <c r="F144" s="264">
        <f t="shared" si="5"/>
        <v>31259</v>
      </c>
      <c r="G144" s="263">
        <f t="shared" si="7"/>
        <v>22426</v>
      </c>
      <c r="H144" s="262">
        <v>660</v>
      </c>
    </row>
    <row r="145" spans="1:8" ht="12.75">
      <c r="A145" s="267">
        <v>197</v>
      </c>
      <c r="B145" s="99">
        <f t="shared" si="6"/>
        <v>13.05</v>
      </c>
      <c r="C145" s="85"/>
      <c r="D145" s="261">
        <v>24370</v>
      </c>
      <c r="E145" s="262"/>
      <c r="F145" s="264">
        <f aca="true" t="shared" si="8" ref="F145:F208">ROUND(12*1.3644*(1/B145*D145)+H145,0)</f>
        <v>31235</v>
      </c>
      <c r="G145" s="263">
        <f t="shared" si="7"/>
        <v>22409</v>
      </c>
      <c r="H145" s="262">
        <v>660</v>
      </c>
    </row>
    <row r="146" spans="1:8" ht="12.75">
      <c r="A146" s="267">
        <v>198</v>
      </c>
      <c r="B146" s="99">
        <f t="shared" si="6"/>
        <v>13.06</v>
      </c>
      <c r="C146" s="85"/>
      <c r="D146" s="261">
        <v>24370</v>
      </c>
      <c r="E146" s="262"/>
      <c r="F146" s="264">
        <f t="shared" si="8"/>
        <v>31212</v>
      </c>
      <c r="G146" s="263">
        <f t="shared" si="7"/>
        <v>22392</v>
      </c>
      <c r="H146" s="262">
        <v>660</v>
      </c>
    </row>
    <row r="147" spans="1:8" ht="12.75">
      <c r="A147" s="267">
        <v>199</v>
      </c>
      <c r="B147" s="99">
        <f t="shared" si="6"/>
        <v>13.07</v>
      </c>
      <c r="C147" s="85"/>
      <c r="D147" s="261">
        <v>24370</v>
      </c>
      <c r="E147" s="262"/>
      <c r="F147" s="264">
        <f t="shared" si="8"/>
        <v>31188</v>
      </c>
      <c r="G147" s="263">
        <f t="shared" si="7"/>
        <v>22375</v>
      </c>
      <c r="H147" s="262">
        <v>660</v>
      </c>
    </row>
    <row r="148" spans="1:8" ht="12.75">
      <c r="A148" s="267">
        <v>200</v>
      </c>
      <c r="B148" s="99">
        <f t="shared" si="6"/>
        <v>13.08</v>
      </c>
      <c r="C148" s="85"/>
      <c r="D148" s="261">
        <v>24370</v>
      </c>
      <c r="E148" s="262"/>
      <c r="F148" s="264">
        <f t="shared" si="8"/>
        <v>31165</v>
      </c>
      <c r="G148" s="263">
        <f t="shared" si="7"/>
        <v>22358</v>
      </c>
      <c r="H148" s="262">
        <v>660</v>
      </c>
    </row>
    <row r="149" spans="1:8" ht="12.75">
      <c r="A149" s="267">
        <v>201</v>
      </c>
      <c r="B149" s="99">
        <f t="shared" si="6"/>
        <v>13.09</v>
      </c>
      <c r="C149" s="85"/>
      <c r="D149" s="261">
        <v>24370</v>
      </c>
      <c r="E149" s="262"/>
      <c r="F149" s="264">
        <f t="shared" si="8"/>
        <v>31142</v>
      </c>
      <c r="G149" s="263">
        <f t="shared" si="7"/>
        <v>22341</v>
      </c>
      <c r="H149" s="262">
        <v>660</v>
      </c>
    </row>
    <row r="150" spans="1:8" ht="12.75">
      <c r="A150" s="267">
        <v>202</v>
      </c>
      <c r="B150" s="99">
        <f t="shared" si="6"/>
        <v>13.1</v>
      </c>
      <c r="C150" s="85"/>
      <c r="D150" s="261">
        <v>24370</v>
      </c>
      <c r="E150" s="262"/>
      <c r="F150" s="264">
        <f t="shared" si="8"/>
        <v>31118</v>
      </c>
      <c r="G150" s="263">
        <f t="shared" si="7"/>
        <v>22324</v>
      </c>
      <c r="H150" s="262">
        <v>660</v>
      </c>
    </row>
    <row r="151" spans="1:8" ht="12.75">
      <c r="A151" s="267">
        <v>203</v>
      </c>
      <c r="B151" s="99">
        <f t="shared" si="6"/>
        <v>13.11</v>
      </c>
      <c r="C151" s="85"/>
      <c r="D151" s="261">
        <v>24370</v>
      </c>
      <c r="E151" s="262"/>
      <c r="F151" s="264">
        <f t="shared" si="8"/>
        <v>31095</v>
      </c>
      <c r="G151" s="263">
        <f t="shared" si="7"/>
        <v>22307</v>
      </c>
      <c r="H151" s="262">
        <v>660</v>
      </c>
    </row>
    <row r="152" spans="1:8" ht="12.75">
      <c r="A152" s="267">
        <v>204</v>
      </c>
      <c r="B152" s="99">
        <f t="shared" si="6"/>
        <v>13.12</v>
      </c>
      <c r="C152" s="85"/>
      <c r="D152" s="261">
        <v>24370</v>
      </c>
      <c r="E152" s="262"/>
      <c r="F152" s="264">
        <f t="shared" si="8"/>
        <v>31072</v>
      </c>
      <c r="G152" s="263">
        <f t="shared" si="7"/>
        <v>22290</v>
      </c>
      <c r="H152" s="262">
        <v>660</v>
      </c>
    </row>
    <row r="153" spans="1:8" ht="12.75">
      <c r="A153" s="267">
        <v>205</v>
      </c>
      <c r="B153" s="99">
        <f t="shared" si="6"/>
        <v>13.13</v>
      </c>
      <c r="C153" s="85"/>
      <c r="D153" s="261">
        <v>24370</v>
      </c>
      <c r="E153" s="262"/>
      <c r="F153" s="264">
        <f t="shared" si="8"/>
        <v>31049</v>
      </c>
      <c r="G153" s="263">
        <f t="shared" si="7"/>
        <v>22273</v>
      </c>
      <c r="H153" s="262">
        <v>660</v>
      </c>
    </row>
    <row r="154" spans="1:8" ht="12.75">
      <c r="A154" s="267">
        <v>206</v>
      </c>
      <c r="B154" s="99">
        <f t="shared" si="6"/>
        <v>13.14</v>
      </c>
      <c r="C154" s="85"/>
      <c r="D154" s="261">
        <v>24370</v>
      </c>
      <c r="E154" s="262"/>
      <c r="F154" s="264">
        <f t="shared" si="8"/>
        <v>31026</v>
      </c>
      <c r="G154" s="263">
        <f t="shared" si="7"/>
        <v>22256</v>
      </c>
      <c r="H154" s="262">
        <v>660</v>
      </c>
    </row>
    <row r="155" spans="1:8" ht="12.75">
      <c r="A155" s="267">
        <v>207</v>
      </c>
      <c r="B155" s="99">
        <f t="shared" si="6"/>
        <v>13.15</v>
      </c>
      <c r="C155" s="85"/>
      <c r="D155" s="261">
        <v>24370</v>
      </c>
      <c r="E155" s="262"/>
      <c r="F155" s="264">
        <f t="shared" si="8"/>
        <v>31003</v>
      </c>
      <c r="G155" s="263">
        <f t="shared" si="7"/>
        <v>22239</v>
      </c>
      <c r="H155" s="262">
        <v>660</v>
      </c>
    </row>
    <row r="156" spans="1:8" ht="12.75">
      <c r="A156" s="267">
        <v>208</v>
      </c>
      <c r="B156" s="99">
        <f t="shared" si="6"/>
        <v>13.16</v>
      </c>
      <c r="C156" s="85"/>
      <c r="D156" s="261">
        <v>24370</v>
      </c>
      <c r="E156" s="262"/>
      <c r="F156" s="264">
        <f t="shared" si="8"/>
        <v>30980</v>
      </c>
      <c r="G156" s="263">
        <f t="shared" si="7"/>
        <v>22222</v>
      </c>
      <c r="H156" s="262">
        <v>660</v>
      </c>
    </row>
    <row r="157" spans="1:8" ht="12.75">
      <c r="A157" s="267">
        <v>209</v>
      </c>
      <c r="B157" s="99">
        <f t="shared" si="6"/>
        <v>13.17</v>
      </c>
      <c r="C157" s="85"/>
      <c r="D157" s="261">
        <v>24370</v>
      </c>
      <c r="E157" s="262"/>
      <c r="F157" s="264">
        <f t="shared" si="8"/>
        <v>30957</v>
      </c>
      <c r="G157" s="263">
        <f t="shared" si="7"/>
        <v>22205</v>
      </c>
      <c r="H157" s="262">
        <v>660</v>
      </c>
    </row>
    <row r="158" spans="1:8" ht="13.5" thickBot="1">
      <c r="A158" s="164">
        <v>210</v>
      </c>
      <c r="B158" s="99">
        <f t="shared" si="6"/>
        <v>13.18</v>
      </c>
      <c r="C158" s="100"/>
      <c r="D158" s="261">
        <v>24370</v>
      </c>
      <c r="E158" s="271"/>
      <c r="F158" s="264">
        <f t="shared" si="8"/>
        <v>30934</v>
      </c>
      <c r="G158" s="272">
        <f t="shared" si="7"/>
        <v>22188</v>
      </c>
      <c r="H158" s="262">
        <v>660</v>
      </c>
    </row>
    <row r="159" spans="1:8" ht="12.75">
      <c r="A159" s="267">
        <v>211</v>
      </c>
      <c r="B159" s="103">
        <f>ROUND(0.0095*A159+11.18,2)</f>
        <v>13.18</v>
      </c>
      <c r="C159" s="85"/>
      <c r="D159" s="261">
        <v>24370</v>
      </c>
      <c r="E159" s="262"/>
      <c r="F159" s="264">
        <f t="shared" si="8"/>
        <v>30934</v>
      </c>
      <c r="G159" s="263">
        <f t="shared" si="7"/>
        <v>22188</v>
      </c>
      <c r="H159" s="262">
        <v>660</v>
      </c>
    </row>
    <row r="160" spans="1:8" ht="12.75">
      <c r="A160" s="267">
        <v>212</v>
      </c>
      <c r="B160" s="103">
        <f aca="true" t="shared" si="9" ref="B160:B223">ROUND(0.0095*A160+11.18,2)</f>
        <v>13.19</v>
      </c>
      <c r="C160" s="85"/>
      <c r="D160" s="261">
        <v>24370</v>
      </c>
      <c r="E160" s="262"/>
      <c r="F160" s="264">
        <f t="shared" si="8"/>
        <v>30911</v>
      </c>
      <c r="G160" s="263">
        <f t="shared" si="7"/>
        <v>22171</v>
      </c>
      <c r="H160" s="262">
        <v>660</v>
      </c>
    </row>
    <row r="161" spans="1:8" ht="12.75">
      <c r="A161" s="267">
        <v>213</v>
      </c>
      <c r="B161" s="103">
        <f t="shared" si="9"/>
        <v>13.2</v>
      </c>
      <c r="C161" s="85"/>
      <c r="D161" s="261">
        <v>24370</v>
      </c>
      <c r="E161" s="262"/>
      <c r="F161" s="264">
        <f t="shared" si="8"/>
        <v>30888</v>
      </c>
      <c r="G161" s="263">
        <f t="shared" si="7"/>
        <v>22155</v>
      </c>
      <c r="H161" s="262">
        <v>660</v>
      </c>
    </row>
    <row r="162" spans="1:8" ht="12.75">
      <c r="A162" s="267">
        <v>214</v>
      </c>
      <c r="B162" s="103">
        <f t="shared" si="9"/>
        <v>13.21</v>
      </c>
      <c r="C162" s="85"/>
      <c r="D162" s="261">
        <v>24370</v>
      </c>
      <c r="E162" s="262"/>
      <c r="F162" s="264">
        <f t="shared" si="8"/>
        <v>30865</v>
      </c>
      <c r="G162" s="263">
        <f t="shared" si="7"/>
        <v>22138</v>
      </c>
      <c r="H162" s="262">
        <v>660</v>
      </c>
    </row>
    <row r="163" spans="1:8" ht="12.75">
      <c r="A163" s="267">
        <v>215</v>
      </c>
      <c r="B163" s="103">
        <f t="shared" si="9"/>
        <v>13.22</v>
      </c>
      <c r="C163" s="85"/>
      <c r="D163" s="261">
        <v>24370</v>
      </c>
      <c r="E163" s="262"/>
      <c r="F163" s="264">
        <f t="shared" si="8"/>
        <v>30842</v>
      </c>
      <c r="G163" s="263">
        <f t="shared" si="7"/>
        <v>22121</v>
      </c>
      <c r="H163" s="262">
        <v>660</v>
      </c>
    </row>
    <row r="164" spans="1:8" ht="12.75">
      <c r="A164" s="267">
        <v>216</v>
      </c>
      <c r="B164" s="103">
        <f t="shared" si="9"/>
        <v>13.23</v>
      </c>
      <c r="C164" s="85"/>
      <c r="D164" s="261">
        <v>24370</v>
      </c>
      <c r="E164" s="262"/>
      <c r="F164" s="264">
        <f t="shared" si="8"/>
        <v>30819</v>
      </c>
      <c r="G164" s="263">
        <f t="shared" si="7"/>
        <v>22104</v>
      </c>
      <c r="H164" s="262">
        <v>660</v>
      </c>
    </row>
    <row r="165" spans="1:8" ht="12.75">
      <c r="A165" s="267">
        <v>217</v>
      </c>
      <c r="B165" s="103">
        <f t="shared" si="9"/>
        <v>13.24</v>
      </c>
      <c r="C165" s="85"/>
      <c r="D165" s="261">
        <v>24370</v>
      </c>
      <c r="E165" s="262"/>
      <c r="F165" s="264">
        <f t="shared" si="8"/>
        <v>30796</v>
      </c>
      <c r="G165" s="263">
        <f t="shared" si="7"/>
        <v>22088</v>
      </c>
      <c r="H165" s="262">
        <v>660</v>
      </c>
    </row>
    <row r="166" spans="1:8" ht="12.75">
      <c r="A166" s="267">
        <v>218</v>
      </c>
      <c r="B166" s="103">
        <f t="shared" si="9"/>
        <v>13.25</v>
      </c>
      <c r="C166" s="85"/>
      <c r="D166" s="261">
        <v>24370</v>
      </c>
      <c r="E166" s="262"/>
      <c r="F166" s="264">
        <f t="shared" si="8"/>
        <v>30774</v>
      </c>
      <c r="G166" s="263">
        <f t="shared" si="7"/>
        <v>22071</v>
      </c>
      <c r="H166" s="262">
        <v>660</v>
      </c>
    </row>
    <row r="167" spans="1:8" ht="12.75">
      <c r="A167" s="267">
        <v>219</v>
      </c>
      <c r="B167" s="103">
        <f t="shared" si="9"/>
        <v>13.26</v>
      </c>
      <c r="C167" s="85"/>
      <c r="D167" s="261">
        <v>24370</v>
      </c>
      <c r="E167" s="262"/>
      <c r="F167" s="264">
        <f t="shared" si="8"/>
        <v>30751</v>
      </c>
      <c r="G167" s="263">
        <f t="shared" si="7"/>
        <v>22054</v>
      </c>
      <c r="H167" s="262">
        <v>660</v>
      </c>
    </row>
    <row r="168" spans="1:8" ht="12.75">
      <c r="A168" s="267">
        <v>220</v>
      </c>
      <c r="B168" s="103">
        <f t="shared" si="9"/>
        <v>13.27</v>
      </c>
      <c r="C168" s="85"/>
      <c r="D168" s="261">
        <v>24370</v>
      </c>
      <c r="E168" s="262"/>
      <c r="F168" s="264">
        <f t="shared" si="8"/>
        <v>30728</v>
      </c>
      <c r="G168" s="263">
        <f t="shared" si="7"/>
        <v>22038</v>
      </c>
      <c r="H168" s="262">
        <v>660</v>
      </c>
    </row>
    <row r="169" spans="1:8" ht="12.75">
      <c r="A169" s="267">
        <v>221</v>
      </c>
      <c r="B169" s="103">
        <f t="shared" si="9"/>
        <v>13.28</v>
      </c>
      <c r="C169" s="85"/>
      <c r="D169" s="261">
        <v>24370</v>
      </c>
      <c r="E169" s="262"/>
      <c r="F169" s="264">
        <f t="shared" si="8"/>
        <v>30706</v>
      </c>
      <c r="G169" s="263">
        <f t="shared" si="7"/>
        <v>22021</v>
      </c>
      <c r="H169" s="262">
        <v>660</v>
      </c>
    </row>
    <row r="170" spans="1:8" ht="12.75">
      <c r="A170" s="267">
        <v>222</v>
      </c>
      <c r="B170" s="103">
        <f t="shared" si="9"/>
        <v>13.29</v>
      </c>
      <c r="C170" s="85"/>
      <c r="D170" s="261">
        <v>24370</v>
      </c>
      <c r="E170" s="262"/>
      <c r="F170" s="264">
        <f t="shared" si="8"/>
        <v>30683</v>
      </c>
      <c r="G170" s="263">
        <f t="shared" si="7"/>
        <v>22005</v>
      </c>
      <c r="H170" s="262">
        <v>660</v>
      </c>
    </row>
    <row r="171" spans="1:8" ht="12.75">
      <c r="A171" s="267">
        <v>223</v>
      </c>
      <c r="B171" s="103">
        <f t="shared" si="9"/>
        <v>13.3</v>
      </c>
      <c r="C171" s="85"/>
      <c r="D171" s="261">
        <v>24370</v>
      </c>
      <c r="E171" s="262"/>
      <c r="F171" s="264">
        <f t="shared" si="8"/>
        <v>30660</v>
      </c>
      <c r="G171" s="263">
        <f t="shared" si="7"/>
        <v>21988</v>
      </c>
      <c r="H171" s="262">
        <v>660</v>
      </c>
    </row>
    <row r="172" spans="1:8" ht="12.75">
      <c r="A172" s="267">
        <v>224</v>
      </c>
      <c r="B172" s="103">
        <f t="shared" si="9"/>
        <v>13.31</v>
      </c>
      <c r="C172" s="85"/>
      <c r="D172" s="261">
        <v>24370</v>
      </c>
      <c r="E172" s="262"/>
      <c r="F172" s="264">
        <f t="shared" si="8"/>
        <v>30638</v>
      </c>
      <c r="G172" s="263">
        <f t="shared" si="7"/>
        <v>21971</v>
      </c>
      <c r="H172" s="262">
        <v>660</v>
      </c>
    </row>
    <row r="173" spans="1:8" ht="12.75">
      <c r="A173" s="267">
        <v>225</v>
      </c>
      <c r="B173" s="103">
        <f t="shared" si="9"/>
        <v>13.32</v>
      </c>
      <c r="C173" s="85"/>
      <c r="D173" s="261">
        <v>24370</v>
      </c>
      <c r="E173" s="262"/>
      <c r="F173" s="264">
        <f t="shared" si="8"/>
        <v>30615</v>
      </c>
      <c r="G173" s="263">
        <f t="shared" si="7"/>
        <v>21955</v>
      </c>
      <c r="H173" s="262">
        <v>660</v>
      </c>
    </row>
    <row r="174" spans="1:8" ht="12.75">
      <c r="A174" s="267">
        <v>226</v>
      </c>
      <c r="B174" s="103">
        <f t="shared" si="9"/>
        <v>13.33</v>
      </c>
      <c r="C174" s="85"/>
      <c r="D174" s="261">
        <v>24370</v>
      </c>
      <c r="E174" s="262"/>
      <c r="F174" s="264">
        <f t="shared" si="8"/>
        <v>30593</v>
      </c>
      <c r="G174" s="263">
        <f t="shared" si="7"/>
        <v>21938</v>
      </c>
      <c r="H174" s="262">
        <v>660</v>
      </c>
    </row>
    <row r="175" spans="1:8" ht="12.75">
      <c r="A175" s="267">
        <v>227</v>
      </c>
      <c r="B175" s="103">
        <f t="shared" si="9"/>
        <v>13.34</v>
      </c>
      <c r="C175" s="85"/>
      <c r="D175" s="261">
        <v>24370</v>
      </c>
      <c r="E175" s="262"/>
      <c r="F175" s="264">
        <f t="shared" si="8"/>
        <v>30570</v>
      </c>
      <c r="G175" s="263">
        <f t="shared" si="7"/>
        <v>21922</v>
      </c>
      <c r="H175" s="262">
        <v>660</v>
      </c>
    </row>
    <row r="176" spans="1:8" ht="12.75">
      <c r="A176" s="267">
        <v>228</v>
      </c>
      <c r="B176" s="103">
        <f t="shared" si="9"/>
        <v>13.35</v>
      </c>
      <c r="C176" s="85"/>
      <c r="D176" s="261">
        <v>24370</v>
      </c>
      <c r="E176" s="262"/>
      <c r="F176" s="264">
        <f t="shared" si="8"/>
        <v>30548</v>
      </c>
      <c r="G176" s="263">
        <f t="shared" si="7"/>
        <v>21906</v>
      </c>
      <c r="H176" s="262">
        <v>660</v>
      </c>
    </row>
    <row r="177" spans="1:8" ht="12.75">
      <c r="A177" s="267">
        <v>229</v>
      </c>
      <c r="B177" s="103">
        <f t="shared" si="9"/>
        <v>13.36</v>
      </c>
      <c r="C177" s="85"/>
      <c r="D177" s="261">
        <v>24370</v>
      </c>
      <c r="E177" s="262"/>
      <c r="F177" s="264">
        <f t="shared" si="8"/>
        <v>30526</v>
      </c>
      <c r="G177" s="263">
        <f t="shared" si="7"/>
        <v>21889</v>
      </c>
      <c r="H177" s="262">
        <v>660</v>
      </c>
    </row>
    <row r="178" spans="1:8" ht="12.75">
      <c r="A178" s="267">
        <v>230</v>
      </c>
      <c r="B178" s="103">
        <f t="shared" si="9"/>
        <v>13.37</v>
      </c>
      <c r="C178" s="85"/>
      <c r="D178" s="261">
        <v>24370</v>
      </c>
      <c r="E178" s="262"/>
      <c r="F178" s="264">
        <f t="shared" si="8"/>
        <v>30503</v>
      </c>
      <c r="G178" s="263">
        <f t="shared" si="7"/>
        <v>21873</v>
      </c>
      <c r="H178" s="262">
        <v>660</v>
      </c>
    </row>
    <row r="179" spans="1:8" ht="12.75">
      <c r="A179" s="267">
        <v>231</v>
      </c>
      <c r="B179" s="103">
        <f t="shared" si="9"/>
        <v>13.37</v>
      </c>
      <c r="C179" s="85"/>
      <c r="D179" s="261">
        <v>24370</v>
      </c>
      <c r="E179" s="262"/>
      <c r="F179" s="264">
        <f t="shared" si="8"/>
        <v>30503</v>
      </c>
      <c r="G179" s="263">
        <f t="shared" si="7"/>
        <v>21873</v>
      </c>
      <c r="H179" s="262">
        <v>660</v>
      </c>
    </row>
    <row r="180" spans="1:8" ht="12.75">
      <c r="A180" s="267">
        <v>232</v>
      </c>
      <c r="B180" s="103">
        <f t="shared" si="9"/>
        <v>13.38</v>
      </c>
      <c r="C180" s="85"/>
      <c r="D180" s="261">
        <v>24370</v>
      </c>
      <c r="E180" s="262"/>
      <c r="F180" s="264">
        <f t="shared" si="8"/>
        <v>30481</v>
      </c>
      <c r="G180" s="263">
        <f t="shared" si="7"/>
        <v>21857</v>
      </c>
      <c r="H180" s="262">
        <v>660</v>
      </c>
    </row>
    <row r="181" spans="1:8" ht="12.75">
      <c r="A181" s="267">
        <v>233</v>
      </c>
      <c r="B181" s="103">
        <f t="shared" si="9"/>
        <v>13.39</v>
      </c>
      <c r="C181" s="85"/>
      <c r="D181" s="261">
        <v>24370</v>
      </c>
      <c r="E181" s="262"/>
      <c r="F181" s="264">
        <f t="shared" si="8"/>
        <v>30459</v>
      </c>
      <c r="G181" s="263">
        <f t="shared" si="7"/>
        <v>21840</v>
      </c>
      <c r="H181" s="262">
        <v>660</v>
      </c>
    </row>
    <row r="182" spans="1:8" ht="12.75">
      <c r="A182" s="267">
        <v>234</v>
      </c>
      <c r="B182" s="103">
        <f t="shared" si="9"/>
        <v>13.4</v>
      </c>
      <c r="C182" s="85"/>
      <c r="D182" s="261">
        <v>24370</v>
      </c>
      <c r="E182" s="262"/>
      <c r="F182" s="264">
        <f t="shared" si="8"/>
        <v>30437</v>
      </c>
      <c r="G182" s="263">
        <f t="shared" si="7"/>
        <v>21824</v>
      </c>
      <c r="H182" s="262">
        <v>660</v>
      </c>
    </row>
    <row r="183" spans="1:8" ht="12.75">
      <c r="A183" s="267">
        <v>235</v>
      </c>
      <c r="B183" s="103">
        <f t="shared" si="9"/>
        <v>13.41</v>
      </c>
      <c r="C183" s="85"/>
      <c r="D183" s="261">
        <v>24370</v>
      </c>
      <c r="E183" s="262"/>
      <c r="F183" s="264">
        <f t="shared" si="8"/>
        <v>30414</v>
      </c>
      <c r="G183" s="263">
        <f t="shared" si="7"/>
        <v>21808</v>
      </c>
      <c r="H183" s="262">
        <v>660</v>
      </c>
    </row>
    <row r="184" spans="1:8" ht="12.75">
      <c r="A184" s="267">
        <v>236</v>
      </c>
      <c r="B184" s="103">
        <f t="shared" si="9"/>
        <v>13.42</v>
      </c>
      <c r="C184" s="85"/>
      <c r="D184" s="261">
        <v>24370</v>
      </c>
      <c r="E184" s="262"/>
      <c r="F184" s="264">
        <f t="shared" si="8"/>
        <v>30392</v>
      </c>
      <c r="G184" s="263">
        <f t="shared" si="7"/>
        <v>21791</v>
      </c>
      <c r="H184" s="262">
        <v>660</v>
      </c>
    </row>
    <row r="185" spans="1:8" ht="12.75">
      <c r="A185" s="267">
        <v>237</v>
      </c>
      <c r="B185" s="103">
        <f t="shared" si="9"/>
        <v>13.43</v>
      </c>
      <c r="C185" s="85"/>
      <c r="D185" s="261">
        <v>24370</v>
      </c>
      <c r="E185" s="262"/>
      <c r="F185" s="264">
        <f t="shared" si="8"/>
        <v>30370</v>
      </c>
      <c r="G185" s="263">
        <f t="shared" si="7"/>
        <v>21775</v>
      </c>
      <c r="H185" s="262">
        <v>660</v>
      </c>
    </row>
    <row r="186" spans="1:8" ht="12.75">
      <c r="A186" s="267">
        <v>238</v>
      </c>
      <c r="B186" s="103">
        <f t="shared" si="9"/>
        <v>13.44</v>
      </c>
      <c r="C186" s="85"/>
      <c r="D186" s="261">
        <v>24370</v>
      </c>
      <c r="E186" s="262"/>
      <c r="F186" s="264">
        <f t="shared" si="8"/>
        <v>30348</v>
      </c>
      <c r="G186" s="263">
        <f t="shared" si="7"/>
        <v>21759</v>
      </c>
      <c r="H186" s="262">
        <v>660</v>
      </c>
    </row>
    <row r="187" spans="1:8" ht="12.75">
      <c r="A187" s="267">
        <v>239</v>
      </c>
      <c r="B187" s="103">
        <f t="shared" si="9"/>
        <v>13.45</v>
      </c>
      <c r="C187" s="85"/>
      <c r="D187" s="261">
        <v>24370</v>
      </c>
      <c r="E187" s="262"/>
      <c r="F187" s="264">
        <f t="shared" si="8"/>
        <v>30326</v>
      </c>
      <c r="G187" s="263">
        <f t="shared" si="7"/>
        <v>21743</v>
      </c>
      <c r="H187" s="262">
        <v>660</v>
      </c>
    </row>
    <row r="188" spans="1:8" ht="12.75">
      <c r="A188" s="267">
        <v>240</v>
      </c>
      <c r="B188" s="103">
        <f t="shared" si="9"/>
        <v>13.46</v>
      </c>
      <c r="C188" s="85"/>
      <c r="D188" s="261">
        <v>24370</v>
      </c>
      <c r="E188" s="262"/>
      <c r="F188" s="264">
        <f t="shared" si="8"/>
        <v>30304</v>
      </c>
      <c r="G188" s="263">
        <f t="shared" si="7"/>
        <v>21727</v>
      </c>
      <c r="H188" s="262">
        <v>660</v>
      </c>
    </row>
    <row r="189" spans="1:8" ht="12.75">
      <c r="A189" s="267">
        <v>241</v>
      </c>
      <c r="B189" s="103">
        <f t="shared" si="9"/>
        <v>13.47</v>
      </c>
      <c r="C189" s="85"/>
      <c r="D189" s="261">
        <v>24370</v>
      </c>
      <c r="E189" s="262"/>
      <c r="F189" s="264">
        <f t="shared" si="8"/>
        <v>30282</v>
      </c>
      <c r="G189" s="263">
        <f t="shared" si="7"/>
        <v>21710</v>
      </c>
      <c r="H189" s="262">
        <v>660</v>
      </c>
    </row>
    <row r="190" spans="1:8" ht="12.75">
      <c r="A190" s="267">
        <v>242</v>
      </c>
      <c r="B190" s="103">
        <f t="shared" si="9"/>
        <v>13.48</v>
      </c>
      <c r="C190" s="85"/>
      <c r="D190" s="261">
        <v>24370</v>
      </c>
      <c r="E190" s="262"/>
      <c r="F190" s="264">
        <f t="shared" si="8"/>
        <v>30260</v>
      </c>
      <c r="G190" s="263">
        <f t="shared" si="7"/>
        <v>21694</v>
      </c>
      <c r="H190" s="262">
        <v>660</v>
      </c>
    </row>
    <row r="191" spans="1:8" ht="12.75">
      <c r="A191" s="267">
        <v>243</v>
      </c>
      <c r="B191" s="103">
        <f t="shared" si="9"/>
        <v>13.49</v>
      </c>
      <c r="C191" s="85"/>
      <c r="D191" s="261">
        <v>24370</v>
      </c>
      <c r="E191" s="262"/>
      <c r="F191" s="264">
        <f t="shared" si="8"/>
        <v>30238</v>
      </c>
      <c r="G191" s="263">
        <f t="shared" si="7"/>
        <v>21678</v>
      </c>
      <c r="H191" s="262">
        <v>660</v>
      </c>
    </row>
    <row r="192" spans="1:8" ht="12.75">
      <c r="A192" s="267">
        <v>244</v>
      </c>
      <c r="B192" s="103">
        <f t="shared" si="9"/>
        <v>13.5</v>
      </c>
      <c r="C192" s="85"/>
      <c r="D192" s="261">
        <v>24370</v>
      </c>
      <c r="E192" s="262"/>
      <c r="F192" s="264">
        <f t="shared" si="8"/>
        <v>30216</v>
      </c>
      <c r="G192" s="263">
        <f t="shared" si="7"/>
        <v>21662</v>
      </c>
      <c r="H192" s="262">
        <v>660</v>
      </c>
    </row>
    <row r="193" spans="1:8" ht="12.75">
      <c r="A193" s="267">
        <v>245</v>
      </c>
      <c r="B193" s="103">
        <f t="shared" si="9"/>
        <v>13.51</v>
      </c>
      <c r="C193" s="85"/>
      <c r="D193" s="261">
        <v>24370</v>
      </c>
      <c r="E193" s="262"/>
      <c r="F193" s="264">
        <f t="shared" si="8"/>
        <v>30194</v>
      </c>
      <c r="G193" s="263">
        <f t="shared" si="7"/>
        <v>21646</v>
      </c>
      <c r="H193" s="262">
        <v>660</v>
      </c>
    </row>
    <row r="194" spans="1:8" ht="12.75">
      <c r="A194" s="267">
        <v>246</v>
      </c>
      <c r="B194" s="103">
        <f t="shared" si="9"/>
        <v>13.52</v>
      </c>
      <c r="C194" s="85"/>
      <c r="D194" s="261">
        <v>24370</v>
      </c>
      <c r="E194" s="262"/>
      <c r="F194" s="264">
        <f t="shared" si="8"/>
        <v>30172</v>
      </c>
      <c r="G194" s="263">
        <f t="shared" si="7"/>
        <v>21630</v>
      </c>
      <c r="H194" s="262">
        <v>660</v>
      </c>
    </row>
    <row r="195" spans="1:8" ht="12.75">
      <c r="A195" s="267">
        <v>247</v>
      </c>
      <c r="B195" s="103">
        <f t="shared" si="9"/>
        <v>13.53</v>
      </c>
      <c r="C195" s="85"/>
      <c r="D195" s="261">
        <v>24370</v>
      </c>
      <c r="E195" s="262"/>
      <c r="F195" s="264">
        <f t="shared" si="8"/>
        <v>30150</v>
      </c>
      <c r="G195" s="263">
        <f t="shared" si="7"/>
        <v>21614</v>
      </c>
      <c r="H195" s="262">
        <v>660</v>
      </c>
    </row>
    <row r="196" spans="1:8" ht="12.75">
      <c r="A196" s="267">
        <v>248</v>
      </c>
      <c r="B196" s="103">
        <f t="shared" si="9"/>
        <v>13.54</v>
      </c>
      <c r="C196" s="85"/>
      <c r="D196" s="261">
        <v>24370</v>
      </c>
      <c r="E196" s="262"/>
      <c r="F196" s="264">
        <f t="shared" si="8"/>
        <v>30129</v>
      </c>
      <c r="G196" s="263">
        <f t="shared" si="7"/>
        <v>21598</v>
      </c>
      <c r="H196" s="262">
        <v>660</v>
      </c>
    </row>
    <row r="197" spans="1:8" ht="12.75">
      <c r="A197" s="267">
        <v>249</v>
      </c>
      <c r="B197" s="103">
        <f t="shared" si="9"/>
        <v>13.55</v>
      </c>
      <c r="C197" s="85"/>
      <c r="D197" s="261">
        <v>24370</v>
      </c>
      <c r="E197" s="262"/>
      <c r="F197" s="264">
        <f t="shared" si="8"/>
        <v>30107</v>
      </c>
      <c r="G197" s="263">
        <f t="shared" si="7"/>
        <v>21582</v>
      </c>
      <c r="H197" s="262">
        <v>660</v>
      </c>
    </row>
    <row r="198" spans="1:8" ht="12.75">
      <c r="A198" s="267">
        <v>250</v>
      </c>
      <c r="B198" s="103">
        <f t="shared" si="9"/>
        <v>13.56</v>
      </c>
      <c r="C198" s="85"/>
      <c r="D198" s="261">
        <v>24370</v>
      </c>
      <c r="E198" s="262"/>
      <c r="F198" s="264">
        <f t="shared" si="8"/>
        <v>30085</v>
      </c>
      <c r="G198" s="263">
        <f t="shared" si="7"/>
        <v>21566</v>
      </c>
      <c r="H198" s="262">
        <v>660</v>
      </c>
    </row>
    <row r="199" spans="1:8" ht="12.75">
      <c r="A199" s="267">
        <v>251</v>
      </c>
      <c r="B199" s="103">
        <f t="shared" si="9"/>
        <v>13.56</v>
      </c>
      <c r="C199" s="85"/>
      <c r="D199" s="261">
        <v>24370</v>
      </c>
      <c r="E199" s="262"/>
      <c r="F199" s="264">
        <f t="shared" si="8"/>
        <v>30085</v>
      </c>
      <c r="G199" s="263">
        <f t="shared" si="7"/>
        <v>21566</v>
      </c>
      <c r="H199" s="262">
        <v>660</v>
      </c>
    </row>
    <row r="200" spans="1:8" ht="12.75">
      <c r="A200" s="267">
        <v>252</v>
      </c>
      <c r="B200" s="103">
        <f t="shared" si="9"/>
        <v>13.57</v>
      </c>
      <c r="C200" s="85"/>
      <c r="D200" s="261">
        <v>24370</v>
      </c>
      <c r="E200" s="262"/>
      <c r="F200" s="264">
        <f t="shared" si="8"/>
        <v>30063</v>
      </c>
      <c r="G200" s="263">
        <f t="shared" si="7"/>
        <v>21550</v>
      </c>
      <c r="H200" s="262">
        <v>660</v>
      </c>
    </row>
    <row r="201" spans="1:8" ht="12.75">
      <c r="A201" s="267">
        <v>253</v>
      </c>
      <c r="B201" s="103">
        <f t="shared" si="9"/>
        <v>13.58</v>
      </c>
      <c r="C201" s="85"/>
      <c r="D201" s="261">
        <v>24370</v>
      </c>
      <c r="E201" s="262"/>
      <c r="F201" s="264">
        <f t="shared" si="8"/>
        <v>30042</v>
      </c>
      <c r="G201" s="263">
        <f t="shared" si="7"/>
        <v>21535</v>
      </c>
      <c r="H201" s="262">
        <v>660</v>
      </c>
    </row>
    <row r="202" spans="1:8" ht="12.75">
      <c r="A202" s="267">
        <v>254</v>
      </c>
      <c r="B202" s="103">
        <f t="shared" si="9"/>
        <v>13.59</v>
      </c>
      <c r="C202" s="85"/>
      <c r="D202" s="261">
        <v>24370</v>
      </c>
      <c r="E202" s="262"/>
      <c r="F202" s="264">
        <f t="shared" si="8"/>
        <v>30020</v>
      </c>
      <c r="G202" s="263">
        <f t="shared" si="7"/>
        <v>21519</v>
      </c>
      <c r="H202" s="262">
        <v>660</v>
      </c>
    </row>
    <row r="203" spans="1:8" ht="12.75">
      <c r="A203" s="267">
        <v>255</v>
      </c>
      <c r="B203" s="103">
        <f t="shared" si="9"/>
        <v>13.6</v>
      </c>
      <c r="C203" s="85"/>
      <c r="D203" s="261">
        <v>24370</v>
      </c>
      <c r="E203" s="262"/>
      <c r="F203" s="264">
        <f t="shared" si="8"/>
        <v>29999</v>
      </c>
      <c r="G203" s="263">
        <f t="shared" si="7"/>
        <v>21503</v>
      </c>
      <c r="H203" s="262">
        <v>660</v>
      </c>
    </row>
    <row r="204" spans="1:8" ht="12.75">
      <c r="A204" s="267">
        <v>256</v>
      </c>
      <c r="B204" s="103">
        <f t="shared" si="9"/>
        <v>13.61</v>
      </c>
      <c r="C204" s="85"/>
      <c r="D204" s="261">
        <v>24370</v>
      </c>
      <c r="E204" s="262"/>
      <c r="F204" s="264">
        <f t="shared" si="8"/>
        <v>29977</v>
      </c>
      <c r="G204" s="263">
        <f t="shared" si="7"/>
        <v>21487</v>
      </c>
      <c r="H204" s="262">
        <v>660</v>
      </c>
    </row>
    <row r="205" spans="1:8" ht="12.75">
      <c r="A205" s="267">
        <v>257</v>
      </c>
      <c r="B205" s="103">
        <f t="shared" si="9"/>
        <v>13.62</v>
      </c>
      <c r="C205" s="85"/>
      <c r="D205" s="261">
        <v>24370</v>
      </c>
      <c r="E205" s="262"/>
      <c r="F205" s="264">
        <f t="shared" si="8"/>
        <v>29956</v>
      </c>
      <c r="G205" s="263">
        <f aca="true" t="shared" si="10" ref="G205:G268">ROUND(12*(1/B205*D205),0)</f>
        <v>21471</v>
      </c>
      <c r="H205" s="262">
        <v>660</v>
      </c>
    </row>
    <row r="206" spans="1:8" ht="12.75">
      <c r="A206" s="267">
        <v>258</v>
      </c>
      <c r="B206" s="103">
        <f t="shared" si="9"/>
        <v>13.63</v>
      </c>
      <c r="C206" s="85"/>
      <c r="D206" s="261">
        <v>24370</v>
      </c>
      <c r="E206" s="262"/>
      <c r="F206" s="264">
        <f t="shared" si="8"/>
        <v>29934</v>
      </c>
      <c r="G206" s="263">
        <f t="shared" si="10"/>
        <v>21456</v>
      </c>
      <c r="H206" s="262">
        <v>660</v>
      </c>
    </row>
    <row r="207" spans="1:8" ht="12.75">
      <c r="A207" s="267">
        <v>259</v>
      </c>
      <c r="B207" s="103">
        <f t="shared" si="9"/>
        <v>13.64</v>
      </c>
      <c r="C207" s="85"/>
      <c r="D207" s="261">
        <v>24370</v>
      </c>
      <c r="E207" s="262"/>
      <c r="F207" s="264">
        <f t="shared" si="8"/>
        <v>29913</v>
      </c>
      <c r="G207" s="263">
        <f t="shared" si="10"/>
        <v>21440</v>
      </c>
      <c r="H207" s="262">
        <v>660</v>
      </c>
    </row>
    <row r="208" spans="1:8" ht="12.75">
      <c r="A208" s="267">
        <v>260</v>
      </c>
      <c r="B208" s="103">
        <f t="shared" si="9"/>
        <v>13.65</v>
      </c>
      <c r="C208" s="85"/>
      <c r="D208" s="261">
        <v>24370</v>
      </c>
      <c r="E208" s="262"/>
      <c r="F208" s="264">
        <f t="shared" si="8"/>
        <v>29891</v>
      </c>
      <c r="G208" s="263">
        <f t="shared" si="10"/>
        <v>21424</v>
      </c>
      <c r="H208" s="262">
        <v>660</v>
      </c>
    </row>
    <row r="209" spans="1:8" ht="12.75">
      <c r="A209" s="267">
        <v>261</v>
      </c>
      <c r="B209" s="103">
        <f t="shared" si="9"/>
        <v>13.66</v>
      </c>
      <c r="C209" s="85"/>
      <c r="D209" s="261">
        <v>24370</v>
      </c>
      <c r="E209" s="262"/>
      <c r="F209" s="264">
        <f aca="true" t="shared" si="11" ref="F209:F272">ROUND(12*1.3644*(1/B209*D209)+H209,0)</f>
        <v>29870</v>
      </c>
      <c r="G209" s="263">
        <f t="shared" si="10"/>
        <v>21408</v>
      </c>
      <c r="H209" s="262">
        <v>660</v>
      </c>
    </row>
    <row r="210" spans="1:8" ht="12.75">
      <c r="A210" s="267">
        <v>262</v>
      </c>
      <c r="B210" s="103">
        <f t="shared" si="9"/>
        <v>13.67</v>
      </c>
      <c r="C210" s="85"/>
      <c r="D210" s="261">
        <v>24370</v>
      </c>
      <c r="E210" s="262"/>
      <c r="F210" s="264">
        <f t="shared" si="11"/>
        <v>29848</v>
      </c>
      <c r="G210" s="263">
        <f t="shared" si="10"/>
        <v>21393</v>
      </c>
      <c r="H210" s="262">
        <v>660</v>
      </c>
    </row>
    <row r="211" spans="1:8" ht="12.75">
      <c r="A211" s="267">
        <v>263</v>
      </c>
      <c r="B211" s="103">
        <f t="shared" si="9"/>
        <v>13.68</v>
      </c>
      <c r="C211" s="85"/>
      <c r="D211" s="261">
        <v>24370</v>
      </c>
      <c r="E211" s="262"/>
      <c r="F211" s="264">
        <f t="shared" si="11"/>
        <v>29827</v>
      </c>
      <c r="G211" s="263">
        <f t="shared" si="10"/>
        <v>21377</v>
      </c>
      <c r="H211" s="262">
        <v>660</v>
      </c>
    </row>
    <row r="212" spans="1:8" ht="12.75">
      <c r="A212" s="267">
        <v>264</v>
      </c>
      <c r="B212" s="103">
        <f t="shared" si="9"/>
        <v>13.69</v>
      </c>
      <c r="C212" s="85"/>
      <c r="D212" s="261">
        <v>24370</v>
      </c>
      <c r="E212" s="262"/>
      <c r="F212" s="264">
        <f t="shared" si="11"/>
        <v>29806</v>
      </c>
      <c r="G212" s="263">
        <f t="shared" si="10"/>
        <v>21362</v>
      </c>
      <c r="H212" s="262">
        <v>660</v>
      </c>
    </row>
    <row r="213" spans="1:8" ht="12.75">
      <c r="A213" s="267">
        <v>265</v>
      </c>
      <c r="B213" s="103">
        <f t="shared" si="9"/>
        <v>13.7</v>
      </c>
      <c r="C213" s="85"/>
      <c r="D213" s="261">
        <v>24370</v>
      </c>
      <c r="E213" s="262"/>
      <c r="F213" s="264">
        <f t="shared" si="11"/>
        <v>29784</v>
      </c>
      <c r="G213" s="263">
        <f t="shared" si="10"/>
        <v>21346</v>
      </c>
      <c r="H213" s="262">
        <v>660</v>
      </c>
    </row>
    <row r="214" spans="1:8" ht="12.75">
      <c r="A214" s="267">
        <v>266</v>
      </c>
      <c r="B214" s="103">
        <f t="shared" si="9"/>
        <v>13.71</v>
      </c>
      <c r="C214" s="85"/>
      <c r="D214" s="261">
        <v>24370</v>
      </c>
      <c r="E214" s="262"/>
      <c r="F214" s="264">
        <f t="shared" si="11"/>
        <v>29763</v>
      </c>
      <c r="G214" s="263">
        <f t="shared" si="10"/>
        <v>21330</v>
      </c>
      <c r="H214" s="262">
        <v>660</v>
      </c>
    </row>
    <row r="215" spans="1:8" ht="12.75">
      <c r="A215" s="267">
        <v>267</v>
      </c>
      <c r="B215" s="103">
        <f t="shared" si="9"/>
        <v>13.72</v>
      </c>
      <c r="C215" s="85"/>
      <c r="D215" s="261">
        <v>24370</v>
      </c>
      <c r="E215" s="262"/>
      <c r="F215" s="264">
        <f t="shared" si="11"/>
        <v>29742</v>
      </c>
      <c r="G215" s="263">
        <f t="shared" si="10"/>
        <v>21315</v>
      </c>
      <c r="H215" s="262">
        <v>660</v>
      </c>
    </row>
    <row r="216" spans="1:8" ht="12.75">
      <c r="A216" s="267">
        <v>268</v>
      </c>
      <c r="B216" s="103">
        <f t="shared" si="9"/>
        <v>13.73</v>
      </c>
      <c r="C216" s="85"/>
      <c r="D216" s="261">
        <v>24370</v>
      </c>
      <c r="E216" s="262"/>
      <c r="F216" s="264">
        <f t="shared" si="11"/>
        <v>29721</v>
      </c>
      <c r="G216" s="263">
        <f t="shared" si="10"/>
        <v>21299</v>
      </c>
      <c r="H216" s="262">
        <v>660</v>
      </c>
    </row>
    <row r="217" spans="1:8" ht="12.75">
      <c r="A217" s="267">
        <v>269</v>
      </c>
      <c r="B217" s="103">
        <f t="shared" si="9"/>
        <v>13.74</v>
      </c>
      <c r="C217" s="85"/>
      <c r="D217" s="261">
        <v>24370</v>
      </c>
      <c r="E217" s="262"/>
      <c r="F217" s="264">
        <f t="shared" si="11"/>
        <v>29700</v>
      </c>
      <c r="G217" s="263">
        <f t="shared" si="10"/>
        <v>21284</v>
      </c>
      <c r="H217" s="262">
        <v>660</v>
      </c>
    </row>
    <row r="218" spans="1:8" ht="12.75">
      <c r="A218" s="267">
        <v>270</v>
      </c>
      <c r="B218" s="103">
        <f t="shared" si="9"/>
        <v>13.75</v>
      </c>
      <c r="C218" s="85"/>
      <c r="D218" s="261">
        <v>24370</v>
      </c>
      <c r="E218" s="262"/>
      <c r="F218" s="264">
        <f t="shared" si="11"/>
        <v>29679</v>
      </c>
      <c r="G218" s="263">
        <f t="shared" si="10"/>
        <v>21268</v>
      </c>
      <c r="H218" s="262">
        <v>660</v>
      </c>
    </row>
    <row r="219" spans="1:8" ht="12.75">
      <c r="A219" s="267">
        <v>271</v>
      </c>
      <c r="B219" s="103">
        <f t="shared" si="9"/>
        <v>13.75</v>
      </c>
      <c r="C219" s="85"/>
      <c r="D219" s="261">
        <v>24370</v>
      </c>
      <c r="E219" s="262"/>
      <c r="F219" s="264">
        <f t="shared" si="11"/>
        <v>29679</v>
      </c>
      <c r="G219" s="263">
        <f t="shared" si="10"/>
        <v>21268</v>
      </c>
      <c r="H219" s="262">
        <v>660</v>
      </c>
    </row>
    <row r="220" spans="1:8" ht="12.75">
      <c r="A220" s="267">
        <v>272</v>
      </c>
      <c r="B220" s="103">
        <f t="shared" si="9"/>
        <v>13.76</v>
      </c>
      <c r="C220" s="85"/>
      <c r="D220" s="261">
        <v>24370</v>
      </c>
      <c r="E220" s="262"/>
      <c r="F220" s="264">
        <f t="shared" si="11"/>
        <v>29657</v>
      </c>
      <c r="G220" s="263">
        <f t="shared" si="10"/>
        <v>21253</v>
      </c>
      <c r="H220" s="262">
        <v>660</v>
      </c>
    </row>
    <row r="221" spans="1:8" ht="12.75">
      <c r="A221" s="267">
        <v>273</v>
      </c>
      <c r="B221" s="103">
        <f t="shared" si="9"/>
        <v>13.77</v>
      </c>
      <c r="C221" s="85"/>
      <c r="D221" s="261">
        <v>24370</v>
      </c>
      <c r="E221" s="262"/>
      <c r="F221" s="264">
        <f t="shared" si="11"/>
        <v>29636</v>
      </c>
      <c r="G221" s="263">
        <f t="shared" si="10"/>
        <v>21237</v>
      </c>
      <c r="H221" s="262">
        <v>660</v>
      </c>
    </row>
    <row r="222" spans="1:8" ht="12.75">
      <c r="A222" s="267">
        <v>274</v>
      </c>
      <c r="B222" s="103">
        <f t="shared" si="9"/>
        <v>13.78</v>
      </c>
      <c r="C222" s="85"/>
      <c r="D222" s="261">
        <v>24370</v>
      </c>
      <c r="E222" s="262"/>
      <c r="F222" s="264">
        <f t="shared" si="11"/>
        <v>29615</v>
      </c>
      <c r="G222" s="263">
        <f t="shared" si="10"/>
        <v>21222</v>
      </c>
      <c r="H222" s="262">
        <v>660</v>
      </c>
    </row>
    <row r="223" spans="1:8" ht="12.75">
      <c r="A223" s="267">
        <v>275</v>
      </c>
      <c r="B223" s="103">
        <f t="shared" si="9"/>
        <v>13.79</v>
      </c>
      <c r="C223" s="85"/>
      <c r="D223" s="261">
        <v>24370</v>
      </c>
      <c r="E223" s="262"/>
      <c r="F223" s="264">
        <f t="shared" si="11"/>
        <v>29594</v>
      </c>
      <c r="G223" s="263">
        <f t="shared" si="10"/>
        <v>21207</v>
      </c>
      <c r="H223" s="262">
        <v>660</v>
      </c>
    </row>
    <row r="224" spans="1:8" ht="12.75">
      <c r="A224" s="267">
        <v>276</v>
      </c>
      <c r="B224" s="103">
        <f aca="true" t="shared" si="12" ref="B224:B268">ROUND(0.0095*A224+11.18,2)</f>
        <v>13.8</v>
      </c>
      <c r="C224" s="85"/>
      <c r="D224" s="261">
        <v>24370</v>
      </c>
      <c r="E224" s="262"/>
      <c r="F224" s="264">
        <f t="shared" si="11"/>
        <v>29573</v>
      </c>
      <c r="G224" s="263">
        <f t="shared" si="10"/>
        <v>21191</v>
      </c>
      <c r="H224" s="262">
        <v>660</v>
      </c>
    </row>
    <row r="225" spans="1:8" ht="12.75">
      <c r="A225" s="267">
        <v>277</v>
      </c>
      <c r="B225" s="103">
        <f t="shared" si="12"/>
        <v>13.81</v>
      </c>
      <c r="C225" s="85"/>
      <c r="D225" s="261">
        <v>24370</v>
      </c>
      <c r="E225" s="262"/>
      <c r="F225" s="264">
        <f t="shared" si="11"/>
        <v>29552</v>
      </c>
      <c r="G225" s="263">
        <f t="shared" si="10"/>
        <v>21176</v>
      </c>
      <c r="H225" s="262">
        <v>660</v>
      </c>
    </row>
    <row r="226" spans="1:8" ht="12.75">
      <c r="A226" s="267">
        <v>278</v>
      </c>
      <c r="B226" s="103">
        <f t="shared" si="12"/>
        <v>13.82</v>
      </c>
      <c r="C226" s="85"/>
      <c r="D226" s="261">
        <v>24370</v>
      </c>
      <c r="E226" s="262"/>
      <c r="F226" s="264">
        <f t="shared" si="11"/>
        <v>29532</v>
      </c>
      <c r="G226" s="263">
        <f t="shared" si="10"/>
        <v>21161</v>
      </c>
      <c r="H226" s="262">
        <v>660</v>
      </c>
    </row>
    <row r="227" spans="1:8" ht="12.75">
      <c r="A227" s="267">
        <v>279</v>
      </c>
      <c r="B227" s="103">
        <f t="shared" si="12"/>
        <v>13.83</v>
      </c>
      <c r="C227" s="85"/>
      <c r="D227" s="261">
        <v>24370</v>
      </c>
      <c r="E227" s="262"/>
      <c r="F227" s="264">
        <f t="shared" si="11"/>
        <v>29511</v>
      </c>
      <c r="G227" s="263">
        <f t="shared" si="10"/>
        <v>21145</v>
      </c>
      <c r="H227" s="262">
        <v>660</v>
      </c>
    </row>
    <row r="228" spans="1:8" ht="12.75">
      <c r="A228" s="267">
        <v>280</v>
      </c>
      <c r="B228" s="103">
        <f t="shared" si="12"/>
        <v>13.84</v>
      </c>
      <c r="C228" s="85"/>
      <c r="D228" s="261">
        <v>24370</v>
      </c>
      <c r="E228" s="262"/>
      <c r="F228" s="264">
        <f t="shared" si="11"/>
        <v>29490</v>
      </c>
      <c r="G228" s="263">
        <f t="shared" si="10"/>
        <v>21130</v>
      </c>
      <c r="H228" s="262">
        <v>660</v>
      </c>
    </row>
    <row r="229" spans="1:8" ht="12.75">
      <c r="A229" s="267">
        <v>281</v>
      </c>
      <c r="B229" s="103">
        <f t="shared" si="12"/>
        <v>13.85</v>
      </c>
      <c r="C229" s="85"/>
      <c r="D229" s="261">
        <v>24370</v>
      </c>
      <c r="E229" s="262"/>
      <c r="F229" s="264">
        <f t="shared" si="11"/>
        <v>29469</v>
      </c>
      <c r="G229" s="263">
        <f t="shared" si="10"/>
        <v>21115</v>
      </c>
      <c r="H229" s="262">
        <v>660</v>
      </c>
    </row>
    <row r="230" spans="1:8" ht="12.75">
      <c r="A230" s="267">
        <v>282</v>
      </c>
      <c r="B230" s="103">
        <f t="shared" si="12"/>
        <v>13.86</v>
      </c>
      <c r="C230" s="85"/>
      <c r="D230" s="261">
        <v>24370</v>
      </c>
      <c r="E230" s="262"/>
      <c r="F230" s="264">
        <f t="shared" si="11"/>
        <v>29448</v>
      </c>
      <c r="G230" s="263">
        <f t="shared" si="10"/>
        <v>21100</v>
      </c>
      <c r="H230" s="262">
        <v>660</v>
      </c>
    </row>
    <row r="231" spans="1:8" ht="12.75">
      <c r="A231" s="267">
        <v>283</v>
      </c>
      <c r="B231" s="103">
        <f t="shared" si="12"/>
        <v>13.87</v>
      </c>
      <c r="C231" s="85"/>
      <c r="D231" s="261">
        <v>24370</v>
      </c>
      <c r="E231" s="262"/>
      <c r="F231" s="264">
        <f t="shared" si="11"/>
        <v>29427</v>
      </c>
      <c r="G231" s="263">
        <f t="shared" si="10"/>
        <v>21084</v>
      </c>
      <c r="H231" s="262">
        <v>660</v>
      </c>
    </row>
    <row r="232" spans="1:8" ht="12.75">
      <c r="A232" s="267">
        <v>284</v>
      </c>
      <c r="B232" s="103">
        <f t="shared" si="12"/>
        <v>13.88</v>
      </c>
      <c r="C232" s="85"/>
      <c r="D232" s="261">
        <v>24370</v>
      </c>
      <c r="E232" s="262"/>
      <c r="F232" s="264">
        <f t="shared" si="11"/>
        <v>29407</v>
      </c>
      <c r="G232" s="263">
        <f t="shared" si="10"/>
        <v>21069</v>
      </c>
      <c r="H232" s="262">
        <v>660</v>
      </c>
    </row>
    <row r="233" spans="1:8" ht="12.75">
      <c r="A233" s="267">
        <v>285</v>
      </c>
      <c r="B233" s="103">
        <f t="shared" si="12"/>
        <v>13.89</v>
      </c>
      <c r="C233" s="85"/>
      <c r="D233" s="261">
        <v>24370</v>
      </c>
      <c r="E233" s="262"/>
      <c r="F233" s="264">
        <f t="shared" si="11"/>
        <v>29386</v>
      </c>
      <c r="G233" s="263">
        <f t="shared" si="10"/>
        <v>21054</v>
      </c>
      <c r="H233" s="262">
        <v>660</v>
      </c>
    </row>
    <row r="234" spans="1:8" ht="12.75">
      <c r="A234" s="267">
        <v>286</v>
      </c>
      <c r="B234" s="103">
        <f t="shared" si="12"/>
        <v>13.9</v>
      </c>
      <c r="C234" s="85"/>
      <c r="D234" s="261">
        <v>24370</v>
      </c>
      <c r="E234" s="262"/>
      <c r="F234" s="264">
        <f t="shared" si="11"/>
        <v>29365</v>
      </c>
      <c r="G234" s="263">
        <f t="shared" si="10"/>
        <v>21039</v>
      </c>
      <c r="H234" s="262">
        <v>660</v>
      </c>
    </row>
    <row r="235" spans="1:8" ht="12.75">
      <c r="A235" s="267">
        <v>287</v>
      </c>
      <c r="B235" s="103">
        <f t="shared" si="12"/>
        <v>13.91</v>
      </c>
      <c r="C235" s="85"/>
      <c r="D235" s="261">
        <v>24370</v>
      </c>
      <c r="E235" s="262"/>
      <c r="F235" s="264">
        <f t="shared" si="11"/>
        <v>29345</v>
      </c>
      <c r="G235" s="263">
        <f t="shared" si="10"/>
        <v>21024</v>
      </c>
      <c r="H235" s="262">
        <v>660</v>
      </c>
    </row>
    <row r="236" spans="1:8" ht="12.75">
      <c r="A236" s="267">
        <v>288</v>
      </c>
      <c r="B236" s="103">
        <f t="shared" si="12"/>
        <v>13.92</v>
      </c>
      <c r="C236" s="85"/>
      <c r="D236" s="261">
        <v>24370</v>
      </c>
      <c r="E236" s="262"/>
      <c r="F236" s="264">
        <f t="shared" si="11"/>
        <v>29324</v>
      </c>
      <c r="G236" s="263">
        <f t="shared" si="10"/>
        <v>21009</v>
      </c>
      <c r="H236" s="262">
        <v>660</v>
      </c>
    </row>
    <row r="237" spans="1:8" ht="12.75">
      <c r="A237" s="267">
        <v>289</v>
      </c>
      <c r="B237" s="103">
        <f t="shared" si="12"/>
        <v>13.93</v>
      </c>
      <c r="C237" s="85"/>
      <c r="D237" s="261">
        <v>24370</v>
      </c>
      <c r="E237" s="262"/>
      <c r="F237" s="264">
        <f t="shared" si="11"/>
        <v>29304</v>
      </c>
      <c r="G237" s="263">
        <f t="shared" si="10"/>
        <v>20994</v>
      </c>
      <c r="H237" s="262">
        <v>660</v>
      </c>
    </row>
    <row r="238" spans="1:8" ht="12.75">
      <c r="A238" s="267">
        <v>290</v>
      </c>
      <c r="B238" s="103">
        <f t="shared" si="12"/>
        <v>13.94</v>
      </c>
      <c r="C238" s="85"/>
      <c r="D238" s="261">
        <v>24370</v>
      </c>
      <c r="E238" s="262"/>
      <c r="F238" s="264">
        <f t="shared" si="11"/>
        <v>29283</v>
      </c>
      <c r="G238" s="263">
        <f t="shared" si="10"/>
        <v>20978</v>
      </c>
      <c r="H238" s="262">
        <v>660</v>
      </c>
    </row>
    <row r="239" spans="1:8" ht="12.75">
      <c r="A239" s="267">
        <v>291</v>
      </c>
      <c r="B239" s="103">
        <f t="shared" si="12"/>
        <v>13.94</v>
      </c>
      <c r="C239" s="85"/>
      <c r="D239" s="261">
        <v>24370</v>
      </c>
      <c r="E239" s="262"/>
      <c r="F239" s="264">
        <f t="shared" si="11"/>
        <v>29283</v>
      </c>
      <c r="G239" s="263">
        <f t="shared" si="10"/>
        <v>20978</v>
      </c>
      <c r="H239" s="262">
        <v>660</v>
      </c>
    </row>
    <row r="240" spans="1:8" ht="12.75">
      <c r="A240" s="267">
        <v>292</v>
      </c>
      <c r="B240" s="103">
        <f t="shared" si="12"/>
        <v>13.95</v>
      </c>
      <c r="C240" s="85"/>
      <c r="D240" s="261">
        <v>24370</v>
      </c>
      <c r="E240" s="262"/>
      <c r="F240" s="264">
        <f t="shared" si="11"/>
        <v>29263</v>
      </c>
      <c r="G240" s="263">
        <f t="shared" si="10"/>
        <v>20963</v>
      </c>
      <c r="H240" s="262">
        <v>660</v>
      </c>
    </row>
    <row r="241" spans="1:8" ht="12.75">
      <c r="A241" s="267">
        <v>293</v>
      </c>
      <c r="B241" s="103">
        <f t="shared" si="12"/>
        <v>13.96</v>
      </c>
      <c r="C241" s="85"/>
      <c r="D241" s="261">
        <v>24370</v>
      </c>
      <c r="E241" s="262"/>
      <c r="F241" s="264">
        <f t="shared" si="11"/>
        <v>29242</v>
      </c>
      <c r="G241" s="263">
        <f t="shared" si="10"/>
        <v>20948</v>
      </c>
      <c r="H241" s="262">
        <v>660</v>
      </c>
    </row>
    <row r="242" spans="1:8" ht="12.75">
      <c r="A242" s="267">
        <v>294</v>
      </c>
      <c r="B242" s="103">
        <f t="shared" si="12"/>
        <v>13.97</v>
      </c>
      <c r="C242" s="85"/>
      <c r="D242" s="261">
        <v>24370</v>
      </c>
      <c r="E242" s="262"/>
      <c r="F242" s="264">
        <f t="shared" si="11"/>
        <v>29222</v>
      </c>
      <c r="G242" s="263">
        <f t="shared" si="10"/>
        <v>20933</v>
      </c>
      <c r="H242" s="262">
        <v>660</v>
      </c>
    </row>
    <row r="243" spans="1:8" ht="12.75">
      <c r="A243" s="267">
        <v>295</v>
      </c>
      <c r="B243" s="103">
        <f t="shared" si="12"/>
        <v>13.98</v>
      </c>
      <c r="C243" s="85"/>
      <c r="D243" s="261">
        <v>24370</v>
      </c>
      <c r="E243" s="262"/>
      <c r="F243" s="264">
        <f t="shared" si="11"/>
        <v>29201</v>
      </c>
      <c r="G243" s="263">
        <f t="shared" si="10"/>
        <v>20918</v>
      </c>
      <c r="H243" s="262">
        <v>660</v>
      </c>
    </row>
    <row r="244" spans="1:8" ht="12.75">
      <c r="A244" s="267">
        <v>296</v>
      </c>
      <c r="B244" s="103">
        <f t="shared" si="12"/>
        <v>13.99</v>
      </c>
      <c r="C244" s="85"/>
      <c r="D244" s="261">
        <v>24370</v>
      </c>
      <c r="E244" s="262"/>
      <c r="F244" s="264">
        <f t="shared" si="11"/>
        <v>29181</v>
      </c>
      <c r="G244" s="263">
        <f t="shared" si="10"/>
        <v>20904</v>
      </c>
      <c r="H244" s="262">
        <v>660</v>
      </c>
    </row>
    <row r="245" spans="1:8" ht="12.75">
      <c r="A245" s="267">
        <v>297</v>
      </c>
      <c r="B245" s="103">
        <f t="shared" si="12"/>
        <v>14</v>
      </c>
      <c r="C245" s="85"/>
      <c r="D245" s="261">
        <v>24370</v>
      </c>
      <c r="E245" s="262"/>
      <c r="F245" s="264">
        <f t="shared" si="11"/>
        <v>29160</v>
      </c>
      <c r="G245" s="263">
        <f t="shared" si="10"/>
        <v>20889</v>
      </c>
      <c r="H245" s="262">
        <v>660</v>
      </c>
    </row>
    <row r="246" spans="1:8" ht="12.75">
      <c r="A246" s="267">
        <v>298</v>
      </c>
      <c r="B246" s="103">
        <f t="shared" si="12"/>
        <v>14.01</v>
      </c>
      <c r="C246" s="85"/>
      <c r="D246" s="261">
        <v>24370</v>
      </c>
      <c r="E246" s="262"/>
      <c r="F246" s="264">
        <f t="shared" si="11"/>
        <v>29140</v>
      </c>
      <c r="G246" s="263">
        <f t="shared" si="10"/>
        <v>20874</v>
      </c>
      <c r="H246" s="262">
        <v>660</v>
      </c>
    </row>
    <row r="247" spans="1:8" ht="12.75">
      <c r="A247" s="267">
        <v>299</v>
      </c>
      <c r="B247" s="103">
        <f t="shared" si="12"/>
        <v>14.02</v>
      </c>
      <c r="C247" s="85"/>
      <c r="D247" s="261">
        <v>24370</v>
      </c>
      <c r="E247" s="262"/>
      <c r="F247" s="264">
        <f t="shared" si="11"/>
        <v>29120</v>
      </c>
      <c r="G247" s="263">
        <f t="shared" si="10"/>
        <v>20859</v>
      </c>
      <c r="H247" s="262">
        <v>660</v>
      </c>
    </row>
    <row r="248" spans="1:8" ht="12.75">
      <c r="A248" s="267">
        <v>300</v>
      </c>
      <c r="B248" s="103">
        <f t="shared" si="12"/>
        <v>14.03</v>
      </c>
      <c r="C248" s="85"/>
      <c r="D248" s="261">
        <v>24370</v>
      </c>
      <c r="E248" s="262"/>
      <c r="F248" s="264">
        <f t="shared" si="11"/>
        <v>29099</v>
      </c>
      <c r="G248" s="263">
        <f t="shared" si="10"/>
        <v>20844</v>
      </c>
      <c r="H248" s="262">
        <v>660</v>
      </c>
    </row>
    <row r="249" spans="1:8" ht="12.75">
      <c r="A249" s="267">
        <v>301</v>
      </c>
      <c r="B249" s="103">
        <f t="shared" si="12"/>
        <v>14.04</v>
      </c>
      <c r="C249" s="85"/>
      <c r="D249" s="261">
        <v>24370</v>
      </c>
      <c r="E249" s="262"/>
      <c r="F249" s="264">
        <f t="shared" si="11"/>
        <v>29079</v>
      </c>
      <c r="G249" s="263">
        <f t="shared" si="10"/>
        <v>20829</v>
      </c>
      <c r="H249" s="262">
        <v>660</v>
      </c>
    </row>
    <row r="250" spans="1:8" ht="12.75">
      <c r="A250" s="267">
        <v>302</v>
      </c>
      <c r="B250" s="103">
        <f t="shared" si="12"/>
        <v>14.05</v>
      </c>
      <c r="C250" s="85"/>
      <c r="D250" s="261">
        <v>24370</v>
      </c>
      <c r="E250" s="262"/>
      <c r="F250" s="264">
        <f t="shared" si="11"/>
        <v>29059</v>
      </c>
      <c r="G250" s="263">
        <f t="shared" si="10"/>
        <v>20814</v>
      </c>
      <c r="H250" s="262">
        <v>660</v>
      </c>
    </row>
    <row r="251" spans="1:8" ht="12.75">
      <c r="A251" s="267">
        <v>303</v>
      </c>
      <c r="B251" s="103">
        <f t="shared" si="12"/>
        <v>14.06</v>
      </c>
      <c r="C251" s="85"/>
      <c r="D251" s="261">
        <v>24370</v>
      </c>
      <c r="E251" s="262"/>
      <c r="F251" s="264">
        <f t="shared" si="11"/>
        <v>29039</v>
      </c>
      <c r="G251" s="263">
        <f t="shared" si="10"/>
        <v>20799</v>
      </c>
      <c r="H251" s="262">
        <v>660</v>
      </c>
    </row>
    <row r="252" spans="1:8" ht="12.75">
      <c r="A252" s="267">
        <v>304</v>
      </c>
      <c r="B252" s="103">
        <f t="shared" si="12"/>
        <v>14.07</v>
      </c>
      <c r="C252" s="85"/>
      <c r="D252" s="261">
        <v>24370</v>
      </c>
      <c r="E252" s="262"/>
      <c r="F252" s="264">
        <f t="shared" si="11"/>
        <v>29019</v>
      </c>
      <c r="G252" s="263">
        <f t="shared" si="10"/>
        <v>20785</v>
      </c>
      <c r="H252" s="262">
        <v>660</v>
      </c>
    </row>
    <row r="253" spans="1:8" ht="12.75">
      <c r="A253" s="267">
        <v>305</v>
      </c>
      <c r="B253" s="103">
        <f t="shared" si="12"/>
        <v>14.08</v>
      </c>
      <c r="C253" s="85"/>
      <c r="D253" s="261">
        <v>24370</v>
      </c>
      <c r="E253" s="262"/>
      <c r="F253" s="264">
        <f t="shared" si="11"/>
        <v>28998</v>
      </c>
      <c r="G253" s="263">
        <f t="shared" si="10"/>
        <v>20770</v>
      </c>
      <c r="H253" s="262">
        <v>660</v>
      </c>
    </row>
    <row r="254" spans="1:8" ht="12.75">
      <c r="A254" s="267">
        <v>306</v>
      </c>
      <c r="B254" s="103">
        <f t="shared" si="12"/>
        <v>14.09</v>
      </c>
      <c r="C254" s="85"/>
      <c r="D254" s="261">
        <v>24370</v>
      </c>
      <c r="E254" s="262"/>
      <c r="F254" s="264">
        <f t="shared" si="11"/>
        <v>28978</v>
      </c>
      <c r="G254" s="263">
        <f t="shared" si="10"/>
        <v>20755</v>
      </c>
      <c r="H254" s="262">
        <v>660</v>
      </c>
    </row>
    <row r="255" spans="1:8" ht="12.75">
      <c r="A255" s="267">
        <v>307</v>
      </c>
      <c r="B255" s="103">
        <f t="shared" si="12"/>
        <v>14.1</v>
      </c>
      <c r="C255" s="85"/>
      <c r="D255" s="261">
        <v>24370</v>
      </c>
      <c r="E255" s="262"/>
      <c r="F255" s="264">
        <f t="shared" si="11"/>
        <v>28958</v>
      </c>
      <c r="G255" s="263">
        <f t="shared" si="10"/>
        <v>20740</v>
      </c>
      <c r="H255" s="262">
        <v>660</v>
      </c>
    </row>
    <row r="256" spans="1:8" ht="12.75">
      <c r="A256" s="267">
        <v>308</v>
      </c>
      <c r="B256" s="103">
        <f t="shared" si="12"/>
        <v>14.11</v>
      </c>
      <c r="C256" s="85"/>
      <c r="D256" s="261">
        <v>24370</v>
      </c>
      <c r="E256" s="262"/>
      <c r="F256" s="264">
        <f t="shared" si="11"/>
        <v>28938</v>
      </c>
      <c r="G256" s="263">
        <f t="shared" si="10"/>
        <v>20726</v>
      </c>
      <c r="H256" s="262">
        <v>660</v>
      </c>
    </row>
    <row r="257" spans="1:8" ht="12.75">
      <c r="A257" s="267">
        <v>309</v>
      </c>
      <c r="B257" s="103">
        <f t="shared" si="12"/>
        <v>14.12</v>
      </c>
      <c r="C257" s="85"/>
      <c r="D257" s="261">
        <v>24370</v>
      </c>
      <c r="E257" s="262"/>
      <c r="F257" s="264">
        <f t="shared" si="11"/>
        <v>28918</v>
      </c>
      <c r="G257" s="263">
        <f t="shared" si="10"/>
        <v>20711</v>
      </c>
      <c r="H257" s="262">
        <v>660</v>
      </c>
    </row>
    <row r="258" spans="1:8" ht="12.75">
      <c r="A258" s="267">
        <v>310</v>
      </c>
      <c r="B258" s="103">
        <f t="shared" si="12"/>
        <v>14.13</v>
      </c>
      <c r="C258" s="85"/>
      <c r="D258" s="261">
        <v>24370</v>
      </c>
      <c r="E258" s="262"/>
      <c r="F258" s="264">
        <f t="shared" si="11"/>
        <v>28898</v>
      </c>
      <c r="G258" s="263">
        <f t="shared" si="10"/>
        <v>20696</v>
      </c>
      <c r="H258" s="262">
        <v>660</v>
      </c>
    </row>
    <row r="259" spans="1:8" ht="12.75">
      <c r="A259" s="267">
        <v>311</v>
      </c>
      <c r="B259" s="103">
        <f t="shared" si="12"/>
        <v>14.13</v>
      </c>
      <c r="C259" s="85"/>
      <c r="D259" s="261">
        <v>24370</v>
      </c>
      <c r="E259" s="262"/>
      <c r="F259" s="264">
        <f t="shared" si="11"/>
        <v>28898</v>
      </c>
      <c r="G259" s="263">
        <f t="shared" si="10"/>
        <v>20696</v>
      </c>
      <c r="H259" s="262">
        <v>660</v>
      </c>
    </row>
    <row r="260" spans="1:8" ht="12.75">
      <c r="A260" s="267">
        <v>312</v>
      </c>
      <c r="B260" s="103">
        <f t="shared" si="12"/>
        <v>14.14</v>
      </c>
      <c r="C260" s="85"/>
      <c r="D260" s="261">
        <v>24370</v>
      </c>
      <c r="E260" s="262"/>
      <c r="F260" s="264">
        <f t="shared" si="11"/>
        <v>28878</v>
      </c>
      <c r="G260" s="263">
        <f t="shared" si="10"/>
        <v>20682</v>
      </c>
      <c r="H260" s="262">
        <v>660</v>
      </c>
    </row>
    <row r="261" spans="1:8" ht="12.75">
      <c r="A261" s="267">
        <v>313</v>
      </c>
      <c r="B261" s="103">
        <f t="shared" si="12"/>
        <v>14.15</v>
      </c>
      <c r="C261" s="85"/>
      <c r="D261" s="261">
        <v>24370</v>
      </c>
      <c r="E261" s="262"/>
      <c r="F261" s="264">
        <f t="shared" si="11"/>
        <v>28858</v>
      </c>
      <c r="G261" s="263">
        <f t="shared" si="10"/>
        <v>20667</v>
      </c>
      <c r="H261" s="262">
        <v>660</v>
      </c>
    </row>
    <row r="262" spans="1:8" ht="12.75">
      <c r="A262" s="267">
        <v>314</v>
      </c>
      <c r="B262" s="103">
        <f t="shared" si="12"/>
        <v>14.16</v>
      </c>
      <c r="C262" s="85"/>
      <c r="D262" s="261">
        <v>24370</v>
      </c>
      <c r="E262" s="262"/>
      <c r="F262" s="264">
        <f t="shared" si="11"/>
        <v>28838</v>
      </c>
      <c r="G262" s="263">
        <f t="shared" si="10"/>
        <v>20653</v>
      </c>
      <c r="H262" s="262">
        <v>660</v>
      </c>
    </row>
    <row r="263" spans="1:8" ht="12.75">
      <c r="A263" s="267">
        <v>315</v>
      </c>
      <c r="B263" s="103">
        <f t="shared" si="12"/>
        <v>14.17</v>
      </c>
      <c r="C263" s="85"/>
      <c r="D263" s="261">
        <v>24370</v>
      </c>
      <c r="E263" s="262"/>
      <c r="F263" s="264">
        <f t="shared" si="11"/>
        <v>28818</v>
      </c>
      <c r="G263" s="263">
        <f t="shared" si="10"/>
        <v>20638</v>
      </c>
      <c r="H263" s="262">
        <v>660</v>
      </c>
    </row>
    <row r="264" spans="1:8" ht="12.75">
      <c r="A264" s="267">
        <v>316</v>
      </c>
      <c r="B264" s="103">
        <f t="shared" si="12"/>
        <v>14.18</v>
      </c>
      <c r="C264" s="85"/>
      <c r="D264" s="261">
        <v>24370</v>
      </c>
      <c r="E264" s="262"/>
      <c r="F264" s="264">
        <f t="shared" si="11"/>
        <v>28799</v>
      </c>
      <c r="G264" s="263">
        <f t="shared" si="10"/>
        <v>20623</v>
      </c>
      <c r="H264" s="262">
        <v>660</v>
      </c>
    </row>
    <row r="265" spans="1:8" ht="12.75">
      <c r="A265" s="267">
        <v>317</v>
      </c>
      <c r="B265" s="103">
        <f t="shared" si="12"/>
        <v>14.19</v>
      </c>
      <c r="C265" s="85"/>
      <c r="D265" s="261">
        <v>24370</v>
      </c>
      <c r="E265" s="262"/>
      <c r="F265" s="264">
        <f t="shared" si="11"/>
        <v>28779</v>
      </c>
      <c r="G265" s="263">
        <f t="shared" si="10"/>
        <v>20609</v>
      </c>
      <c r="H265" s="262">
        <v>660</v>
      </c>
    </row>
    <row r="266" spans="1:8" ht="12.75">
      <c r="A266" s="267">
        <v>318</v>
      </c>
      <c r="B266" s="103">
        <f t="shared" si="12"/>
        <v>14.2</v>
      </c>
      <c r="C266" s="85"/>
      <c r="D266" s="261">
        <v>24370</v>
      </c>
      <c r="E266" s="262"/>
      <c r="F266" s="264">
        <f t="shared" si="11"/>
        <v>28759</v>
      </c>
      <c r="G266" s="263">
        <f t="shared" si="10"/>
        <v>20594</v>
      </c>
      <c r="H266" s="262">
        <v>660</v>
      </c>
    </row>
    <row r="267" spans="1:8" ht="12.75">
      <c r="A267" s="267">
        <v>319</v>
      </c>
      <c r="B267" s="103">
        <f t="shared" si="12"/>
        <v>14.21</v>
      </c>
      <c r="C267" s="85"/>
      <c r="D267" s="261">
        <v>24370</v>
      </c>
      <c r="E267" s="262"/>
      <c r="F267" s="264">
        <f t="shared" si="11"/>
        <v>28739</v>
      </c>
      <c r="G267" s="263">
        <f t="shared" si="10"/>
        <v>20580</v>
      </c>
      <c r="H267" s="262">
        <v>660</v>
      </c>
    </row>
    <row r="268" spans="1:8" ht="13.5" thickBot="1">
      <c r="A268" s="164">
        <v>320</v>
      </c>
      <c r="B268" s="103">
        <f t="shared" si="12"/>
        <v>14.22</v>
      </c>
      <c r="C268" s="100"/>
      <c r="D268" s="261">
        <v>24370</v>
      </c>
      <c r="E268" s="271"/>
      <c r="F268" s="264">
        <f t="shared" si="11"/>
        <v>28719</v>
      </c>
      <c r="G268" s="272">
        <f t="shared" si="10"/>
        <v>20565</v>
      </c>
      <c r="H268" s="262">
        <v>660</v>
      </c>
    </row>
    <row r="269" spans="1:8" ht="12.75">
      <c r="A269" s="267">
        <v>321</v>
      </c>
      <c r="B269" s="99">
        <v>14.19</v>
      </c>
      <c r="C269" s="85"/>
      <c r="D269" s="261">
        <v>24370</v>
      </c>
      <c r="E269" s="262"/>
      <c r="F269" s="264">
        <f t="shared" si="11"/>
        <v>28779</v>
      </c>
      <c r="G269" s="263">
        <f aca="true" t="shared" si="13" ref="G269:G332">ROUND(12*(1/B269*D269),0)</f>
        <v>20609</v>
      </c>
      <c r="H269" s="262">
        <v>660</v>
      </c>
    </row>
    <row r="270" spans="1:8" ht="12.75">
      <c r="A270" s="267">
        <v>322</v>
      </c>
      <c r="B270" s="99">
        <v>14.19</v>
      </c>
      <c r="C270" s="85"/>
      <c r="D270" s="261">
        <v>24370</v>
      </c>
      <c r="E270" s="262"/>
      <c r="F270" s="264">
        <f t="shared" si="11"/>
        <v>28779</v>
      </c>
      <c r="G270" s="263">
        <f t="shared" si="13"/>
        <v>20609</v>
      </c>
      <c r="H270" s="262">
        <v>660</v>
      </c>
    </row>
    <row r="271" spans="1:8" ht="12.75">
      <c r="A271" s="267">
        <v>323</v>
      </c>
      <c r="B271" s="99">
        <v>14.19</v>
      </c>
      <c r="C271" s="85"/>
      <c r="D271" s="261">
        <v>24370</v>
      </c>
      <c r="E271" s="262"/>
      <c r="F271" s="264">
        <f t="shared" si="11"/>
        <v>28779</v>
      </c>
      <c r="G271" s="263">
        <f t="shared" si="13"/>
        <v>20609</v>
      </c>
      <c r="H271" s="262">
        <v>660</v>
      </c>
    </row>
    <row r="272" spans="1:8" ht="12.75">
      <c r="A272" s="267">
        <v>324</v>
      </c>
      <c r="B272" s="99">
        <v>14.19</v>
      </c>
      <c r="C272" s="85"/>
      <c r="D272" s="261">
        <v>24370</v>
      </c>
      <c r="E272" s="262"/>
      <c r="F272" s="264">
        <f t="shared" si="11"/>
        <v>28779</v>
      </c>
      <c r="G272" s="263">
        <f t="shared" si="13"/>
        <v>20609</v>
      </c>
      <c r="H272" s="262">
        <v>660</v>
      </c>
    </row>
    <row r="273" spans="1:8" ht="12.75">
      <c r="A273" s="267">
        <v>325</v>
      </c>
      <c r="B273" s="99">
        <v>14.19</v>
      </c>
      <c r="C273" s="85"/>
      <c r="D273" s="261">
        <v>24370</v>
      </c>
      <c r="E273" s="262"/>
      <c r="F273" s="264">
        <f aca="true" t="shared" si="14" ref="F273:F336">ROUND(12*1.3644*(1/B273*D273)+H273,0)</f>
        <v>28779</v>
      </c>
      <c r="G273" s="263">
        <f t="shared" si="13"/>
        <v>20609</v>
      </c>
      <c r="H273" s="262">
        <v>660</v>
      </c>
    </row>
    <row r="274" spans="1:8" ht="12.75">
      <c r="A274" s="267">
        <v>326</v>
      </c>
      <c r="B274" s="99">
        <v>14.19</v>
      </c>
      <c r="C274" s="85"/>
      <c r="D274" s="261">
        <v>24370</v>
      </c>
      <c r="E274" s="262"/>
      <c r="F274" s="264">
        <f t="shared" si="14"/>
        <v>28779</v>
      </c>
      <c r="G274" s="263">
        <f t="shared" si="13"/>
        <v>20609</v>
      </c>
      <c r="H274" s="262">
        <v>660</v>
      </c>
    </row>
    <row r="275" spans="1:8" ht="12.75">
      <c r="A275" s="267">
        <v>327</v>
      </c>
      <c r="B275" s="99">
        <v>14.19</v>
      </c>
      <c r="C275" s="85"/>
      <c r="D275" s="261">
        <v>24370</v>
      </c>
      <c r="E275" s="262"/>
      <c r="F275" s="264">
        <f t="shared" si="14"/>
        <v>28779</v>
      </c>
      <c r="G275" s="263">
        <f t="shared" si="13"/>
        <v>20609</v>
      </c>
      <c r="H275" s="262">
        <v>660</v>
      </c>
    </row>
    <row r="276" spans="1:8" ht="12.75">
      <c r="A276" s="267">
        <v>328</v>
      </c>
      <c r="B276" s="99">
        <v>14.19</v>
      </c>
      <c r="C276" s="85"/>
      <c r="D276" s="261">
        <v>24370</v>
      </c>
      <c r="E276" s="262"/>
      <c r="F276" s="264">
        <f t="shared" si="14"/>
        <v>28779</v>
      </c>
      <c r="G276" s="263">
        <f t="shared" si="13"/>
        <v>20609</v>
      </c>
      <c r="H276" s="262">
        <v>660</v>
      </c>
    </row>
    <row r="277" spans="1:8" ht="12.75">
      <c r="A277" s="267">
        <v>329</v>
      </c>
      <c r="B277" s="99">
        <v>14.19</v>
      </c>
      <c r="C277" s="85"/>
      <c r="D277" s="261">
        <v>24370</v>
      </c>
      <c r="E277" s="262"/>
      <c r="F277" s="264">
        <f t="shared" si="14"/>
        <v>28779</v>
      </c>
      <c r="G277" s="263">
        <f t="shared" si="13"/>
        <v>20609</v>
      </c>
      <c r="H277" s="262">
        <v>660</v>
      </c>
    </row>
    <row r="278" spans="1:8" ht="12.75">
      <c r="A278" s="267">
        <v>330</v>
      </c>
      <c r="B278" s="99">
        <v>14.19</v>
      </c>
      <c r="C278" s="85"/>
      <c r="D278" s="261">
        <v>24370</v>
      </c>
      <c r="E278" s="262"/>
      <c r="F278" s="264">
        <f t="shared" si="14"/>
        <v>28779</v>
      </c>
      <c r="G278" s="263">
        <f t="shared" si="13"/>
        <v>20609</v>
      </c>
      <c r="H278" s="262">
        <v>660</v>
      </c>
    </row>
    <row r="279" spans="1:8" ht="12.75">
      <c r="A279" s="267">
        <v>331</v>
      </c>
      <c r="B279" s="99">
        <v>14.19</v>
      </c>
      <c r="C279" s="85"/>
      <c r="D279" s="261">
        <v>24370</v>
      </c>
      <c r="E279" s="262"/>
      <c r="F279" s="264">
        <f t="shared" si="14"/>
        <v>28779</v>
      </c>
      <c r="G279" s="263">
        <f t="shared" si="13"/>
        <v>20609</v>
      </c>
      <c r="H279" s="262">
        <v>660</v>
      </c>
    </row>
    <row r="280" spans="1:8" ht="12.75">
      <c r="A280" s="267">
        <v>332</v>
      </c>
      <c r="B280" s="99">
        <v>14.19</v>
      </c>
      <c r="C280" s="85"/>
      <c r="D280" s="261">
        <v>24370</v>
      </c>
      <c r="E280" s="262"/>
      <c r="F280" s="264">
        <f t="shared" si="14"/>
        <v>28779</v>
      </c>
      <c r="G280" s="263">
        <f t="shared" si="13"/>
        <v>20609</v>
      </c>
      <c r="H280" s="262">
        <v>660</v>
      </c>
    </row>
    <row r="281" spans="1:8" ht="12.75">
      <c r="A281" s="267">
        <v>333</v>
      </c>
      <c r="B281" s="99">
        <v>14.19</v>
      </c>
      <c r="C281" s="85"/>
      <c r="D281" s="261">
        <v>24370</v>
      </c>
      <c r="E281" s="262"/>
      <c r="F281" s="264">
        <f t="shared" si="14"/>
        <v>28779</v>
      </c>
      <c r="G281" s="263">
        <f t="shared" si="13"/>
        <v>20609</v>
      </c>
      <c r="H281" s="262">
        <v>660</v>
      </c>
    </row>
    <row r="282" spans="1:8" ht="12.75">
      <c r="A282" s="267">
        <v>334</v>
      </c>
      <c r="B282" s="99">
        <v>14.19</v>
      </c>
      <c r="C282" s="85"/>
      <c r="D282" s="261">
        <v>24370</v>
      </c>
      <c r="E282" s="262"/>
      <c r="F282" s="264">
        <f t="shared" si="14"/>
        <v>28779</v>
      </c>
      <c r="G282" s="263">
        <f t="shared" si="13"/>
        <v>20609</v>
      </c>
      <c r="H282" s="262">
        <v>660</v>
      </c>
    </row>
    <row r="283" spans="1:8" ht="12.75">
      <c r="A283" s="267">
        <v>335</v>
      </c>
      <c r="B283" s="99">
        <v>14.19</v>
      </c>
      <c r="C283" s="85"/>
      <c r="D283" s="261">
        <v>24370</v>
      </c>
      <c r="E283" s="262"/>
      <c r="F283" s="264">
        <f t="shared" si="14"/>
        <v>28779</v>
      </c>
      <c r="G283" s="263">
        <f t="shared" si="13"/>
        <v>20609</v>
      </c>
      <c r="H283" s="262">
        <v>660</v>
      </c>
    </row>
    <row r="284" spans="1:8" ht="12.75">
      <c r="A284" s="267">
        <v>336</v>
      </c>
      <c r="B284" s="99">
        <v>14.19</v>
      </c>
      <c r="C284" s="85"/>
      <c r="D284" s="261">
        <v>24370</v>
      </c>
      <c r="E284" s="262"/>
      <c r="F284" s="264">
        <f t="shared" si="14"/>
        <v>28779</v>
      </c>
      <c r="G284" s="263">
        <f t="shared" si="13"/>
        <v>20609</v>
      </c>
      <c r="H284" s="262">
        <v>660</v>
      </c>
    </row>
    <row r="285" spans="1:8" ht="12.75">
      <c r="A285" s="267">
        <v>337</v>
      </c>
      <c r="B285" s="99">
        <v>14.19</v>
      </c>
      <c r="C285" s="85"/>
      <c r="D285" s="261">
        <v>24370</v>
      </c>
      <c r="E285" s="262"/>
      <c r="F285" s="264">
        <f t="shared" si="14"/>
        <v>28779</v>
      </c>
      <c r="G285" s="263">
        <f t="shared" si="13"/>
        <v>20609</v>
      </c>
      <c r="H285" s="262">
        <v>660</v>
      </c>
    </row>
    <row r="286" spans="1:8" ht="12.75">
      <c r="A286" s="267">
        <v>338</v>
      </c>
      <c r="B286" s="99">
        <v>14.19</v>
      </c>
      <c r="C286" s="85"/>
      <c r="D286" s="261">
        <v>24370</v>
      </c>
      <c r="E286" s="262"/>
      <c r="F286" s="264">
        <f t="shared" si="14"/>
        <v>28779</v>
      </c>
      <c r="G286" s="263">
        <f t="shared" si="13"/>
        <v>20609</v>
      </c>
      <c r="H286" s="262">
        <v>660</v>
      </c>
    </row>
    <row r="287" spans="1:8" ht="12.75">
      <c r="A287" s="267">
        <v>339</v>
      </c>
      <c r="B287" s="99">
        <v>14.19</v>
      </c>
      <c r="C287" s="85"/>
      <c r="D287" s="261">
        <v>24370</v>
      </c>
      <c r="E287" s="262"/>
      <c r="F287" s="264">
        <f t="shared" si="14"/>
        <v>28779</v>
      </c>
      <c r="G287" s="263">
        <f t="shared" si="13"/>
        <v>20609</v>
      </c>
      <c r="H287" s="262">
        <v>660</v>
      </c>
    </row>
    <row r="288" spans="1:8" ht="12.75">
      <c r="A288" s="267">
        <v>340</v>
      </c>
      <c r="B288" s="99">
        <v>14.19</v>
      </c>
      <c r="C288" s="85"/>
      <c r="D288" s="261">
        <v>24370</v>
      </c>
      <c r="E288" s="262"/>
      <c r="F288" s="264">
        <f t="shared" si="14"/>
        <v>28779</v>
      </c>
      <c r="G288" s="263">
        <f t="shared" si="13"/>
        <v>20609</v>
      </c>
      <c r="H288" s="262">
        <v>660</v>
      </c>
    </row>
    <row r="289" spans="1:8" ht="12.75">
      <c r="A289" s="267">
        <v>341</v>
      </c>
      <c r="B289" s="99">
        <v>14.19</v>
      </c>
      <c r="C289" s="85"/>
      <c r="D289" s="261">
        <v>24370</v>
      </c>
      <c r="E289" s="262"/>
      <c r="F289" s="264">
        <f t="shared" si="14"/>
        <v>28779</v>
      </c>
      <c r="G289" s="263">
        <f t="shared" si="13"/>
        <v>20609</v>
      </c>
      <c r="H289" s="262">
        <v>660</v>
      </c>
    </row>
    <row r="290" spans="1:8" ht="12.75">
      <c r="A290" s="267">
        <v>342</v>
      </c>
      <c r="B290" s="99">
        <v>14.19</v>
      </c>
      <c r="C290" s="85"/>
      <c r="D290" s="261">
        <v>24370</v>
      </c>
      <c r="E290" s="262"/>
      <c r="F290" s="264">
        <f t="shared" si="14"/>
        <v>28779</v>
      </c>
      <c r="G290" s="263">
        <f t="shared" si="13"/>
        <v>20609</v>
      </c>
      <c r="H290" s="262">
        <v>660</v>
      </c>
    </row>
    <row r="291" spans="1:8" ht="12.75">
      <c r="A291" s="267">
        <v>343</v>
      </c>
      <c r="B291" s="99">
        <v>14.19</v>
      </c>
      <c r="C291" s="85"/>
      <c r="D291" s="261">
        <v>24370</v>
      </c>
      <c r="E291" s="262"/>
      <c r="F291" s="264">
        <f t="shared" si="14"/>
        <v>28779</v>
      </c>
      <c r="G291" s="263">
        <f t="shared" si="13"/>
        <v>20609</v>
      </c>
      <c r="H291" s="262">
        <v>660</v>
      </c>
    </row>
    <row r="292" spans="1:8" ht="12.75">
      <c r="A292" s="267">
        <v>344</v>
      </c>
      <c r="B292" s="99">
        <v>14.19</v>
      </c>
      <c r="C292" s="85"/>
      <c r="D292" s="261">
        <v>24370</v>
      </c>
      <c r="E292" s="262"/>
      <c r="F292" s="264">
        <f t="shared" si="14"/>
        <v>28779</v>
      </c>
      <c r="G292" s="263">
        <f t="shared" si="13"/>
        <v>20609</v>
      </c>
      <c r="H292" s="262">
        <v>660</v>
      </c>
    </row>
    <row r="293" spans="1:8" ht="12.75">
      <c r="A293" s="267">
        <v>345</v>
      </c>
      <c r="B293" s="99">
        <v>14.19</v>
      </c>
      <c r="C293" s="85"/>
      <c r="D293" s="261">
        <v>24370</v>
      </c>
      <c r="E293" s="262"/>
      <c r="F293" s="264">
        <f t="shared" si="14"/>
        <v>28779</v>
      </c>
      <c r="G293" s="263">
        <f t="shared" si="13"/>
        <v>20609</v>
      </c>
      <c r="H293" s="262">
        <v>660</v>
      </c>
    </row>
    <row r="294" spans="1:8" ht="12.75">
      <c r="A294" s="267">
        <v>346</v>
      </c>
      <c r="B294" s="99">
        <v>14.19</v>
      </c>
      <c r="C294" s="85"/>
      <c r="D294" s="261">
        <v>24370</v>
      </c>
      <c r="E294" s="262"/>
      <c r="F294" s="264">
        <f t="shared" si="14"/>
        <v>28779</v>
      </c>
      <c r="G294" s="263">
        <f t="shared" si="13"/>
        <v>20609</v>
      </c>
      <c r="H294" s="262">
        <v>660</v>
      </c>
    </row>
    <row r="295" spans="1:8" ht="12.75">
      <c r="A295" s="267">
        <v>347</v>
      </c>
      <c r="B295" s="99">
        <v>14.19</v>
      </c>
      <c r="C295" s="85"/>
      <c r="D295" s="261">
        <v>24370</v>
      </c>
      <c r="E295" s="262"/>
      <c r="F295" s="264">
        <f t="shared" si="14"/>
        <v>28779</v>
      </c>
      <c r="G295" s="263">
        <f t="shared" si="13"/>
        <v>20609</v>
      </c>
      <c r="H295" s="262">
        <v>660</v>
      </c>
    </row>
    <row r="296" spans="1:8" ht="12.75">
      <c r="A296" s="267">
        <v>348</v>
      </c>
      <c r="B296" s="99">
        <v>14.19</v>
      </c>
      <c r="C296" s="85"/>
      <c r="D296" s="261">
        <v>24370</v>
      </c>
      <c r="E296" s="262"/>
      <c r="F296" s="264">
        <f t="shared" si="14"/>
        <v>28779</v>
      </c>
      <c r="G296" s="263">
        <f t="shared" si="13"/>
        <v>20609</v>
      </c>
      <c r="H296" s="262">
        <v>660</v>
      </c>
    </row>
    <row r="297" spans="1:8" ht="12.75">
      <c r="A297" s="267">
        <v>349</v>
      </c>
      <c r="B297" s="99">
        <v>14.19</v>
      </c>
      <c r="C297" s="85"/>
      <c r="D297" s="261">
        <v>24370</v>
      </c>
      <c r="E297" s="262"/>
      <c r="F297" s="264">
        <f t="shared" si="14"/>
        <v>28779</v>
      </c>
      <c r="G297" s="263">
        <f t="shared" si="13"/>
        <v>20609</v>
      </c>
      <c r="H297" s="262">
        <v>660</v>
      </c>
    </row>
    <row r="298" spans="1:8" ht="12.75">
      <c r="A298" s="267">
        <v>350</v>
      </c>
      <c r="B298" s="99">
        <v>14.19</v>
      </c>
      <c r="C298" s="85"/>
      <c r="D298" s="261">
        <v>24370</v>
      </c>
      <c r="E298" s="262"/>
      <c r="F298" s="264">
        <f t="shared" si="14"/>
        <v>28779</v>
      </c>
      <c r="G298" s="263">
        <f t="shared" si="13"/>
        <v>20609</v>
      </c>
      <c r="H298" s="262">
        <v>660</v>
      </c>
    </row>
    <row r="299" spans="1:8" ht="12.75">
      <c r="A299" s="267">
        <v>351</v>
      </c>
      <c r="B299" s="99">
        <v>14.19</v>
      </c>
      <c r="C299" s="85"/>
      <c r="D299" s="261">
        <v>24370</v>
      </c>
      <c r="E299" s="262"/>
      <c r="F299" s="264">
        <f t="shared" si="14"/>
        <v>28779</v>
      </c>
      <c r="G299" s="263">
        <f t="shared" si="13"/>
        <v>20609</v>
      </c>
      <c r="H299" s="262">
        <v>660</v>
      </c>
    </row>
    <row r="300" spans="1:8" ht="12.75">
      <c r="A300" s="267">
        <v>352</v>
      </c>
      <c r="B300" s="99">
        <v>14.19</v>
      </c>
      <c r="C300" s="85"/>
      <c r="D300" s="261">
        <v>24370</v>
      </c>
      <c r="E300" s="262"/>
      <c r="F300" s="264">
        <f t="shared" si="14"/>
        <v>28779</v>
      </c>
      <c r="G300" s="263">
        <f t="shared" si="13"/>
        <v>20609</v>
      </c>
      <c r="H300" s="262">
        <v>660</v>
      </c>
    </row>
    <row r="301" spans="1:8" ht="12.75">
      <c r="A301" s="267">
        <v>353</v>
      </c>
      <c r="B301" s="99">
        <v>14.19</v>
      </c>
      <c r="C301" s="85"/>
      <c r="D301" s="261">
        <v>24370</v>
      </c>
      <c r="E301" s="262"/>
      <c r="F301" s="264">
        <f t="shared" si="14"/>
        <v>28779</v>
      </c>
      <c r="G301" s="263">
        <f t="shared" si="13"/>
        <v>20609</v>
      </c>
      <c r="H301" s="262">
        <v>660</v>
      </c>
    </row>
    <row r="302" spans="1:8" ht="12.75">
      <c r="A302" s="267">
        <v>354</v>
      </c>
      <c r="B302" s="99">
        <v>14.19</v>
      </c>
      <c r="C302" s="85"/>
      <c r="D302" s="261">
        <v>24370</v>
      </c>
      <c r="E302" s="262"/>
      <c r="F302" s="264">
        <f t="shared" si="14"/>
        <v>28779</v>
      </c>
      <c r="G302" s="263">
        <f t="shared" si="13"/>
        <v>20609</v>
      </c>
      <c r="H302" s="262">
        <v>660</v>
      </c>
    </row>
    <row r="303" spans="1:8" ht="12.75">
      <c r="A303" s="267">
        <v>355</v>
      </c>
      <c r="B303" s="99">
        <v>14.19</v>
      </c>
      <c r="C303" s="85"/>
      <c r="D303" s="261">
        <v>24370</v>
      </c>
      <c r="E303" s="262"/>
      <c r="F303" s="264">
        <f t="shared" si="14"/>
        <v>28779</v>
      </c>
      <c r="G303" s="263">
        <f t="shared" si="13"/>
        <v>20609</v>
      </c>
      <c r="H303" s="262">
        <v>660</v>
      </c>
    </row>
    <row r="304" spans="1:8" ht="12.75">
      <c r="A304" s="267">
        <v>356</v>
      </c>
      <c r="B304" s="99">
        <v>14.19</v>
      </c>
      <c r="C304" s="85"/>
      <c r="D304" s="261">
        <v>24370</v>
      </c>
      <c r="E304" s="262"/>
      <c r="F304" s="264">
        <f t="shared" si="14"/>
        <v>28779</v>
      </c>
      <c r="G304" s="263">
        <f t="shared" si="13"/>
        <v>20609</v>
      </c>
      <c r="H304" s="262">
        <v>660</v>
      </c>
    </row>
    <row r="305" spans="1:8" ht="12.75">
      <c r="A305" s="267">
        <v>357</v>
      </c>
      <c r="B305" s="99">
        <v>14.19</v>
      </c>
      <c r="C305" s="85"/>
      <c r="D305" s="261">
        <v>24370</v>
      </c>
      <c r="E305" s="262"/>
      <c r="F305" s="264">
        <f t="shared" si="14"/>
        <v>28779</v>
      </c>
      <c r="G305" s="263">
        <f t="shared" si="13"/>
        <v>20609</v>
      </c>
      <c r="H305" s="262">
        <v>660</v>
      </c>
    </row>
    <row r="306" spans="1:8" ht="12.75">
      <c r="A306" s="267">
        <v>358</v>
      </c>
      <c r="B306" s="99">
        <v>14.19</v>
      </c>
      <c r="C306" s="85"/>
      <c r="D306" s="261">
        <v>24370</v>
      </c>
      <c r="E306" s="262"/>
      <c r="F306" s="264">
        <f t="shared" si="14"/>
        <v>28779</v>
      </c>
      <c r="G306" s="263">
        <f t="shared" si="13"/>
        <v>20609</v>
      </c>
      <c r="H306" s="262">
        <v>660</v>
      </c>
    </row>
    <row r="307" spans="1:8" ht="12.75">
      <c r="A307" s="267">
        <v>359</v>
      </c>
      <c r="B307" s="99">
        <v>14.19</v>
      </c>
      <c r="C307" s="85"/>
      <c r="D307" s="261">
        <v>24370</v>
      </c>
      <c r="E307" s="262"/>
      <c r="F307" s="264">
        <f t="shared" si="14"/>
        <v>28779</v>
      </c>
      <c r="G307" s="263">
        <f t="shared" si="13"/>
        <v>20609</v>
      </c>
      <c r="H307" s="262">
        <v>660</v>
      </c>
    </row>
    <row r="308" spans="1:8" ht="12.75">
      <c r="A308" s="267">
        <v>360</v>
      </c>
      <c r="B308" s="99">
        <v>14.19</v>
      </c>
      <c r="C308" s="85"/>
      <c r="D308" s="261">
        <v>24370</v>
      </c>
      <c r="E308" s="262"/>
      <c r="F308" s="264">
        <f t="shared" si="14"/>
        <v>28779</v>
      </c>
      <c r="G308" s="263">
        <f t="shared" si="13"/>
        <v>20609</v>
      </c>
      <c r="H308" s="262">
        <v>660</v>
      </c>
    </row>
    <row r="309" spans="1:8" ht="12.75">
      <c r="A309" s="267">
        <v>361</v>
      </c>
      <c r="B309" s="99">
        <v>14.19</v>
      </c>
      <c r="C309" s="85"/>
      <c r="D309" s="261">
        <v>24370</v>
      </c>
      <c r="E309" s="262"/>
      <c r="F309" s="264">
        <f t="shared" si="14"/>
        <v>28779</v>
      </c>
      <c r="G309" s="263">
        <f t="shared" si="13"/>
        <v>20609</v>
      </c>
      <c r="H309" s="262">
        <v>660</v>
      </c>
    </row>
    <row r="310" spans="1:8" ht="12.75">
      <c r="A310" s="267">
        <v>362</v>
      </c>
      <c r="B310" s="99">
        <v>14.19</v>
      </c>
      <c r="C310" s="85"/>
      <c r="D310" s="261">
        <v>24370</v>
      </c>
      <c r="E310" s="262"/>
      <c r="F310" s="264">
        <f t="shared" si="14"/>
        <v>28779</v>
      </c>
      <c r="G310" s="263">
        <f t="shared" si="13"/>
        <v>20609</v>
      </c>
      <c r="H310" s="262">
        <v>660</v>
      </c>
    </row>
    <row r="311" spans="1:8" ht="12.75">
      <c r="A311" s="267">
        <v>363</v>
      </c>
      <c r="B311" s="99">
        <v>14.19</v>
      </c>
      <c r="C311" s="85"/>
      <c r="D311" s="261">
        <v>24370</v>
      </c>
      <c r="E311" s="262"/>
      <c r="F311" s="264">
        <f t="shared" si="14"/>
        <v>28779</v>
      </c>
      <c r="G311" s="263">
        <f t="shared" si="13"/>
        <v>20609</v>
      </c>
      <c r="H311" s="262">
        <v>660</v>
      </c>
    </row>
    <row r="312" spans="1:8" ht="12.75">
      <c r="A312" s="267">
        <v>364</v>
      </c>
      <c r="B312" s="99">
        <v>14.19</v>
      </c>
      <c r="C312" s="85"/>
      <c r="D312" s="261">
        <v>24370</v>
      </c>
      <c r="E312" s="262"/>
      <c r="F312" s="264">
        <f t="shared" si="14"/>
        <v>28779</v>
      </c>
      <c r="G312" s="263">
        <f t="shared" si="13"/>
        <v>20609</v>
      </c>
      <c r="H312" s="262">
        <v>660</v>
      </c>
    </row>
    <row r="313" spans="1:8" ht="12.75">
      <c r="A313" s="267">
        <v>365</v>
      </c>
      <c r="B313" s="99">
        <v>14.19</v>
      </c>
      <c r="C313" s="85"/>
      <c r="D313" s="261">
        <v>24370</v>
      </c>
      <c r="E313" s="262"/>
      <c r="F313" s="264">
        <f t="shared" si="14"/>
        <v>28779</v>
      </c>
      <c r="G313" s="263">
        <f t="shared" si="13"/>
        <v>20609</v>
      </c>
      <c r="H313" s="262">
        <v>660</v>
      </c>
    </row>
    <row r="314" spans="1:8" ht="12.75">
      <c r="A314" s="267">
        <v>366</v>
      </c>
      <c r="B314" s="99">
        <v>14.19</v>
      </c>
      <c r="C314" s="85"/>
      <c r="D314" s="261">
        <v>24370</v>
      </c>
      <c r="E314" s="262"/>
      <c r="F314" s="264">
        <f t="shared" si="14"/>
        <v>28779</v>
      </c>
      <c r="G314" s="263">
        <f t="shared" si="13"/>
        <v>20609</v>
      </c>
      <c r="H314" s="262">
        <v>660</v>
      </c>
    </row>
    <row r="315" spans="1:8" ht="12.75">
      <c r="A315" s="267">
        <v>367</v>
      </c>
      <c r="B315" s="99">
        <v>14.19</v>
      </c>
      <c r="C315" s="85"/>
      <c r="D315" s="261">
        <v>24370</v>
      </c>
      <c r="E315" s="262"/>
      <c r="F315" s="264">
        <f t="shared" si="14"/>
        <v>28779</v>
      </c>
      <c r="G315" s="263">
        <f t="shared" si="13"/>
        <v>20609</v>
      </c>
      <c r="H315" s="262">
        <v>660</v>
      </c>
    </row>
    <row r="316" spans="1:8" ht="12.75">
      <c r="A316" s="267">
        <v>368</v>
      </c>
      <c r="B316" s="99">
        <v>14.19</v>
      </c>
      <c r="C316" s="85"/>
      <c r="D316" s="261">
        <v>24370</v>
      </c>
      <c r="E316" s="262"/>
      <c r="F316" s="264">
        <f t="shared" si="14"/>
        <v>28779</v>
      </c>
      <c r="G316" s="263">
        <f t="shared" si="13"/>
        <v>20609</v>
      </c>
      <c r="H316" s="262">
        <v>660</v>
      </c>
    </row>
    <row r="317" spans="1:8" ht="12.75">
      <c r="A317" s="267">
        <v>369</v>
      </c>
      <c r="B317" s="99">
        <v>14.19</v>
      </c>
      <c r="C317" s="85"/>
      <c r="D317" s="261">
        <v>24370</v>
      </c>
      <c r="E317" s="262"/>
      <c r="F317" s="264">
        <f t="shared" si="14"/>
        <v>28779</v>
      </c>
      <c r="G317" s="263">
        <f t="shared" si="13"/>
        <v>20609</v>
      </c>
      <c r="H317" s="262">
        <v>660</v>
      </c>
    </row>
    <row r="318" spans="1:8" ht="12.75">
      <c r="A318" s="267">
        <v>370</v>
      </c>
      <c r="B318" s="99">
        <v>14.19</v>
      </c>
      <c r="C318" s="85"/>
      <c r="D318" s="261">
        <v>24370</v>
      </c>
      <c r="E318" s="262"/>
      <c r="F318" s="264">
        <f t="shared" si="14"/>
        <v>28779</v>
      </c>
      <c r="G318" s="263">
        <f t="shared" si="13"/>
        <v>20609</v>
      </c>
      <c r="H318" s="262">
        <v>660</v>
      </c>
    </row>
    <row r="319" spans="1:8" ht="12.75">
      <c r="A319" s="267">
        <v>371</v>
      </c>
      <c r="B319" s="99">
        <v>14.19</v>
      </c>
      <c r="C319" s="85"/>
      <c r="D319" s="261">
        <v>24370</v>
      </c>
      <c r="E319" s="262"/>
      <c r="F319" s="264">
        <f t="shared" si="14"/>
        <v>28779</v>
      </c>
      <c r="G319" s="263">
        <f t="shared" si="13"/>
        <v>20609</v>
      </c>
      <c r="H319" s="262">
        <v>660</v>
      </c>
    </row>
    <row r="320" spans="1:8" ht="12.75">
      <c r="A320" s="267">
        <v>372</v>
      </c>
      <c r="B320" s="99">
        <v>14.19</v>
      </c>
      <c r="C320" s="85"/>
      <c r="D320" s="261">
        <v>24370</v>
      </c>
      <c r="E320" s="262"/>
      <c r="F320" s="264">
        <f t="shared" si="14"/>
        <v>28779</v>
      </c>
      <c r="G320" s="263">
        <f t="shared" si="13"/>
        <v>20609</v>
      </c>
      <c r="H320" s="262">
        <v>660</v>
      </c>
    </row>
    <row r="321" spans="1:8" ht="12.75">
      <c r="A321" s="267">
        <v>373</v>
      </c>
      <c r="B321" s="99">
        <v>14.19</v>
      </c>
      <c r="C321" s="85"/>
      <c r="D321" s="261">
        <v>24370</v>
      </c>
      <c r="E321" s="262"/>
      <c r="F321" s="264">
        <f t="shared" si="14"/>
        <v>28779</v>
      </c>
      <c r="G321" s="263">
        <f t="shared" si="13"/>
        <v>20609</v>
      </c>
      <c r="H321" s="262">
        <v>660</v>
      </c>
    </row>
    <row r="322" spans="1:8" ht="12.75">
      <c r="A322" s="267">
        <v>374</v>
      </c>
      <c r="B322" s="99">
        <v>14.19</v>
      </c>
      <c r="C322" s="85"/>
      <c r="D322" s="261">
        <v>24370</v>
      </c>
      <c r="E322" s="262"/>
      <c r="F322" s="264">
        <f t="shared" si="14"/>
        <v>28779</v>
      </c>
      <c r="G322" s="263">
        <f t="shared" si="13"/>
        <v>20609</v>
      </c>
      <c r="H322" s="262">
        <v>660</v>
      </c>
    </row>
    <row r="323" spans="1:8" ht="12.75">
      <c r="A323" s="267">
        <v>375</v>
      </c>
      <c r="B323" s="99">
        <v>14.19</v>
      </c>
      <c r="C323" s="85"/>
      <c r="D323" s="261">
        <v>24370</v>
      </c>
      <c r="E323" s="262"/>
      <c r="F323" s="264">
        <f t="shared" si="14"/>
        <v>28779</v>
      </c>
      <c r="G323" s="263">
        <f t="shared" si="13"/>
        <v>20609</v>
      </c>
      <c r="H323" s="262">
        <v>660</v>
      </c>
    </row>
    <row r="324" spans="1:8" ht="12.75">
      <c r="A324" s="267">
        <v>376</v>
      </c>
      <c r="B324" s="99">
        <v>14.19</v>
      </c>
      <c r="C324" s="85"/>
      <c r="D324" s="261">
        <v>24370</v>
      </c>
      <c r="E324" s="262"/>
      <c r="F324" s="264">
        <f t="shared" si="14"/>
        <v>28779</v>
      </c>
      <c r="G324" s="263">
        <f t="shared" si="13"/>
        <v>20609</v>
      </c>
      <c r="H324" s="262">
        <v>660</v>
      </c>
    </row>
    <row r="325" spans="1:8" ht="12.75">
      <c r="A325" s="267">
        <v>377</v>
      </c>
      <c r="B325" s="99">
        <v>14.19</v>
      </c>
      <c r="C325" s="85"/>
      <c r="D325" s="261">
        <v>24370</v>
      </c>
      <c r="E325" s="262"/>
      <c r="F325" s="264">
        <f t="shared" si="14"/>
        <v>28779</v>
      </c>
      <c r="G325" s="263">
        <f t="shared" si="13"/>
        <v>20609</v>
      </c>
      <c r="H325" s="262">
        <v>660</v>
      </c>
    </row>
    <row r="326" spans="1:8" ht="12.75">
      <c r="A326" s="267">
        <v>378</v>
      </c>
      <c r="B326" s="99">
        <v>14.19</v>
      </c>
      <c r="C326" s="85"/>
      <c r="D326" s="261">
        <v>24370</v>
      </c>
      <c r="E326" s="262"/>
      <c r="F326" s="264">
        <f t="shared" si="14"/>
        <v>28779</v>
      </c>
      <c r="G326" s="263">
        <f t="shared" si="13"/>
        <v>20609</v>
      </c>
      <c r="H326" s="262">
        <v>660</v>
      </c>
    </row>
    <row r="327" spans="1:8" ht="12.75">
      <c r="A327" s="267">
        <v>379</v>
      </c>
      <c r="B327" s="99">
        <v>14.19</v>
      </c>
      <c r="C327" s="85"/>
      <c r="D327" s="261">
        <v>24370</v>
      </c>
      <c r="E327" s="262"/>
      <c r="F327" s="264">
        <f t="shared" si="14"/>
        <v>28779</v>
      </c>
      <c r="G327" s="263">
        <f t="shared" si="13"/>
        <v>20609</v>
      </c>
      <c r="H327" s="262">
        <v>660</v>
      </c>
    </row>
    <row r="328" spans="1:8" ht="12.75">
      <c r="A328" s="267">
        <v>380</v>
      </c>
      <c r="B328" s="99">
        <v>14.19</v>
      </c>
      <c r="C328" s="85"/>
      <c r="D328" s="261">
        <v>24370</v>
      </c>
      <c r="E328" s="262"/>
      <c r="F328" s="264">
        <f t="shared" si="14"/>
        <v>28779</v>
      </c>
      <c r="G328" s="263">
        <f t="shared" si="13"/>
        <v>20609</v>
      </c>
      <c r="H328" s="262">
        <v>660</v>
      </c>
    </row>
    <row r="329" spans="1:8" ht="12.75">
      <c r="A329" s="267">
        <v>381</v>
      </c>
      <c r="B329" s="99">
        <v>14.19</v>
      </c>
      <c r="C329" s="85"/>
      <c r="D329" s="261">
        <v>24370</v>
      </c>
      <c r="E329" s="262"/>
      <c r="F329" s="264">
        <f t="shared" si="14"/>
        <v>28779</v>
      </c>
      <c r="G329" s="263">
        <f t="shared" si="13"/>
        <v>20609</v>
      </c>
      <c r="H329" s="262">
        <v>660</v>
      </c>
    </row>
    <row r="330" spans="1:8" ht="12.75">
      <c r="A330" s="267">
        <v>382</v>
      </c>
      <c r="B330" s="99">
        <v>14.19</v>
      </c>
      <c r="C330" s="85"/>
      <c r="D330" s="261">
        <v>24370</v>
      </c>
      <c r="E330" s="262"/>
      <c r="F330" s="264">
        <f t="shared" si="14"/>
        <v>28779</v>
      </c>
      <c r="G330" s="263">
        <f t="shared" si="13"/>
        <v>20609</v>
      </c>
      <c r="H330" s="262">
        <v>660</v>
      </c>
    </row>
    <row r="331" spans="1:8" ht="12.75">
      <c r="A331" s="267">
        <v>383</v>
      </c>
      <c r="B331" s="99">
        <v>14.19</v>
      </c>
      <c r="C331" s="85"/>
      <c r="D331" s="261">
        <v>24370</v>
      </c>
      <c r="E331" s="262"/>
      <c r="F331" s="264">
        <f t="shared" si="14"/>
        <v>28779</v>
      </c>
      <c r="G331" s="263">
        <f t="shared" si="13"/>
        <v>20609</v>
      </c>
      <c r="H331" s="262">
        <v>660</v>
      </c>
    </row>
    <row r="332" spans="1:8" ht="12.75">
      <c r="A332" s="267">
        <v>384</v>
      </c>
      <c r="B332" s="99">
        <v>14.19</v>
      </c>
      <c r="C332" s="85"/>
      <c r="D332" s="261">
        <v>24370</v>
      </c>
      <c r="E332" s="262"/>
      <c r="F332" s="264">
        <f t="shared" si="14"/>
        <v>28779</v>
      </c>
      <c r="G332" s="263">
        <f t="shared" si="13"/>
        <v>20609</v>
      </c>
      <c r="H332" s="262">
        <v>660</v>
      </c>
    </row>
    <row r="333" spans="1:8" ht="12.75">
      <c r="A333" s="267">
        <v>385</v>
      </c>
      <c r="B333" s="99">
        <v>14.19</v>
      </c>
      <c r="C333" s="85"/>
      <c r="D333" s="261">
        <v>24370</v>
      </c>
      <c r="E333" s="262"/>
      <c r="F333" s="264">
        <f t="shared" si="14"/>
        <v>28779</v>
      </c>
      <c r="G333" s="263">
        <f aca="true" t="shared" si="15" ref="G333:G396">ROUND(12*(1/B333*D333),0)</f>
        <v>20609</v>
      </c>
      <c r="H333" s="262">
        <v>660</v>
      </c>
    </row>
    <row r="334" spans="1:8" ht="12.75">
      <c r="A334" s="267">
        <v>386</v>
      </c>
      <c r="B334" s="99">
        <v>14.19</v>
      </c>
      <c r="C334" s="85"/>
      <c r="D334" s="261">
        <v>24370</v>
      </c>
      <c r="E334" s="262"/>
      <c r="F334" s="264">
        <f t="shared" si="14"/>
        <v>28779</v>
      </c>
      <c r="G334" s="263">
        <f t="shared" si="15"/>
        <v>20609</v>
      </c>
      <c r="H334" s="262">
        <v>660</v>
      </c>
    </row>
    <row r="335" spans="1:8" ht="12.75">
      <c r="A335" s="267">
        <v>387</v>
      </c>
      <c r="B335" s="99">
        <v>14.19</v>
      </c>
      <c r="C335" s="85"/>
      <c r="D335" s="261">
        <v>24370</v>
      </c>
      <c r="E335" s="262"/>
      <c r="F335" s="264">
        <f t="shared" si="14"/>
        <v>28779</v>
      </c>
      <c r="G335" s="263">
        <f t="shared" si="15"/>
        <v>20609</v>
      </c>
      <c r="H335" s="262">
        <v>660</v>
      </c>
    </row>
    <row r="336" spans="1:8" ht="12.75">
      <c r="A336" s="267">
        <v>388</v>
      </c>
      <c r="B336" s="99">
        <v>14.19</v>
      </c>
      <c r="C336" s="85"/>
      <c r="D336" s="261">
        <v>24370</v>
      </c>
      <c r="E336" s="262"/>
      <c r="F336" s="264">
        <f t="shared" si="14"/>
        <v>28779</v>
      </c>
      <c r="G336" s="263">
        <f t="shared" si="15"/>
        <v>20609</v>
      </c>
      <c r="H336" s="262">
        <v>660</v>
      </c>
    </row>
    <row r="337" spans="1:8" ht="12.75">
      <c r="A337" s="267">
        <v>389</v>
      </c>
      <c r="B337" s="99">
        <v>14.19</v>
      </c>
      <c r="C337" s="85"/>
      <c r="D337" s="261">
        <v>24370</v>
      </c>
      <c r="E337" s="262"/>
      <c r="F337" s="264">
        <f aca="true" t="shared" si="16" ref="F337:F400">ROUND(12*1.3644*(1/B337*D337)+H337,0)</f>
        <v>28779</v>
      </c>
      <c r="G337" s="263">
        <f t="shared" si="15"/>
        <v>20609</v>
      </c>
      <c r="H337" s="262">
        <v>660</v>
      </c>
    </row>
    <row r="338" spans="1:8" ht="12.75">
      <c r="A338" s="267">
        <v>390</v>
      </c>
      <c r="B338" s="99">
        <v>14.19</v>
      </c>
      <c r="C338" s="85"/>
      <c r="D338" s="261">
        <v>24370</v>
      </c>
      <c r="E338" s="262"/>
      <c r="F338" s="264">
        <f t="shared" si="16"/>
        <v>28779</v>
      </c>
      <c r="G338" s="263">
        <f t="shared" si="15"/>
        <v>20609</v>
      </c>
      <c r="H338" s="262">
        <v>660</v>
      </c>
    </row>
    <row r="339" spans="1:8" ht="12.75">
      <c r="A339" s="267">
        <v>391</v>
      </c>
      <c r="B339" s="99">
        <v>14.19</v>
      </c>
      <c r="C339" s="85"/>
      <c r="D339" s="261">
        <v>24370</v>
      </c>
      <c r="E339" s="262"/>
      <c r="F339" s="264">
        <f t="shared" si="16"/>
        <v>28779</v>
      </c>
      <c r="G339" s="263">
        <f t="shared" si="15"/>
        <v>20609</v>
      </c>
      <c r="H339" s="262">
        <v>660</v>
      </c>
    </row>
    <row r="340" spans="1:8" ht="12.75">
      <c r="A340" s="267">
        <v>392</v>
      </c>
      <c r="B340" s="99">
        <v>14.19</v>
      </c>
      <c r="C340" s="85"/>
      <c r="D340" s="261">
        <v>24370</v>
      </c>
      <c r="E340" s="262"/>
      <c r="F340" s="264">
        <f t="shared" si="16"/>
        <v>28779</v>
      </c>
      <c r="G340" s="263">
        <f t="shared" si="15"/>
        <v>20609</v>
      </c>
      <c r="H340" s="262">
        <v>660</v>
      </c>
    </row>
    <row r="341" spans="1:8" ht="12.75">
      <c r="A341" s="267">
        <v>393</v>
      </c>
      <c r="B341" s="99">
        <v>14.19</v>
      </c>
      <c r="C341" s="85"/>
      <c r="D341" s="261">
        <v>24370</v>
      </c>
      <c r="E341" s="262"/>
      <c r="F341" s="264">
        <f t="shared" si="16"/>
        <v>28779</v>
      </c>
      <c r="G341" s="263">
        <f t="shared" si="15"/>
        <v>20609</v>
      </c>
      <c r="H341" s="262">
        <v>660</v>
      </c>
    </row>
    <row r="342" spans="1:8" ht="12.75">
      <c r="A342" s="267">
        <v>394</v>
      </c>
      <c r="B342" s="99">
        <v>14.19</v>
      </c>
      <c r="C342" s="85"/>
      <c r="D342" s="261">
        <v>24370</v>
      </c>
      <c r="E342" s="262"/>
      <c r="F342" s="264">
        <f t="shared" si="16"/>
        <v>28779</v>
      </c>
      <c r="G342" s="263">
        <f t="shared" si="15"/>
        <v>20609</v>
      </c>
      <c r="H342" s="262">
        <v>660</v>
      </c>
    </row>
    <row r="343" spans="1:8" ht="12.75">
      <c r="A343" s="267">
        <v>395</v>
      </c>
      <c r="B343" s="99">
        <v>14.19</v>
      </c>
      <c r="C343" s="85"/>
      <c r="D343" s="261">
        <v>24370</v>
      </c>
      <c r="E343" s="262"/>
      <c r="F343" s="264">
        <f t="shared" si="16"/>
        <v>28779</v>
      </c>
      <c r="G343" s="263">
        <f t="shared" si="15"/>
        <v>20609</v>
      </c>
      <c r="H343" s="262">
        <v>660</v>
      </c>
    </row>
    <row r="344" spans="1:8" ht="12.75">
      <c r="A344" s="267">
        <v>396</v>
      </c>
      <c r="B344" s="99">
        <v>14.19</v>
      </c>
      <c r="C344" s="85"/>
      <c r="D344" s="261">
        <v>24370</v>
      </c>
      <c r="E344" s="262"/>
      <c r="F344" s="264">
        <f t="shared" si="16"/>
        <v>28779</v>
      </c>
      <c r="G344" s="263">
        <f t="shared" si="15"/>
        <v>20609</v>
      </c>
      <c r="H344" s="262">
        <v>660</v>
      </c>
    </row>
    <row r="345" spans="1:8" ht="12.75">
      <c r="A345" s="267">
        <v>397</v>
      </c>
      <c r="B345" s="99">
        <v>14.19</v>
      </c>
      <c r="C345" s="85"/>
      <c r="D345" s="261">
        <v>24370</v>
      </c>
      <c r="E345" s="262"/>
      <c r="F345" s="264">
        <f t="shared" si="16"/>
        <v>28779</v>
      </c>
      <c r="G345" s="263">
        <f t="shared" si="15"/>
        <v>20609</v>
      </c>
      <c r="H345" s="262">
        <v>660</v>
      </c>
    </row>
    <row r="346" spans="1:8" ht="12.75">
      <c r="A346" s="267">
        <v>398</v>
      </c>
      <c r="B346" s="99">
        <v>14.19</v>
      </c>
      <c r="C346" s="85"/>
      <c r="D346" s="261">
        <v>24370</v>
      </c>
      <c r="E346" s="262"/>
      <c r="F346" s="264">
        <f t="shared" si="16"/>
        <v>28779</v>
      </c>
      <c r="G346" s="263">
        <f t="shared" si="15"/>
        <v>20609</v>
      </c>
      <c r="H346" s="262">
        <v>660</v>
      </c>
    </row>
    <row r="347" spans="1:8" ht="12.75">
      <c r="A347" s="267">
        <v>399</v>
      </c>
      <c r="B347" s="99">
        <v>14.19</v>
      </c>
      <c r="C347" s="85"/>
      <c r="D347" s="261">
        <v>24370</v>
      </c>
      <c r="E347" s="262"/>
      <c r="F347" s="264">
        <f t="shared" si="16"/>
        <v>28779</v>
      </c>
      <c r="G347" s="263">
        <f t="shared" si="15"/>
        <v>20609</v>
      </c>
      <c r="H347" s="262">
        <v>660</v>
      </c>
    </row>
    <row r="348" spans="1:8" ht="12.75">
      <c r="A348" s="267">
        <v>400</v>
      </c>
      <c r="B348" s="99">
        <v>14.19</v>
      </c>
      <c r="C348" s="85"/>
      <c r="D348" s="261">
        <v>24370</v>
      </c>
      <c r="E348" s="262"/>
      <c r="F348" s="264">
        <f t="shared" si="16"/>
        <v>28779</v>
      </c>
      <c r="G348" s="263">
        <f t="shared" si="15"/>
        <v>20609</v>
      </c>
      <c r="H348" s="262">
        <v>660</v>
      </c>
    </row>
    <row r="349" spans="1:8" ht="12.75">
      <c r="A349" s="267">
        <v>401</v>
      </c>
      <c r="B349" s="99">
        <v>14.19</v>
      </c>
      <c r="C349" s="85"/>
      <c r="D349" s="261">
        <v>24370</v>
      </c>
      <c r="E349" s="262"/>
      <c r="F349" s="264">
        <f t="shared" si="16"/>
        <v>28779</v>
      </c>
      <c r="G349" s="263">
        <f t="shared" si="15"/>
        <v>20609</v>
      </c>
      <c r="H349" s="262">
        <v>660</v>
      </c>
    </row>
    <row r="350" spans="1:8" ht="12.75">
      <c r="A350" s="267">
        <v>402</v>
      </c>
      <c r="B350" s="99">
        <v>14.19</v>
      </c>
      <c r="C350" s="85"/>
      <c r="D350" s="261">
        <v>24370</v>
      </c>
      <c r="E350" s="262"/>
      <c r="F350" s="264">
        <f t="shared" si="16"/>
        <v>28779</v>
      </c>
      <c r="G350" s="263">
        <f t="shared" si="15"/>
        <v>20609</v>
      </c>
      <c r="H350" s="262">
        <v>660</v>
      </c>
    </row>
    <row r="351" spans="1:8" ht="12.75">
      <c r="A351" s="267">
        <v>403</v>
      </c>
      <c r="B351" s="99">
        <v>14.19</v>
      </c>
      <c r="C351" s="85"/>
      <c r="D351" s="261">
        <v>24370</v>
      </c>
      <c r="E351" s="262"/>
      <c r="F351" s="264">
        <f t="shared" si="16"/>
        <v>28779</v>
      </c>
      <c r="G351" s="263">
        <f t="shared" si="15"/>
        <v>20609</v>
      </c>
      <c r="H351" s="262">
        <v>660</v>
      </c>
    </row>
    <row r="352" spans="1:8" ht="12.75">
      <c r="A352" s="267">
        <v>404</v>
      </c>
      <c r="B352" s="99">
        <v>14.19</v>
      </c>
      <c r="C352" s="85"/>
      <c r="D352" s="261">
        <v>24370</v>
      </c>
      <c r="E352" s="262"/>
      <c r="F352" s="264">
        <f t="shared" si="16"/>
        <v>28779</v>
      </c>
      <c r="G352" s="263">
        <f t="shared" si="15"/>
        <v>20609</v>
      </c>
      <c r="H352" s="262">
        <v>660</v>
      </c>
    </row>
    <row r="353" spans="1:8" ht="12.75">
      <c r="A353" s="267">
        <v>405</v>
      </c>
      <c r="B353" s="99">
        <v>14.19</v>
      </c>
      <c r="C353" s="85"/>
      <c r="D353" s="261">
        <v>24370</v>
      </c>
      <c r="E353" s="262"/>
      <c r="F353" s="264">
        <f t="shared" si="16"/>
        <v>28779</v>
      </c>
      <c r="G353" s="263">
        <f t="shared" si="15"/>
        <v>20609</v>
      </c>
      <c r="H353" s="262">
        <v>660</v>
      </c>
    </row>
    <row r="354" spans="1:8" ht="12.75">
      <c r="A354" s="267">
        <v>406</v>
      </c>
      <c r="B354" s="99">
        <v>14.19</v>
      </c>
      <c r="C354" s="85"/>
      <c r="D354" s="261">
        <v>24370</v>
      </c>
      <c r="E354" s="262"/>
      <c r="F354" s="264">
        <f t="shared" si="16"/>
        <v>28779</v>
      </c>
      <c r="G354" s="263">
        <f t="shared" si="15"/>
        <v>20609</v>
      </c>
      <c r="H354" s="262">
        <v>660</v>
      </c>
    </row>
    <row r="355" spans="1:8" ht="12.75">
      <c r="A355" s="267">
        <v>407</v>
      </c>
      <c r="B355" s="99">
        <v>14.19</v>
      </c>
      <c r="C355" s="85"/>
      <c r="D355" s="261">
        <v>24370</v>
      </c>
      <c r="E355" s="262"/>
      <c r="F355" s="264">
        <f t="shared" si="16"/>
        <v>28779</v>
      </c>
      <c r="G355" s="263">
        <f t="shared" si="15"/>
        <v>20609</v>
      </c>
      <c r="H355" s="262">
        <v>660</v>
      </c>
    </row>
    <row r="356" spans="1:8" ht="12.75">
      <c r="A356" s="267">
        <v>408</v>
      </c>
      <c r="B356" s="99">
        <v>14.19</v>
      </c>
      <c r="C356" s="85"/>
      <c r="D356" s="261">
        <v>24370</v>
      </c>
      <c r="E356" s="262"/>
      <c r="F356" s="264">
        <f t="shared" si="16"/>
        <v>28779</v>
      </c>
      <c r="G356" s="263">
        <f t="shared" si="15"/>
        <v>20609</v>
      </c>
      <c r="H356" s="262">
        <v>660</v>
      </c>
    </row>
    <row r="357" spans="1:8" ht="12.75">
      <c r="A357" s="267">
        <v>409</v>
      </c>
      <c r="B357" s="99">
        <v>14.19</v>
      </c>
      <c r="C357" s="85"/>
      <c r="D357" s="261">
        <v>24370</v>
      </c>
      <c r="E357" s="262"/>
      <c r="F357" s="264">
        <f t="shared" si="16"/>
        <v>28779</v>
      </c>
      <c r="G357" s="263">
        <f t="shared" si="15"/>
        <v>20609</v>
      </c>
      <c r="H357" s="262">
        <v>660</v>
      </c>
    </row>
    <row r="358" spans="1:8" ht="12.75">
      <c r="A358" s="267">
        <v>410</v>
      </c>
      <c r="B358" s="99">
        <v>14.19</v>
      </c>
      <c r="C358" s="85"/>
      <c r="D358" s="261">
        <v>24370</v>
      </c>
      <c r="E358" s="262"/>
      <c r="F358" s="264">
        <f t="shared" si="16"/>
        <v>28779</v>
      </c>
      <c r="G358" s="263">
        <f t="shared" si="15"/>
        <v>20609</v>
      </c>
      <c r="H358" s="262">
        <v>660</v>
      </c>
    </row>
    <row r="359" spans="1:8" ht="12.75">
      <c r="A359" s="267">
        <v>411</v>
      </c>
      <c r="B359" s="99">
        <v>14.19</v>
      </c>
      <c r="C359" s="85"/>
      <c r="D359" s="261">
        <v>24370</v>
      </c>
      <c r="E359" s="262"/>
      <c r="F359" s="264">
        <f t="shared" si="16"/>
        <v>28779</v>
      </c>
      <c r="G359" s="263">
        <f t="shared" si="15"/>
        <v>20609</v>
      </c>
      <c r="H359" s="262">
        <v>660</v>
      </c>
    </row>
    <row r="360" spans="1:8" ht="12.75">
      <c r="A360" s="267">
        <v>412</v>
      </c>
      <c r="B360" s="99">
        <v>14.19</v>
      </c>
      <c r="C360" s="85"/>
      <c r="D360" s="261">
        <v>24370</v>
      </c>
      <c r="E360" s="262"/>
      <c r="F360" s="264">
        <f t="shared" si="16"/>
        <v>28779</v>
      </c>
      <c r="G360" s="263">
        <f t="shared" si="15"/>
        <v>20609</v>
      </c>
      <c r="H360" s="262">
        <v>660</v>
      </c>
    </row>
    <row r="361" spans="1:8" ht="12.75">
      <c r="A361" s="267">
        <v>413</v>
      </c>
      <c r="B361" s="99">
        <v>14.19</v>
      </c>
      <c r="C361" s="85"/>
      <c r="D361" s="261">
        <v>24370</v>
      </c>
      <c r="E361" s="262"/>
      <c r="F361" s="264">
        <f t="shared" si="16"/>
        <v>28779</v>
      </c>
      <c r="G361" s="263">
        <f t="shared" si="15"/>
        <v>20609</v>
      </c>
      <c r="H361" s="262">
        <v>660</v>
      </c>
    </row>
    <row r="362" spans="1:8" ht="12.75">
      <c r="A362" s="267">
        <v>414</v>
      </c>
      <c r="B362" s="99">
        <v>14.19</v>
      </c>
      <c r="C362" s="85"/>
      <c r="D362" s="261">
        <v>24370</v>
      </c>
      <c r="E362" s="262"/>
      <c r="F362" s="264">
        <f t="shared" si="16"/>
        <v>28779</v>
      </c>
      <c r="G362" s="263">
        <f t="shared" si="15"/>
        <v>20609</v>
      </c>
      <c r="H362" s="262">
        <v>660</v>
      </c>
    </row>
    <row r="363" spans="1:8" ht="12.75">
      <c r="A363" s="267">
        <v>415</v>
      </c>
      <c r="B363" s="99">
        <v>14.19</v>
      </c>
      <c r="C363" s="85"/>
      <c r="D363" s="261">
        <v>24370</v>
      </c>
      <c r="E363" s="262"/>
      <c r="F363" s="264">
        <f t="shared" si="16"/>
        <v>28779</v>
      </c>
      <c r="G363" s="263">
        <f t="shared" si="15"/>
        <v>20609</v>
      </c>
      <c r="H363" s="262">
        <v>660</v>
      </c>
    </row>
    <row r="364" spans="1:8" ht="12.75">
      <c r="A364" s="267">
        <v>416</v>
      </c>
      <c r="B364" s="99">
        <v>14.19</v>
      </c>
      <c r="C364" s="85"/>
      <c r="D364" s="261">
        <v>24370</v>
      </c>
      <c r="E364" s="262"/>
      <c r="F364" s="264">
        <f t="shared" si="16"/>
        <v>28779</v>
      </c>
      <c r="G364" s="263">
        <f t="shared" si="15"/>
        <v>20609</v>
      </c>
      <c r="H364" s="262">
        <v>660</v>
      </c>
    </row>
    <row r="365" spans="1:8" ht="12.75">
      <c r="A365" s="267">
        <v>417</v>
      </c>
      <c r="B365" s="99">
        <v>14.19</v>
      </c>
      <c r="C365" s="85"/>
      <c r="D365" s="261">
        <v>24370</v>
      </c>
      <c r="E365" s="262"/>
      <c r="F365" s="264">
        <f t="shared" si="16"/>
        <v>28779</v>
      </c>
      <c r="G365" s="263">
        <f t="shared" si="15"/>
        <v>20609</v>
      </c>
      <c r="H365" s="262">
        <v>660</v>
      </c>
    </row>
    <row r="366" spans="1:8" ht="12.75">
      <c r="A366" s="267">
        <v>418</v>
      </c>
      <c r="B366" s="99">
        <v>14.19</v>
      </c>
      <c r="C366" s="85"/>
      <c r="D366" s="261">
        <v>24370</v>
      </c>
      <c r="E366" s="262"/>
      <c r="F366" s="264">
        <f t="shared" si="16"/>
        <v>28779</v>
      </c>
      <c r="G366" s="263">
        <f t="shared" si="15"/>
        <v>20609</v>
      </c>
      <c r="H366" s="262">
        <v>660</v>
      </c>
    </row>
    <row r="367" spans="1:8" ht="12.75">
      <c r="A367" s="267">
        <v>419</v>
      </c>
      <c r="B367" s="99">
        <v>14.19</v>
      </c>
      <c r="C367" s="85"/>
      <c r="D367" s="261">
        <v>24370</v>
      </c>
      <c r="E367" s="262"/>
      <c r="F367" s="264">
        <f t="shared" si="16"/>
        <v>28779</v>
      </c>
      <c r="G367" s="263">
        <f t="shared" si="15"/>
        <v>20609</v>
      </c>
      <c r="H367" s="262">
        <v>660</v>
      </c>
    </row>
    <row r="368" spans="1:8" ht="12.75">
      <c r="A368" s="267">
        <v>420</v>
      </c>
      <c r="B368" s="99">
        <v>14.19</v>
      </c>
      <c r="C368" s="85"/>
      <c r="D368" s="261">
        <v>24370</v>
      </c>
      <c r="E368" s="262"/>
      <c r="F368" s="264">
        <f t="shared" si="16"/>
        <v>28779</v>
      </c>
      <c r="G368" s="263">
        <f t="shared" si="15"/>
        <v>20609</v>
      </c>
      <c r="H368" s="262">
        <v>660</v>
      </c>
    </row>
    <row r="369" spans="1:8" ht="12.75">
      <c r="A369" s="267">
        <v>421</v>
      </c>
      <c r="B369" s="99">
        <v>14.19</v>
      </c>
      <c r="C369" s="85"/>
      <c r="D369" s="261">
        <v>24370</v>
      </c>
      <c r="E369" s="262"/>
      <c r="F369" s="264">
        <f t="shared" si="16"/>
        <v>28779</v>
      </c>
      <c r="G369" s="263">
        <f t="shared" si="15"/>
        <v>20609</v>
      </c>
      <c r="H369" s="262">
        <v>660</v>
      </c>
    </row>
    <row r="370" spans="1:8" ht="12.75">
      <c r="A370" s="267">
        <v>422</v>
      </c>
      <c r="B370" s="99">
        <v>14.19</v>
      </c>
      <c r="C370" s="85"/>
      <c r="D370" s="261">
        <v>24370</v>
      </c>
      <c r="E370" s="262"/>
      <c r="F370" s="264">
        <f t="shared" si="16"/>
        <v>28779</v>
      </c>
      <c r="G370" s="263">
        <f t="shared" si="15"/>
        <v>20609</v>
      </c>
      <c r="H370" s="262">
        <v>660</v>
      </c>
    </row>
    <row r="371" spans="1:8" ht="12.75">
      <c r="A371" s="267">
        <v>423</v>
      </c>
      <c r="B371" s="99">
        <v>14.19</v>
      </c>
      <c r="C371" s="85"/>
      <c r="D371" s="261">
        <v>24370</v>
      </c>
      <c r="E371" s="262"/>
      <c r="F371" s="264">
        <f t="shared" si="16"/>
        <v>28779</v>
      </c>
      <c r="G371" s="263">
        <f t="shared" si="15"/>
        <v>20609</v>
      </c>
      <c r="H371" s="262">
        <v>660</v>
      </c>
    </row>
    <row r="372" spans="1:8" ht="12.75">
      <c r="A372" s="267">
        <v>424</v>
      </c>
      <c r="B372" s="99">
        <v>14.19</v>
      </c>
      <c r="C372" s="85"/>
      <c r="D372" s="261">
        <v>24370</v>
      </c>
      <c r="E372" s="262"/>
      <c r="F372" s="264">
        <f t="shared" si="16"/>
        <v>28779</v>
      </c>
      <c r="G372" s="263">
        <f t="shared" si="15"/>
        <v>20609</v>
      </c>
      <c r="H372" s="262">
        <v>660</v>
      </c>
    </row>
    <row r="373" spans="1:8" ht="12.75">
      <c r="A373" s="267">
        <v>425</v>
      </c>
      <c r="B373" s="99">
        <v>14.19</v>
      </c>
      <c r="C373" s="85"/>
      <c r="D373" s="261">
        <v>24370</v>
      </c>
      <c r="E373" s="262"/>
      <c r="F373" s="264">
        <f t="shared" si="16"/>
        <v>28779</v>
      </c>
      <c r="G373" s="263">
        <f t="shared" si="15"/>
        <v>20609</v>
      </c>
      <c r="H373" s="262">
        <v>660</v>
      </c>
    </row>
    <row r="374" spans="1:8" ht="12.75">
      <c r="A374" s="267">
        <v>426</v>
      </c>
      <c r="B374" s="99">
        <v>14.19</v>
      </c>
      <c r="C374" s="85"/>
      <c r="D374" s="261">
        <v>24370</v>
      </c>
      <c r="E374" s="262"/>
      <c r="F374" s="264">
        <f t="shared" si="16"/>
        <v>28779</v>
      </c>
      <c r="G374" s="263">
        <f t="shared" si="15"/>
        <v>20609</v>
      </c>
      <c r="H374" s="262">
        <v>660</v>
      </c>
    </row>
    <row r="375" spans="1:8" ht="12.75">
      <c r="A375" s="267">
        <v>427</v>
      </c>
      <c r="B375" s="99">
        <v>14.19</v>
      </c>
      <c r="C375" s="85"/>
      <c r="D375" s="261">
        <v>24370</v>
      </c>
      <c r="E375" s="262"/>
      <c r="F375" s="264">
        <f t="shared" si="16"/>
        <v>28779</v>
      </c>
      <c r="G375" s="263">
        <f t="shared" si="15"/>
        <v>20609</v>
      </c>
      <c r="H375" s="262">
        <v>660</v>
      </c>
    </row>
    <row r="376" spans="1:8" ht="12.75">
      <c r="A376" s="267">
        <v>428</v>
      </c>
      <c r="B376" s="99">
        <v>14.19</v>
      </c>
      <c r="C376" s="85"/>
      <c r="D376" s="261">
        <v>24370</v>
      </c>
      <c r="E376" s="262"/>
      <c r="F376" s="264">
        <f t="shared" si="16"/>
        <v>28779</v>
      </c>
      <c r="G376" s="263">
        <f t="shared" si="15"/>
        <v>20609</v>
      </c>
      <c r="H376" s="262">
        <v>660</v>
      </c>
    </row>
    <row r="377" spans="1:8" ht="12.75">
      <c r="A377" s="267">
        <v>429</v>
      </c>
      <c r="B377" s="99">
        <v>14.19</v>
      </c>
      <c r="C377" s="85"/>
      <c r="D377" s="261">
        <v>24370</v>
      </c>
      <c r="E377" s="262"/>
      <c r="F377" s="264">
        <f t="shared" si="16"/>
        <v>28779</v>
      </c>
      <c r="G377" s="263">
        <f t="shared" si="15"/>
        <v>20609</v>
      </c>
      <c r="H377" s="262">
        <v>660</v>
      </c>
    </row>
    <row r="378" spans="1:8" ht="12.75">
      <c r="A378" s="267">
        <v>430</v>
      </c>
      <c r="B378" s="99">
        <v>14.19</v>
      </c>
      <c r="C378" s="85"/>
      <c r="D378" s="261">
        <v>24370</v>
      </c>
      <c r="E378" s="262"/>
      <c r="F378" s="264">
        <f t="shared" si="16"/>
        <v>28779</v>
      </c>
      <c r="G378" s="263">
        <f t="shared" si="15"/>
        <v>20609</v>
      </c>
      <c r="H378" s="262">
        <v>660</v>
      </c>
    </row>
    <row r="379" spans="1:8" ht="12.75">
      <c r="A379" s="267">
        <v>431</v>
      </c>
      <c r="B379" s="99">
        <v>14.19</v>
      </c>
      <c r="C379" s="85"/>
      <c r="D379" s="261">
        <v>24370</v>
      </c>
      <c r="E379" s="262"/>
      <c r="F379" s="264">
        <f t="shared" si="16"/>
        <v>28779</v>
      </c>
      <c r="G379" s="263">
        <f t="shared" si="15"/>
        <v>20609</v>
      </c>
      <c r="H379" s="262">
        <v>660</v>
      </c>
    </row>
    <row r="380" spans="1:8" ht="12.75">
      <c r="A380" s="267">
        <v>432</v>
      </c>
      <c r="B380" s="99">
        <v>14.19</v>
      </c>
      <c r="C380" s="85"/>
      <c r="D380" s="261">
        <v>24370</v>
      </c>
      <c r="E380" s="262"/>
      <c r="F380" s="264">
        <f t="shared" si="16"/>
        <v>28779</v>
      </c>
      <c r="G380" s="263">
        <f t="shared" si="15"/>
        <v>20609</v>
      </c>
      <c r="H380" s="262">
        <v>660</v>
      </c>
    </row>
    <row r="381" spans="1:8" ht="12.75">
      <c r="A381" s="267">
        <v>433</v>
      </c>
      <c r="B381" s="99">
        <v>14.19</v>
      </c>
      <c r="C381" s="85"/>
      <c r="D381" s="261">
        <v>24370</v>
      </c>
      <c r="E381" s="262"/>
      <c r="F381" s="264">
        <f t="shared" si="16"/>
        <v>28779</v>
      </c>
      <c r="G381" s="263">
        <f t="shared" si="15"/>
        <v>20609</v>
      </c>
      <c r="H381" s="262">
        <v>660</v>
      </c>
    </row>
    <row r="382" spans="1:8" ht="12.75">
      <c r="A382" s="267">
        <v>434</v>
      </c>
      <c r="B382" s="99">
        <v>14.19</v>
      </c>
      <c r="C382" s="85"/>
      <c r="D382" s="261">
        <v>24370</v>
      </c>
      <c r="E382" s="262"/>
      <c r="F382" s="264">
        <f t="shared" si="16"/>
        <v>28779</v>
      </c>
      <c r="G382" s="263">
        <f t="shared" si="15"/>
        <v>20609</v>
      </c>
      <c r="H382" s="262">
        <v>660</v>
      </c>
    </row>
    <row r="383" spans="1:8" ht="12.75">
      <c r="A383" s="267">
        <v>435</v>
      </c>
      <c r="B383" s="99">
        <v>14.19</v>
      </c>
      <c r="C383" s="85"/>
      <c r="D383" s="261">
        <v>24370</v>
      </c>
      <c r="E383" s="262"/>
      <c r="F383" s="264">
        <f t="shared" si="16"/>
        <v>28779</v>
      </c>
      <c r="G383" s="263">
        <f t="shared" si="15"/>
        <v>20609</v>
      </c>
      <c r="H383" s="262">
        <v>660</v>
      </c>
    </row>
    <row r="384" spans="1:8" ht="12.75">
      <c r="A384" s="267">
        <v>436</v>
      </c>
      <c r="B384" s="99">
        <v>14.19</v>
      </c>
      <c r="C384" s="85"/>
      <c r="D384" s="261">
        <v>24370</v>
      </c>
      <c r="E384" s="262"/>
      <c r="F384" s="264">
        <f t="shared" si="16"/>
        <v>28779</v>
      </c>
      <c r="G384" s="263">
        <f t="shared" si="15"/>
        <v>20609</v>
      </c>
      <c r="H384" s="262">
        <v>660</v>
      </c>
    </row>
    <row r="385" spans="1:8" ht="12.75">
      <c r="A385" s="267">
        <v>437</v>
      </c>
      <c r="B385" s="99">
        <v>14.19</v>
      </c>
      <c r="C385" s="85"/>
      <c r="D385" s="261">
        <v>24370</v>
      </c>
      <c r="E385" s="262"/>
      <c r="F385" s="264">
        <f t="shared" si="16"/>
        <v>28779</v>
      </c>
      <c r="G385" s="263">
        <f t="shared" si="15"/>
        <v>20609</v>
      </c>
      <c r="H385" s="262">
        <v>660</v>
      </c>
    </row>
    <row r="386" spans="1:8" ht="12.75">
      <c r="A386" s="267">
        <v>438</v>
      </c>
      <c r="B386" s="99">
        <v>14.19</v>
      </c>
      <c r="C386" s="85"/>
      <c r="D386" s="261">
        <v>24370</v>
      </c>
      <c r="E386" s="262"/>
      <c r="F386" s="264">
        <f t="shared" si="16"/>
        <v>28779</v>
      </c>
      <c r="G386" s="263">
        <f t="shared" si="15"/>
        <v>20609</v>
      </c>
      <c r="H386" s="262">
        <v>660</v>
      </c>
    </row>
    <row r="387" spans="1:8" ht="12.75">
      <c r="A387" s="267">
        <v>439</v>
      </c>
      <c r="B387" s="99">
        <v>14.19</v>
      </c>
      <c r="C387" s="85"/>
      <c r="D387" s="261">
        <v>24370</v>
      </c>
      <c r="E387" s="262"/>
      <c r="F387" s="264">
        <f t="shared" si="16"/>
        <v>28779</v>
      </c>
      <c r="G387" s="263">
        <f t="shared" si="15"/>
        <v>20609</v>
      </c>
      <c r="H387" s="262">
        <v>660</v>
      </c>
    </row>
    <row r="388" spans="1:8" ht="12.75">
      <c r="A388" s="267">
        <v>440</v>
      </c>
      <c r="B388" s="99">
        <v>14.19</v>
      </c>
      <c r="C388" s="85"/>
      <c r="D388" s="261">
        <v>24370</v>
      </c>
      <c r="E388" s="262"/>
      <c r="F388" s="264">
        <f t="shared" si="16"/>
        <v>28779</v>
      </c>
      <c r="G388" s="263">
        <f t="shared" si="15"/>
        <v>20609</v>
      </c>
      <c r="H388" s="262">
        <v>660</v>
      </c>
    </row>
    <row r="389" spans="1:8" ht="12.75">
      <c r="A389" s="267">
        <v>441</v>
      </c>
      <c r="B389" s="99">
        <v>14.19</v>
      </c>
      <c r="C389" s="85"/>
      <c r="D389" s="261">
        <v>24370</v>
      </c>
      <c r="E389" s="262"/>
      <c r="F389" s="264">
        <f t="shared" si="16"/>
        <v>28779</v>
      </c>
      <c r="G389" s="263">
        <f t="shared" si="15"/>
        <v>20609</v>
      </c>
      <c r="H389" s="262">
        <v>660</v>
      </c>
    </row>
    <row r="390" spans="1:8" ht="12.75">
      <c r="A390" s="267">
        <v>442</v>
      </c>
      <c r="B390" s="99">
        <v>14.19</v>
      </c>
      <c r="C390" s="85"/>
      <c r="D390" s="261">
        <v>24370</v>
      </c>
      <c r="E390" s="262"/>
      <c r="F390" s="264">
        <f t="shared" si="16"/>
        <v>28779</v>
      </c>
      <c r="G390" s="263">
        <f t="shared" si="15"/>
        <v>20609</v>
      </c>
      <c r="H390" s="262">
        <v>660</v>
      </c>
    </row>
    <row r="391" spans="1:8" ht="12.75">
      <c r="A391" s="267">
        <v>443</v>
      </c>
      <c r="B391" s="99">
        <v>14.19</v>
      </c>
      <c r="C391" s="85"/>
      <c r="D391" s="261">
        <v>24370</v>
      </c>
      <c r="E391" s="262"/>
      <c r="F391" s="264">
        <f t="shared" si="16"/>
        <v>28779</v>
      </c>
      <c r="G391" s="263">
        <f t="shared" si="15"/>
        <v>20609</v>
      </c>
      <c r="H391" s="262">
        <v>660</v>
      </c>
    </row>
    <row r="392" spans="1:8" ht="12.75">
      <c r="A392" s="267">
        <v>444</v>
      </c>
      <c r="B392" s="99">
        <v>14.19</v>
      </c>
      <c r="C392" s="85"/>
      <c r="D392" s="261">
        <v>24370</v>
      </c>
      <c r="E392" s="262"/>
      <c r="F392" s="264">
        <f t="shared" si="16"/>
        <v>28779</v>
      </c>
      <c r="G392" s="263">
        <f t="shared" si="15"/>
        <v>20609</v>
      </c>
      <c r="H392" s="262">
        <v>660</v>
      </c>
    </row>
    <row r="393" spans="1:8" ht="12.75">
      <c r="A393" s="267">
        <v>445</v>
      </c>
      <c r="B393" s="99">
        <v>14.19</v>
      </c>
      <c r="C393" s="85"/>
      <c r="D393" s="261">
        <v>24370</v>
      </c>
      <c r="E393" s="262"/>
      <c r="F393" s="264">
        <f t="shared" si="16"/>
        <v>28779</v>
      </c>
      <c r="G393" s="263">
        <f t="shared" si="15"/>
        <v>20609</v>
      </c>
      <c r="H393" s="262">
        <v>660</v>
      </c>
    </row>
    <row r="394" spans="1:8" ht="12.75">
      <c r="A394" s="267">
        <v>446</v>
      </c>
      <c r="B394" s="99">
        <v>14.19</v>
      </c>
      <c r="C394" s="85"/>
      <c r="D394" s="261">
        <v>24370</v>
      </c>
      <c r="E394" s="262"/>
      <c r="F394" s="264">
        <f t="shared" si="16"/>
        <v>28779</v>
      </c>
      <c r="G394" s="263">
        <f t="shared" si="15"/>
        <v>20609</v>
      </c>
      <c r="H394" s="262">
        <v>660</v>
      </c>
    </row>
    <row r="395" spans="1:8" ht="12.75">
      <c r="A395" s="267">
        <v>447</v>
      </c>
      <c r="B395" s="99">
        <v>14.19</v>
      </c>
      <c r="C395" s="85"/>
      <c r="D395" s="261">
        <v>24370</v>
      </c>
      <c r="E395" s="262"/>
      <c r="F395" s="264">
        <f t="shared" si="16"/>
        <v>28779</v>
      </c>
      <c r="G395" s="263">
        <f t="shared" si="15"/>
        <v>20609</v>
      </c>
      <c r="H395" s="262">
        <v>660</v>
      </c>
    </row>
    <row r="396" spans="1:8" ht="12.75">
      <c r="A396" s="267">
        <v>448</v>
      </c>
      <c r="B396" s="99">
        <v>14.19</v>
      </c>
      <c r="C396" s="85"/>
      <c r="D396" s="261">
        <v>24370</v>
      </c>
      <c r="E396" s="262"/>
      <c r="F396" s="264">
        <f t="shared" si="16"/>
        <v>28779</v>
      </c>
      <c r="G396" s="263">
        <f t="shared" si="15"/>
        <v>20609</v>
      </c>
      <c r="H396" s="262">
        <v>660</v>
      </c>
    </row>
    <row r="397" spans="1:8" ht="12.75">
      <c r="A397" s="267">
        <v>449</v>
      </c>
      <c r="B397" s="99">
        <v>14.19</v>
      </c>
      <c r="C397" s="85"/>
      <c r="D397" s="261">
        <v>24370</v>
      </c>
      <c r="E397" s="262"/>
      <c r="F397" s="264">
        <f t="shared" si="16"/>
        <v>28779</v>
      </c>
      <c r="G397" s="263">
        <f aca="true" t="shared" si="17" ref="G397:G460">ROUND(12*(1/B397*D397),0)</f>
        <v>20609</v>
      </c>
      <c r="H397" s="262">
        <v>660</v>
      </c>
    </row>
    <row r="398" spans="1:8" ht="12.75">
      <c r="A398" s="267">
        <v>450</v>
      </c>
      <c r="B398" s="99">
        <v>14.19</v>
      </c>
      <c r="C398" s="85"/>
      <c r="D398" s="261">
        <v>24370</v>
      </c>
      <c r="E398" s="262"/>
      <c r="F398" s="264">
        <f t="shared" si="16"/>
        <v>28779</v>
      </c>
      <c r="G398" s="263">
        <f t="shared" si="17"/>
        <v>20609</v>
      </c>
      <c r="H398" s="262">
        <v>660</v>
      </c>
    </row>
    <row r="399" spans="1:8" ht="12.75">
      <c r="A399" s="267">
        <v>451</v>
      </c>
      <c r="B399" s="99">
        <v>14.19</v>
      </c>
      <c r="C399" s="85"/>
      <c r="D399" s="261">
        <v>24370</v>
      </c>
      <c r="E399" s="262"/>
      <c r="F399" s="264">
        <f t="shared" si="16"/>
        <v>28779</v>
      </c>
      <c r="G399" s="263">
        <f t="shared" si="17"/>
        <v>20609</v>
      </c>
      <c r="H399" s="262">
        <v>660</v>
      </c>
    </row>
    <row r="400" spans="1:8" ht="12.75">
      <c r="A400" s="267">
        <v>452</v>
      </c>
      <c r="B400" s="99">
        <v>14.19</v>
      </c>
      <c r="C400" s="85"/>
      <c r="D400" s="261">
        <v>24370</v>
      </c>
      <c r="E400" s="262"/>
      <c r="F400" s="264">
        <f t="shared" si="16"/>
        <v>28779</v>
      </c>
      <c r="G400" s="263">
        <f t="shared" si="17"/>
        <v>20609</v>
      </c>
      <c r="H400" s="262">
        <v>660</v>
      </c>
    </row>
    <row r="401" spans="1:8" ht="12.75">
      <c r="A401" s="267">
        <v>453</v>
      </c>
      <c r="B401" s="99">
        <v>14.19</v>
      </c>
      <c r="C401" s="85"/>
      <c r="D401" s="261">
        <v>24370</v>
      </c>
      <c r="E401" s="262"/>
      <c r="F401" s="264">
        <f aca="true" t="shared" si="18" ref="F401:F464">ROUND(12*1.3644*(1/B401*D401)+H401,0)</f>
        <v>28779</v>
      </c>
      <c r="G401" s="263">
        <f t="shared" si="17"/>
        <v>20609</v>
      </c>
      <c r="H401" s="262">
        <v>660</v>
      </c>
    </row>
    <row r="402" spans="1:8" ht="12.75">
      <c r="A402" s="267">
        <v>454</v>
      </c>
      <c r="B402" s="99">
        <v>14.19</v>
      </c>
      <c r="C402" s="85"/>
      <c r="D402" s="261">
        <v>24370</v>
      </c>
      <c r="E402" s="262"/>
      <c r="F402" s="264">
        <f t="shared" si="18"/>
        <v>28779</v>
      </c>
      <c r="G402" s="263">
        <f t="shared" si="17"/>
        <v>20609</v>
      </c>
      <c r="H402" s="262">
        <v>660</v>
      </c>
    </row>
    <row r="403" spans="1:8" ht="12.75">
      <c r="A403" s="267">
        <v>455</v>
      </c>
      <c r="B403" s="99">
        <v>14.19</v>
      </c>
      <c r="C403" s="85"/>
      <c r="D403" s="261">
        <v>24370</v>
      </c>
      <c r="E403" s="262"/>
      <c r="F403" s="264">
        <f t="shared" si="18"/>
        <v>28779</v>
      </c>
      <c r="G403" s="263">
        <f t="shared" si="17"/>
        <v>20609</v>
      </c>
      <c r="H403" s="262">
        <v>660</v>
      </c>
    </row>
    <row r="404" spans="1:8" ht="12.75">
      <c r="A404" s="267">
        <v>456</v>
      </c>
      <c r="B404" s="99">
        <v>14.19</v>
      </c>
      <c r="C404" s="85"/>
      <c r="D404" s="261">
        <v>24370</v>
      </c>
      <c r="E404" s="262"/>
      <c r="F404" s="264">
        <f t="shared" si="18"/>
        <v>28779</v>
      </c>
      <c r="G404" s="263">
        <f t="shared" si="17"/>
        <v>20609</v>
      </c>
      <c r="H404" s="262">
        <v>660</v>
      </c>
    </row>
    <row r="405" spans="1:8" ht="12.75">
      <c r="A405" s="267">
        <v>457</v>
      </c>
      <c r="B405" s="99">
        <v>14.19</v>
      </c>
      <c r="C405" s="85"/>
      <c r="D405" s="261">
        <v>24370</v>
      </c>
      <c r="E405" s="262"/>
      <c r="F405" s="264">
        <f t="shared" si="18"/>
        <v>28779</v>
      </c>
      <c r="G405" s="263">
        <f t="shared" si="17"/>
        <v>20609</v>
      </c>
      <c r="H405" s="262">
        <v>660</v>
      </c>
    </row>
    <row r="406" spans="1:8" ht="12.75">
      <c r="A406" s="267">
        <v>458</v>
      </c>
      <c r="B406" s="99">
        <v>14.19</v>
      </c>
      <c r="C406" s="85"/>
      <c r="D406" s="261">
        <v>24370</v>
      </c>
      <c r="E406" s="262"/>
      <c r="F406" s="264">
        <f t="shared" si="18"/>
        <v>28779</v>
      </c>
      <c r="G406" s="263">
        <f t="shared" si="17"/>
        <v>20609</v>
      </c>
      <c r="H406" s="262">
        <v>660</v>
      </c>
    </row>
    <row r="407" spans="1:8" ht="12.75">
      <c r="A407" s="267">
        <v>459</v>
      </c>
      <c r="B407" s="99">
        <v>14.19</v>
      </c>
      <c r="C407" s="85"/>
      <c r="D407" s="261">
        <v>24370</v>
      </c>
      <c r="E407" s="262"/>
      <c r="F407" s="264">
        <f t="shared" si="18"/>
        <v>28779</v>
      </c>
      <c r="G407" s="263">
        <f t="shared" si="17"/>
        <v>20609</v>
      </c>
      <c r="H407" s="262">
        <v>660</v>
      </c>
    </row>
    <row r="408" spans="1:8" ht="12.75">
      <c r="A408" s="267">
        <v>460</v>
      </c>
      <c r="B408" s="99">
        <v>14.19</v>
      </c>
      <c r="C408" s="85"/>
      <c r="D408" s="261">
        <v>24370</v>
      </c>
      <c r="E408" s="262"/>
      <c r="F408" s="264">
        <f t="shared" si="18"/>
        <v>28779</v>
      </c>
      <c r="G408" s="263">
        <f t="shared" si="17"/>
        <v>20609</v>
      </c>
      <c r="H408" s="262">
        <v>660</v>
      </c>
    </row>
    <row r="409" spans="1:8" ht="12.75">
      <c r="A409" s="267">
        <v>461</v>
      </c>
      <c r="B409" s="99">
        <v>14.19</v>
      </c>
      <c r="C409" s="85"/>
      <c r="D409" s="261">
        <v>24370</v>
      </c>
      <c r="E409" s="262"/>
      <c r="F409" s="264">
        <f t="shared" si="18"/>
        <v>28779</v>
      </c>
      <c r="G409" s="263">
        <f t="shared" si="17"/>
        <v>20609</v>
      </c>
      <c r="H409" s="262">
        <v>660</v>
      </c>
    </row>
    <row r="410" spans="1:8" ht="12.75">
      <c r="A410" s="267">
        <v>462</v>
      </c>
      <c r="B410" s="99">
        <v>14.19</v>
      </c>
      <c r="C410" s="85"/>
      <c r="D410" s="261">
        <v>24370</v>
      </c>
      <c r="E410" s="262"/>
      <c r="F410" s="264">
        <f t="shared" si="18"/>
        <v>28779</v>
      </c>
      <c r="G410" s="263">
        <f t="shared" si="17"/>
        <v>20609</v>
      </c>
      <c r="H410" s="262">
        <v>660</v>
      </c>
    </row>
    <row r="411" spans="1:8" ht="12.75">
      <c r="A411" s="267">
        <v>463</v>
      </c>
      <c r="B411" s="99">
        <v>14.19</v>
      </c>
      <c r="C411" s="85"/>
      <c r="D411" s="261">
        <v>24370</v>
      </c>
      <c r="E411" s="262"/>
      <c r="F411" s="264">
        <f t="shared" si="18"/>
        <v>28779</v>
      </c>
      <c r="G411" s="263">
        <f t="shared" si="17"/>
        <v>20609</v>
      </c>
      <c r="H411" s="262">
        <v>660</v>
      </c>
    </row>
    <row r="412" spans="1:8" ht="12.75">
      <c r="A412" s="267">
        <v>464</v>
      </c>
      <c r="B412" s="99">
        <v>14.19</v>
      </c>
      <c r="C412" s="85"/>
      <c r="D412" s="261">
        <v>24370</v>
      </c>
      <c r="E412" s="262"/>
      <c r="F412" s="264">
        <f t="shared" si="18"/>
        <v>28779</v>
      </c>
      <c r="G412" s="263">
        <f t="shared" si="17"/>
        <v>20609</v>
      </c>
      <c r="H412" s="262">
        <v>660</v>
      </c>
    </row>
    <row r="413" spans="1:8" ht="12.75">
      <c r="A413" s="267">
        <v>465</v>
      </c>
      <c r="B413" s="99">
        <v>14.19</v>
      </c>
      <c r="C413" s="85"/>
      <c r="D413" s="261">
        <v>24370</v>
      </c>
      <c r="E413" s="262"/>
      <c r="F413" s="264">
        <f t="shared" si="18"/>
        <v>28779</v>
      </c>
      <c r="G413" s="263">
        <f t="shared" si="17"/>
        <v>20609</v>
      </c>
      <c r="H413" s="262">
        <v>660</v>
      </c>
    </row>
    <row r="414" spans="1:8" ht="12.75">
      <c r="A414" s="267">
        <v>466</v>
      </c>
      <c r="B414" s="99">
        <v>14.19</v>
      </c>
      <c r="C414" s="85"/>
      <c r="D414" s="261">
        <v>24370</v>
      </c>
      <c r="E414" s="262"/>
      <c r="F414" s="264">
        <f t="shared" si="18"/>
        <v>28779</v>
      </c>
      <c r="G414" s="263">
        <f t="shared" si="17"/>
        <v>20609</v>
      </c>
      <c r="H414" s="262">
        <v>660</v>
      </c>
    </row>
    <row r="415" spans="1:8" ht="12.75">
      <c r="A415" s="267">
        <v>467</v>
      </c>
      <c r="B415" s="99">
        <v>14.19</v>
      </c>
      <c r="C415" s="85"/>
      <c r="D415" s="261">
        <v>24370</v>
      </c>
      <c r="E415" s="262"/>
      <c r="F415" s="264">
        <f t="shared" si="18"/>
        <v>28779</v>
      </c>
      <c r="G415" s="263">
        <f t="shared" si="17"/>
        <v>20609</v>
      </c>
      <c r="H415" s="262">
        <v>660</v>
      </c>
    </row>
    <row r="416" spans="1:8" ht="12.75">
      <c r="A416" s="267">
        <v>468</v>
      </c>
      <c r="B416" s="99">
        <v>14.19</v>
      </c>
      <c r="C416" s="85"/>
      <c r="D416" s="261">
        <v>24370</v>
      </c>
      <c r="E416" s="262"/>
      <c r="F416" s="264">
        <f t="shared" si="18"/>
        <v>28779</v>
      </c>
      <c r="G416" s="263">
        <f t="shared" si="17"/>
        <v>20609</v>
      </c>
      <c r="H416" s="262">
        <v>660</v>
      </c>
    </row>
    <row r="417" spans="1:8" ht="12.75">
      <c r="A417" s="267">
        <v>469</v>
      </c>
      <c r="B417" s="99">
        <v>14.19</v>
      </c>
      <c r="C417" s="85"/>
      <c r="D417" s="261">
        <v>24370</v>
      </c>
      <c r="E417" s="262"/>
      <c r="F417" s="264">
        <f t="shared" si="18"/>
        <v>28779</v>
      </c>
      <c r="G417" s="263">
        <f t="shared" si="17"/>
        <v>20609</v>
      </c>
      <c r="H417" s="262">
        <v>660</v>
      </c>
    </row>
    <row r="418" spans="1:8" ht="12.75">
      <c r="A418" s="267">
        <v>470</v>
      </c>
      <c r="B418" s="99">
        <v>14.19</v>
      </c>
      <c r="C418" s="85"/>
      <c r="D418" s="261">
        <v>24370</v>
      </c>
      <c r="E418" s="262"/>
      <c r="F418" s="264">
        <f t="shared" si="18"/>
        <v>28779</v>
      </c>
      <c r="G418" s="263">
        <f t="shared" si="17"/>
        <v>20609</v>
      </c>
      <c r="H418" s="262">
        <v>660</v>
      </c>
    </row>
    <row r="419" spans="1:8" ht="12.75">
      <c r="A419" s="267">
        <v>471</v>
      </c>
      <c r="B419" s="99">
        <v>14.19</v>
      </c>
      <c r="C419" s="85"/>
      <c r="D419" s="261">
        <v>24370</v>
      </c>
      <c r="E419" s="262"/>
      <c r="F419" s="264">
        <f t="shared" si="18"/>
        <v>28779</v>
      </c>
      <c r="G419" s="263">
        <f t="shared" si="17"/>
        <v>20609</v>
      </c>
      <c r="H419" s="262">
        <v>660</v>
      </c>
    </row>
    <row r="420" spans="1:8" ht="12.75">
      <c r="A420" s="267">
        <v>472</v>
      </c>
      <c r="B420" s="99">
        <v>14.19</v>
      </c>
      <c r="C420" s="85"/>
      <c r="D420" s="261">
        <v>24370</v>
      </c>
      <c r="E420" s="262"/>
      <c r="F420" s="264">
        <f t="shared" si="18"/>
        <v>28779</v>
      </c>
      <c r="G420" s="263">
        <f t="shared" si="17"/>
        <v>20609</v>
      </c>
      <c r="H420" s="262">
        <v>660</v>
      </c>
    </row>
    <row r="421" spans="1:8" ht="12.75">
      <c r="A421" s="267">
        <v>473</v>
      </c>
      <c r="B421" s="99">
        <v>14.19</v>
      </c>
      <c r="C421" s="85"/>
      <c r="D421" s="261">
        <v>24370</v>
      </c>
      <c r="E421" s="262"/>
      <c r="F421" s="264">
        <f t="shared" si="18"/>
        <v>28779</v>
      </c>
      <c r="G421" s="263">
        <f t="shared" si="17"/>
        <v>20609</v>
      </c>
      <c r="H421" s="262">
        <v>660</v>
      </c>
    </row>
    <row r="422" spans="1:8" ht="12.75">
      <c r="A422" s="267">
        <v>474</v>
      </c>
      <c r="B422" s="99">
        <v>14.19</v>
      </c>
      <c r="C422" s="85"/>
      <c r="D422" s="261">
        <v>24370</v>
      </c>
      <c r="E422" s="262"/>
      <c r="F422" s="264">
        <f t="shared" si="18"/>
        <v>28779</v>
      </c>
      <c r="G422" s="263">
        <f t="shared" si="17"/>
        <v>20609</v>
      </c>
      <c r="H422" s="262">
        <v>660</v>
      </c>
    </row>
    <row r="423" spans="1:8" ht="12.75">
      <c r="A423" s="267">
        <v>475</v>
      </c>
      <c r="B423" s="99">
        <v>14.19</v>
      </c>
      <c r="C423" s="85"/>
      <c r="D423" s="261">
        <v>24370</v>
      </c>
      <c r="E423" s="262"/>
      <c r="F423" s="264">
        <f t="shared" si="18"/>
        <v>28779</v>
      </c>
      <c r="G423" s="263">
        <f t="shared" si="17"/>
        <v>20609</v>
      </c>
      <c r="H423" s="262">
        <v>660</v>
      </c>
    </row>
    <row r="424" spans="1:8" ht="12.75">
      <c r="A424" s="267">
        <v>476</v>
      </c>
      <c r="B424" s="99">
        <v>14.19</v>
      </c>
      <c r="C424" s="85"/>
      <c r="D424" s="261">
        <v>24370</v>
      </c>
      <c r="E424" s="262"/>
      <c r="F424" s="264">
        <f t="shared" si="18"/>
        <v>28779</v>
      </c>
      <c r="G424" s="263">
        <f t="shared" si="17"/>
        <v>20609</v>
      </c>
      <c r="H424" s="262">
        <v>660</v>
      </c>
    </row>
    <row r="425" spans="1:8" ht="12.75">
      <c r="A425" s="267">
        <v>477</v>
      </c>
      <c r="B425" s="99">
        <v>14.19</v>
      </c>
      <c r="C425" s="85"/>
      <c r="D425" s="261">
        <v>24370</v>
      </c>
      <c r="E425" s="262"/>
      <c r="F425" s="264">
        <f t="shared" si="18"/>
        <v>28779</v>
      </c>
      <c r="G425" s="263">
        <f t="shared" si="17"/>
        <v>20609</v>
      </c>
      <c r="H425" s="262">
        <v>660</v>
      </c>
    </row>
    <row r="426" spans="1:8" ht="12.75">
      <c r="A426" s="267">
        <v>478</v>
      </c>
      <c r="B426" s="99">
        <v>14.19</v>
      </c>
      <c r="C426" s="85"/>
      <c r="D426" s="261">
        <v>24370</v>
      </c>
      <c r="E426" s="262"/>
      <c r="F426" s="264">
        <f t="shared" si="18"/>
        <v>28779</v>
      </c>
      <c r="G426" s="263">
        <f t="shared" si="17"/>
        <v>20609</v>
      </c>
      <c r="H426" s="262">
        <v>660</v>
      </c>
    </row>
    <row r="427" spans="1:8" ht="12.75">
      <c r="A427" s="267">
        <v>479</v>
      </c>
      <c r="B427" s="99">
        <v>14.19</v>
      </c>
      <c r="C427" s="85"/>
      <c r="D427" s="261">
        <v>24370</v>
      </c>
      <c r="E427" s="262"/>
      <c r="F427" s="264">
        <f t="shared" si="18"/>
        <v>28779</v>
      </c>
      <c r="G427" s="263">
        <f t="shared" si="17"/>
        <v>20609</v>
      </c>
      <c r="H427" s="262">
        <v>660</v>
      </c>
    </row>
    <row r="428" spans="1:8" ht="12.75">
      <c r="A428" s="267">
        <v>480</v>
      </c>
      <c r="B428" s="99">
        <v>14.19</v>
      </c>
      <c r="C428" s="85"/>
      <c r="D428" s="261">
        <v>24370</v>
      </c>
      <c r="E428" s="262"/>
      <c r="F428" s="264">
        <f t="shared" si="18"/>
        <v>28779</v>
      </c>
      <c r="G428" s="263">
        <f t="shared" si="17"/>
        <v>20609</v>
      </c>
      <c r="H428" s="262">
        <v>660</v>
      </c>
    </row>
    <row r="429" spans="1:8" ht="12.75">
      <c r="A429" s="267">
        <v>481</v>
      </c>
      <c r="B429" s="99">
        <v>14.19</v>
      </c>
      <c r="C429" s="85"/>
      <c r="D429" s="261">
        <v>24370</v>
      </c>
      <c r="E429" s="262"/>
      <c r="F429" s="264">
        <f t="shared" si="18"/>
        <v>28779</v>
      </c>
      <c r="G429" s="263">
        <f t="shared" si="17"/>
        <v>20609</v>
      </c>
      <c r="H429" s="262">
        <v>660</v>
      </c>
    </row>
    <row r="430" spans="1:8" ht="12.75">
      <c r="A430" s="267">
        <v>482</v>
      </c>
      <c r="B430" s="99">
        <v>14.19</v>
      </c>
      <c r="C430" s="85"/>
      <c r="D430" s="261">
        <v>24370</v>
      </c>
      <c r="E430" s="262"/>
      <c r="F430" s="264">
        <f t="shared" si="18"/>
        <v>28779</v>
      </c>
      <c r="G430" s="263">
        <f t="shared" si="17"/>
        <v>20609</v>
      </c>
      <c r="H430" s="262">
        <v>660</v>
      </c>
    </row>
    <row r="431" spans="1:8" ht="12.75">
      <c r="A431" s="267">
        <v>483</v>
      </c>
      <c r="B431" s="99">
        <v>14.19</v>
      </c>
      <c r="C431" s="85"/>
      <c r="D431" s="261">
        <v>24370</v>
      </c>
      <c r="E431" s="262"/>
      <c r="F431" s="264">
        <f t="shared" si="18"/>
        <v>28779</v>
      </c>
      <c r="G431" s="263">
        <f t="shared" si="17"/>
        <v>20609</v>
      </c>
      <c r="H431" s="262">
        <v>660</v>
      </c>
    </row>
    <row r="432" spans="1:8" ht="12.75">
      <c r="A432" s="267">
        <v>484</v>
      </c>
      <c r="B432" s="99">
        <v>14.19</v>
      </c>
      <c r="C432" s="85"/>
      <c r="D432" s="261">
        <v>24370</v>
      </c>
      <c r="E432" s="262"/>
      <c r="F432" s="264">
        <f t="shared" si="18"/>
        <v>28779</v>
      </c>
      <c r="G432" s="263">
        <f t="shared" si="17"/>
        <v>20609</v>
      </c>
      <c r="H432" s="262">
        <v>660</v>
      </c>
    </row>
    <row r="433" spans="1:8" ht="12.75">
      <c r="A433" s="267">
        <v>485</v>
      </c>
      <c r="B433" s="99">
        <v>14.19</v>
      </c>
      <c r="C433" s="85"/>
      <c r="D433" s="261">
        <v>24370</v>
      </c>
      <c r="E433" s="262"/>
      <c r="F433" s="264">
        <f t="shared" si="18"/>
        <v>28779</v>
      </c>
      <c r="G433" s="263">
        <f t="shared" si="17"/>
        <v>20609</v>
      </c>
      <c r="H433" s="262">
        <v>660</v>
      </c>
    </row>
    <row r="434" spans="1:8" ht="12.75">
      <c r="A434" s="267">
        <v>486</v>
      </c>
      <c r="B434" s="99">
        <v>14.19</v>
      </c>
      <c r="C434" s="85"/>
      <c r="D434" s="261">
        <v>24370</v>
      </c>
      <c r="E434" s="262"/>
      <c r="F434" s="264">
        <f t="shared" si="18"/>
        <v>28779</v>
      </c>
      <c r="G434" s="263">
        <f t="shared" si="17"/>
        <v>20609</v>
      </c>
      <c r="H434" s="262">
        <v>660</v>
      </c>
    </row>
    <row r="435" spans="1:8" ht="12.75">
      <c r="A435" s="267">
        <v>487</v>
      </c>
      <c r="B435" s="99">
        <v>14.19</v>
      </c>
      <c r="C435" s="85"/>
      <c r="D435" s="261">
        <v>24370</v>
      </c>
      <c r="E435" s="262"/>
      <c r="F435" s="264">
        <f t="shared" si="18"/>
        <v>28779</v>
      </c>
      <c r="G435" s="263">
        <f t="shared" si="17"/>
        <v>20609</v>
      </c>
      <c r="H435" s="262">
        <v>660</v>
      </c>
    </row>
    <row r="436" spans="1:8" ht="12.75">
      <c r="A436" s="267">
        <v>488</v>
      </c>
      <c r="B436" s="99">
        <v>14.19</v>
      </c>
      <c r="C436" s="85"/>
      <c r="D436" s="261">
        <v>24370</v>
      </c>
      <c r="E436" s="262"/>
      <c r="F436" s="264">
        <f t="shared" si="18"/>
        <v>28779</v>
      </c>
      <c r="G436" s="263">
        <f t="shared" si="17"/>
        <v>20609</v>
      </c>
      <c r="H436" s="262">
        <v>660</v>
      </c>
    </row>
    <row r="437" spans="1:8" ht="12.75">
      <c r="A437" s="267">
        <v>489</v>
      </c>
      <c r="B437" s="99">
        <v>14.19</v>
      </c>
      <c r="C437" s="85"/>
      <c r="D437" s="261">
        <v>24370</v>
      </c>
      <c r="E437" s="262"/>
      <c r="F437" s="264">
        <f t="shared" si="18"/>
        <v>28779</v>
      </c>
      <c r="G437" s="263">
        <f t="shared" si="17"/>
        <v>20609</v>
      </c>
      <c r="H437" s="262">
        <v>660</v>
      </c>
    </row>
    <row r="438" spans="1:8" ht="12.75">
      <c r="A438" s="267">
        <v>490</v>
      </c>
      <c r="B438" s="99">
        <v>14.19</v>
      </c>
      <c r="C438" s="85"/>
      <c r="D438" s="261">
        <v>24370</v>
      </c>
      <c r="E438" s="262"/>
      <c r="F438" s="264">
        <f t="shared" si="18"/>
        <v>28779</v>
      </c>
      <c r="G438" s="263">
        <f t="shared" si="17"/>
        <v>20609</v>
      </c>
      <c r="H438" s="262">
        <v>660</v>
      </c>
    </row>
    <row r="439" spans="1:8" ht="12.75">
      <c r="A439" s="267">
        <v>491</v>
      </c>
      <c r="B439" s="99">
        <v>14.19</v>
      </c>
      <c r="C439" s="85"/>
      <c r="D439" s="261">
        <v>24370</v>
      </c>
      <c r="E439" s="262"/>
      <c r="F439" s="264">
        <f t="shared" si="18"/>
        <v>28779</v>
      </c>
      <c r="G439" s="263">
        <f t="shared" si="17"/>
        <v>20609</v>
      </c>
      <c r="H439" s="262">
        <v>660</v>
      </c>
    </row>
    <row r="440" spans="1:8" ht="12.75">
      <c r="A440" s="267">
        <v>492</v>
      </c>
      <c r="B440" s="99">
        <v>14.19</v>
      </c>
      <c r="C440" s="85"/>
      <c r="D440" s="261">
        <v>24370</v>
      </c>
      <c r="E440" s="262"/>
      <c r="F440" s="264">
        <f t="shared" si="18"/>
        <v>28779</v>
      </c>
      <c r="G440" s="263">
        <f t="shared" si="17"/>
        <v>20609</v>
      </c>
      <c r="H440" s="262">
        <v>660</v>
      </c>
    </row>
    <row r="441" spans="1:8" ht="12.75">
      <c r="A441" s="267">
        <v>493</v>
      </c>
      <c r="B441" s="99">
        <v>14.19</v>
      </c>
      <c r="C441" s="85"/>
      <c r="D441" s="261">
        <v>24370</v>
      </c>
      <c r="E441" s="262"/>
      <c r="F441" s="264">
        <f t="shared" si="18"/>
        <v>28779</v>
      </c>
      <c r="G441" s="263">
        <f t="shared" si="17"/>
        <v>20609</v>
      </c>
      <c r="H441" s="262">
        <v>660</v>
      </c>
    </row>
    <row r="442" spans="1:8" ht="12.75">
      <c r="A442" s="267">
        <v>494</v>
      </c>
      <c r="B442" s="99">
        <v>14.19</v>
      </c>
      <c r="C442" s="85"/>
      <c r="D442" s="261">
        <v>24370</v>
      </c>
      <c r="E442" s="262"/>
      <c r="F442" s="264">
        <f t="shared" si="18"/>
        <v>28779</v>
      </c>
      <c r="G442" s="263">
        <f t="shared" si="17"/>
        <v>20609</v>
      </c>
      <c r="H442" s="262">
        <v>660</v>
      </c>
    </row>
    <row r="443" spans="1:8" ht="12.75">
      <c r="A443" s="267">
        <v>495</v>
      </c>
      <c r="B443" s="99">
        <v>14.19</v>
      </c>
      <c r="C443" s="85"/>
      <c r="D443" s="261">
        <v>24370</v>
      </c>
      <c r="E443" s="262"/>
      <c r="F443" s="264">
        <f t="shared" si="18"/>
        <v>28779</v>
      </c>
      <c r="G443" s="263">
        <f t="shared" si="17"/>
        <v>20609</v>
      </c>
      <c r="H443" s="262">
        <v>660</v>
      </c>
    </row>
    <row r="444" spans="1:8" ht="12.75">
      <c r="A444" s="267">
        <v>496</v>
      </c>
      <c r="B444" s="99">
        <v>14.19</v>
      </c>
      <c r="C444" s="85"/>
      <c r="D444" s="261">
        <v>24370</v>
      </c>
      <c r="E444" s="262"/>
      <c r="F444" s="264">
        <f t="shared" si="18"/>
        <v>28779</v>
      </c>
      <c r="G444" s="263">
        <f t="shared" si="17"/>
        <v>20609</v>
      </c>
      <c r="H444" s="262">
        <v>660</v>
      </c>
    </row>
    <row r="445" spans="1:8" ht="12.75">
      <c r="A445" s="267">
        <v>497</v>
      </c>
      <c r="B445" s="99">
        <v>14.19</v>
      </c>
      <c r="C445" s="85"/>
      <c r="D445" s="261">
        <v>24370</v>
      </c>
      <c r="E445" s="262"/>
      <c r="F445" s="264">
        <f t="shared" si="18"/>
        <v>28779</v>
      </c>
      <c r="G445" s="263">
        <f t="shared" si="17"/>
        <v>20609</v>
      </c>
      <c r="H445" s="262">
        <v>660</v>
      </c>
    </row>
    <row r="446" spans="1:8" ht="12.75">
      <c r="A446" s="267">
        <v>498</v>
      </c>
      <c r="B446" s="99">
        <v>14.19</v>
      </c>
      <c r="C446" s="85"/>
      <c r="D446" s="261">
        <v>24370</v>
      </c>
      <c r="E446" s="262"/>
      <c r="F446" s="264">
        <f t="shared" si="18"/>
        <v>28779</v>
      </c>
      <c r="G446" s="263">
        <f t="shared" si="17"/>
        <v>20609</v>
      </c>
      <c r="H446" s="262">
        <v>660</v>
      </c>
    </row>
    <row r="447" spans="1:8" ht="12.75">
      <c r="A447" s="267">
        <v>499</v>
      </c>
      <c r="B447" s="99">
        <v>14.19</v>
      </c>
      <c r="C447" s="85"/>
      <c r="D447" s="261">
        <v>24370</v>
      </c>
      <c r="E447" s="262"/>
      <c r="F447" s="264">
        <f t="shared" si="18"/>
        <v>28779</v>
      </c>
      <c r="G447" s="263">
        <f t="shared" si="17"/>
        <v>20609</v>
      </c>
      <c r="H447" s="262">
        <v>660</v>
      </c>
    </row>
    <row r="448" spans="1:8" ht="12.75">
      <c r="A448" s="267">
        <v>500</v>
      </c>
      <c r="B448" s="99">
        <v>14.19</v>
      </c>
      <c r="C448" s="85"/>
      <c r="D448" s="261">
        <v>24370</v>
      </c>
      <c r="E448" s="262"/>
      <c r="F448" s="264">
        <f t="shared" si="18"/>
        <v>28779</v>
      </c>
      <c r="G448" s="263">
        <f t="shared" si="17"/>
        <v>20609</v>
      </c>
      <c r="H448" s="262">
        <v>660</v>
      </c>
    </row>
    <row r="449" spans="1:8" ht="12.75">
      <c r="A449" s="267">
        <v>501</v>
      </c>
      <c r="B449" s="99">
        <v>14.19</v>
      </c>
      <c r="C449" s="85"/>
      <c r="D449" s="261">
        <v>24370</v>
      </c>
      <c r="E449" s="262"/>
      <c r="F449" s="264">
        <f t="shared" si="18"/>
        <v>28779</v>
      </c>
      <c r="G449" s="263">
        <f t="shared" si="17"/>
        <v>20609</v>
      </c>
      <c r="H449" s="262">
        <v>660</v>
      </c>
    </row>
    <row r="450" spans="1:8" ht="12.75">
      <c r="A450" s="267">
        <v>502</v>
      </c>
      <c r="B450" s="99">
        <v>14.19</v>
      </c>
      <c r="C450" s="85"/>
      <c r="D450" s="261">
        <v>24370</v>
      </c>
      <c r="E450" s="262"/>
      <c r="F450" s="264">
        <f t="shared" si="18"/>
        <v>28779</v>
      </c>
      <c r="G450" s="263">
        <f t="shared" si="17"/>
        <v>20609</v>
      </c>
      <c r="H450" s="262">
        <v>660</v>
      </c>
    </row>
    <row r="451" spans="1:8" ht="12.75">
      <c r="A451" s="267">
        <v>503</v>
      </c>
      <c r="B451" s="99">
        <v>14.19</v>
      </c>
      <c r="C451" s="85"/>
      <c r="D451" s="261">
        <v>24370</v>
      </c>
      <c r="E451" s="262"/>
      <c r="F451" s="264">
        <f t="shared" si="18"/>
        <v>28779</v>
      </c>
      <c r="G451" s="263">
        <f t="shared" si="17"/>
        <v>20609</v>
      </c>
      <c r="H451" s="262">
        <v>660</v>
      </c>
    </row>
    <row r="452" spans="1:8" ht="12.75">
      <c r="A452" s="267">
        <v>504</v>
      </c>
      <c r="B452" s="99">
        <v>14.19</v>
      </c>
      <c r="C452" s="85"/>
      <c r="D452" s="261">
        <v>24370</v>
      </c>
      <c r="E452" s="262"/>
      <c r="F452" s="264">
        <f t="shared" si="18"/>
        <v>28779</v>
      </c>
      <c r="G452" s="263">
        <f t="shared" si="17"/>
        <v>20609</v>
      </c>
      <c r="H452" s="262">
        <v>660</v>
      </c>
    </row>
    <row r="453" spans="1:8" ht="12.75">
      <c r="A453" s="267">
        <v>505</v>
      </c>
      <c r="B453" s="99">
        <v>14.19</v>
      </c>
      <c r="C453" s="85"/>
      <c r="D453" s="261">
        <v>24370</v>
      </c>
      <c r="E453" s="262"/>
      <c r="F453" s="264">
        <f t="shared" si="18"/>
        <v>28779</v>
      </c>
      <c r="G453" s="263">
        <f t="shared" si="17"/>
        <v>20609</v>
      </c>
      <c r="H453" s="262">
        <v>660</v>
      </c>
    </row>
    <row r="454" spans="1:8" ht="12.75">
      <c r="A454" s="267">
        <v>506</v>
      </c>
      <c r="B454" s="99">
        <v>14.19</v>
      </c>
      <c r="C454" s="85"/>
      <c r="D454" s="261">
        <v>24370</v>
      </c>
      <c r="E454" s="262"/>
      <c r="F454" s="264">
        <f t="shared" si="18"/>
        <v>28779</v>
      </c>
      <c r="G454" s="263">
        <f t="shared" si="17"/>
        <v>20609</v>
      </c>
      <c r="H454" s="262">
        <v>660</v>
      </c>
    </row>
    <row r="455" spans="1:8" ht="12.75">
      <c r="A455" s="267">
        <v>507</v>
      </c>
      <c r="B455" s="99">
        <v>14.19</v>
      </c>
      <c r="C455" s="85"/>
      <c r="D455" s="261">
        <v>24370</v>
      </c>
      <c r="E455" s="262"/>
      <c r="F455" s="264">
        <f t="shared" si="18"/>
        <v>28779</v>
      </c>
      <c r="G455" s="263">
        <f t="shared" si="17"/>
        <v>20609</v>
      </c>
      <c r="H455" s="262">
        <v>660</v>
      </c>
    </row>
    <row r="456" spans="1:8" ht="12.75">
      <c r="A456" s="267">
        <v>508</v>
      </c>
      <c r="B456" s="99">
        <v>14.19</v>
      </c>
      <c r="C456" s="85"/>
      <c r="D456" s="261">
        <v>24370</v>
      </c>
      <c r="E456" s="262"/>
      <c r="F456" s="264">
        <f t="shared" si="18"/>
        <v>28779</v>
      </c>
      <c r="G456" s="263">
        <f t="shared" si="17"/>
        <v>20609</v>
      </c>
      <c r="H456" s="262">
        <v>660</v>
      </c>
    </row>
    <row r="457" spans="1:8" ht="12.75">
      <c r="A457" s="267">
        <v>509</v>
      </c>
      <c r="B457" s="99">
        <v>14.19</v>
      </c>
      <c r="C457" s="85"/>
      <c r="D457" s="261">
        <v>24370</v>
      </c>
      <c r="E457" s="262"/>
      <c r="F457" s="264">
        <f t="shared" si="18"/>
        <v>28779</v>
      </c>
      <c r="G457" s="263">
        <f t="shared" si="17"/>
        <v>20609</v>
      </c>
      <c r="H457" s="262">
        <v>660</v>
      </c>
    </row>
    <row r="458" spans="1:8" ht="12.75">
      <c r="A458" s="267">
        <v>510</v>
      </c>
      <c r="B458" s="99">
        <v>14.19</v>
      </c>
      <c r="C458" s="85"/>
      <c r="D458" s="261">
        <v>24370</v>
      </c>
      <c r="E458" s="262"/>
      <c r="F458" s="264">
        <f t="shared" si="18"/>
        <v>28779</v>
      </c>
      <c r="G458" s="263">
        <f t="shared" si="17"/>
        <v>20609</v>
      </c>
      <c r="H458" s="262">
        <v>660</v>
      </c>
    </row>
    <row r="459" spans="1:8" ht="12.75">
      <c r="A459" s="267">
        <v>511</v>
      </c>
      <c r="B459" s="99">
        <v>14.19</v>
      </c>
      <c r="C459" s="85"/>
      <c r="D459" s="261">
        <v>24370</v>
      </c>
      <c r="E459" s="262"/>
      <c r="F459" s="264">
        <f t="shared" si="18"/>
        <v>28779</v>
      </c>
      <c r="G459" s="263">
        <f t="shared" si="17"/>
        <v>20609</v>
      </c>
      <c r="H459" s="262">
        <v>660</v>
      </c>
    </row>
    <row r="460" spans="1:8" ht="12.75">
      <c r="A460" s="267">
        <v>512</v>
      </c>
      <c r="B460" s="99">
        <v>14.19</v>
      </c>
      <c r="C460" s="85"/>
      <c r="D460" s="261">
        <v>24370</v>
      </c>
      <c r="E460" s="262"/>
      <c r="F460" s="264">
        <f t="shared" si="18"/>
        <v>28779</v>
      </c>
      <c r="G460" s="263">
        <f t="shared" si="17"/>
        <v>20609</v>
      </c>
      <c r="H460" s="262">
        <v>660</v>
      </c>
    </row>
    <row r="461" spans="1:8" ht="12.75">
      <c r="A461" s="267">
        <v>513</v>
      </c>
      <c r="B461" s="99">
        <v>14.19</v>
      </c>
      <c r="C461" s="85"/>
      <c r="D461" s="261">
        <v>24370</v>
      </c>
      <c r="E461" s="262"/>
      <c r="F461" s="264">
        <f t="shared" si="18"/>
        <v>28779</v>
      </c>
      <c r="G461" s="263">
        <f aca="true" t="shared" si="19" ref="G461:G478">ROUND(12*(1/B461*D461),0)</f>
        <v>20609</v>
      </c>
      <c r="H461" s="262">
        <v>660</v>
      </c>
    </row>
    <row r="462" spans="1:8" ht="12.75">
      <c r="A462" s="267">
        <v>514</v>
      </c>
      <c r="B462" s="99">
        <v>14.19</v>
      </c>
      <c r="C462" s="85"/>
      <c r="D462" s="261">
        <v>24370</v>
      </c>
      <c r="E462" s="262"/>
      <c r="F462" s="264">
        <f t="shared" si="18"/>
        <v>28779</v>
      </c>
      <c r="G462" s="263">
        <f t="shared" si="19"/>
        <v>20609</v>
      </c>
      <c r="H462" s="262">
        <v>660</v>
      </c>
    </row>
    <row r="463" spans="1:8" ht="12.75">
      <c r="A463" s="267">
        <v>515</v>
      </c>
      <c r="B463" s="99">
        <v>14.19</v>
      </c>
      <c r="C463" s="85"/>
      <c r="D463" s="261">
        <v>24370</v>
      </c>
      <c r="E463" s="262"/>
      <c r="F463" s="264">
        <f t="shared" si="18"/>
        <v>28779</v>
      </c>
      <c r="G463" s="263">
        <f t="shared" si="19"/>
        <v>20609</v>
      </c>
      <c r="H463" s="262">
        <v>660</v>
      </c>
    </row>
    <row r="464" spans="1:8" ht="12.75">
      <c r="A464" s="267">
        <v>516</v>
      </c>
      <c r="B464" s="99">
        <v>14.19</v>
      </c>
      <c r="C464" s="85"/>
      <c r="D464" s="261">
        <v>24370</v>
      </c>
      <c r="E464" s="262"/>
      <c r="F464" s="264">
        <f t="shared" si="18"/>
        <v>28779</v>
      </c>
      <c r="G464" s="263">
        <f t="shared" si="19"/>
        <v>20609</v>
      </c>
      <c r="H464" s="262">
        <v>660</v>
      </c>
    </row>
    <row r="465" spans="1:8" ht="12.75">
      <c r="A465" s="267">
        <v>517</v>
      </c>
      <c r="B465" s="99">
        <v>14.19</v>
      </c>
      <c r="C465" s="85"/>
      <c r="D465" s="261">
        <v>24370</v>
      </c>
      <c r="E465" s="262"/>
      <c r="F465" s="264">
        <f aca="true" t="shared" si="20" ref="F465:F478">ROUND(12*1.3644*(1/B465*D465)+H465,0)</f>
        <v>28779</v>
      </c>
      <c r="G465" s="263">
        <f t="shared" si="19"/>
        <v>20609</v>
      </c>
      <c r="H465" s="262">
        <v>660</v>
      </c>
    </row>
    <row r="466" spans="1:8" ht="12.75">
      <c r="A466" s="267">
        <v>518</v>
      </c>
      <c r="B466" s="99">
        <v>14.19</v>
      </c>
      <c r="C466" s="85"/>
      <c r="D466" s="261">
        <v>24370</v>
      </c>
      <c r="E466" s="262"/>
      <c r="F466" s="264">
        <f t="shared" si="20"/>
        <v>28779</v>
      </c>
      <c r="G466" s="263">
        <f t="shared" si="19"/>
        <v>20609</v>
      </c>
      <c r="H466" s="262">
        <v>660</v>
      </c>
    </row>
    <row r="467" spans="1:8" ht="12.75">
      <c r="A467" s="267">
        <v>519</v>
      </c>
      <c r="B467" s="99">
        <v>14.19</v>
      </c>
      <c r="C467" s="85"/>
      <c r="D467" s="261">
        <v>24370</v>
      </c>
      <c r="E467" s="262"/>
      <c r="F467" s="264">
        <f t="shared" si="20"/>
        <v>28779</v>
      </c>
      <c r="G467" s="263">
        <f t="shared" si="19"/>
        <v>20609</v>
      </c>
      <c r="H467" s="262">
        <v>660</v>
      </c>
    </row>
    <row r="468" spans="1:8" ht="12.75">
      <c r="A468" s="267">
        <v>520</v>
      </c>
      <c r="B468" s="99">
        <v>14.19</v>
      </c>
      <c r="C468" s="85"/>
      <c r="D468" s="261">
        <v>24370</v>
      </c>
      <c r="E468" s="262"/>
      <c r="F468" s="264">
        <f t="shared" si="20"/>
        <v>28779</v>
      </c>
      <c r="G468" s="263">
        <f t="shared" si="19"/>
        <v>20609</v>
      </c>
      <c r="H468" s="262">
        <v>660</v>
      </c>
    </row>
    <row r="469" spans="1:8" ht="12.75">
      <c r="A469" s="267">
        <v>521</v>
      </c>
      <c r="B469" s="99">
        <v>14.19</v>
      </c>
      <c r="C469" s="85"/>
      <c r="D469" s="261">
        <v>24370</v>
      </c>
      <c r="E469" s="262"/>
      <c r="F469" s="264">
        <f t="shared" si="20"/>
        <v>28779</v>
      </c>
      <c r="G469" s="263">
        <f t="shared" si="19"/>
        <v>20609</v>
      </c>
      <c r="H469" s="262">
        <v>660</v>
      </c>
    </row>
    <row r="470" spans="1:8" ht="12.75">
      <c r="A470" s="267">
        <v>522</v>
      </c>
      <c r="B470" s="99">
        <v>14.19</v>
      </c>
      <c r="C470" s="85"/>
      <c r="D470" s="261">
        <v>24370</v>
      </c>
      <c r="E470" s="262"/>
      <c r="F470" s="264">
        <f t="shared" si="20"/>
        <v>28779</v>
      </c>
      <c r="G470" s="263">
        <f t="shared" si="19"/>
        <v>20609</v>
      </c>
      <c r="H470" s="262">
        <v>660</v>
      </c>
    </row>
    <row r="471" spans="1:8" ht="12.75">
      <c r="A471" s="267">
        <v>523</v>
      </c>
      <c r="B471" s="99">
        <v>14.19</v>
      </c>
      <c r="C471" s="85"/>
      <c r="D471" s="261">
        <v>24370</v>
      </c>
      <c r="E471" s="262"/>
      <c r="F471" s="264">
        <f t="shared" si="20"/>
        <v>28779</v>
      </c>
      <c r="G471" s="263">
        <f t="shared" si="19"/>
        <v>20609</v>
      </c>
      <c r="H471" s="262">
        <v>660</v>
      </c>
    </row>
    <row r="472" spans="1:8" ht="12.75">
      <c r="A472" s="267">
        <v>524</v>
      </c>
      <c r="B472" s="99">
        <v>14.19</v>
      </c>
      <c r="C472" s="85"/>
      <c r="D472" s="261">
        <v>24370</v>
      </c>
      <c r="E472" s="262"/>
      <c r="F472" s="264">
        <f t="shared" si="20"/>
        <v>28779</v>
      </c>
      <c r="G472" s="263">
        <f t="shared" si="19"/>
        <v>20609</v>
      </c>
      <c r="H472" s="262">
        <v>660</v>
      </c>
    </row>
    <row r="473" spans="1:8" ht="12.75">
      <c r="A473" s="267">
        <v>525</v>
      </c>
      <c r="B473" s="99">
        <v>14.19</v>
      </c>
      <c r="C473" s="85"/>
      <c r="D473" s="261">
        <v>24370</v>
      </c>
      <c r="E473" s="262"/>
      <c r="F473" s="264">
        <f t="shared" si="20"/>
        <v>28779</v>
      </c>
      <c r="G473" s="263">
        <f t="shared" si="19"/>
        <v>20609</v>
      </c>
      <c r="H473" s="262">
        <v>660</v>
      </c>
    </row>
    <row r="474" spans="1:8" ht="12.75">
      <c r="A474" s="267">
        <v>526</v>
      </c>
      <c r="B474" s="99">
        <v>14.19</v>
      </c>
      <c r="C474" s="85"/>
      <c r="D474" s="261">
        <v>24370</v>
      </c>
      <c r="E474" s="262"/>
      <c r="F474" s="264">
        <f t="shared" si="20"/>
        <v>28779</v>
      </c>
      <c r="G474" s="263">
        <f t="shared" si="19"/>
        <v>20609</v>
      </c>
      <c r="H474" s="262">
        <v>660</v>
      </c>
    </row>
    <row r="475" spans="1:8" ht="12.75">
      <c r="A475" s="267">
        <v>527</v>
      </c>
      <c r="B475" s="99">
        <v>14.19</v>
      </c>
      <c r="C475" s="85"/>
      <c r="D475" s="261">
        <v>24370</v>
      </c>
      <c r="E475" s="262"/>
      <c r="F475" s="264">
        <f t="shared" si="20"/>
        <v>28779</v>
      </c>
      <c r="G475" s="263">
        <f t="shared" si="19"/>
        <v>20609</v>
      </c>
      <c r="H475" s="262">
        <v>660</v>
      </c>
    </row>
    <row r="476" spans="1:8" ht="12.75">
      <c r="A476" s="267">
        <v>528</v>
      </c>
      <c r="B476" s="99">
        <v>14.19</v>
      </c>
      <c r="C476" s="85"/>
      <c r="D476" s="261">
        <v>24370</v>
      </c>
      <c r="E476" s="262"/>
      <c r="F476" s="264">
        <f t="shared" si="20"/>
        <v>28779</v>
      </c>
      <c r="G476" s="263">
        <f t="shared" si="19"/>
        <v>20609</v>
      </c>
      <c r="H476" s="262">
        <v>660</v>
      </c>
    </row>
    <row r="477" spans="1:8" ht="12.75">
      <c r="A477" s="267">
        <v>529</v>
      </c>
      <c r="B477" s="99">
        <v>14.19</v>
      </c>
      <c r="C477" s="85"/>
      <c r="D477" s="261">
        <v>24370</v>
      </c>
      <c r="E477" s="262"/>
      <c r="F477" s="264">
        <f t="shared" si="20"/>
        <v>28779</v>
      </c>
      <c r="G477" s="263">
        <f t="shared" si="19"/>
        <v>20609</v>
      </c>
      <c r="H477" s="262">
        <v>660</v>
      </c>
    </row>
    <row r="478" spans="1:8" ht="13.5" thickBot="1">
      <c r="A478" s="164">
        <v>530</v>
      </c>
      <c r="B478" s="275">
        <v>14.19</v>
      </c>
      <c r="C478" s="100"/>
      <c r="D478" s="261">
        <v>24370</v>
      </c>
      <c r="E478" s="271"/>
      <c r="F478" s="264">
        <f t="shared" si="20"/>
        <v>28779</v>
      </c>
      <c r="G478" s="266">
        <f t="shared" si="19"/>
        <v>20609</v>
      </c>
      <c r="H478" s="262">
        <v>660</v>
      </c>
    </row>
  </sheetData>
  <mergeCells count="1">
    <mergeCell ref="A13:B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kraje&amp;R1.2.2009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Čížek</dc:creator>
  <cp:keywords/>
  <dc:description/>
  <cp:lastModifiedBy>Zdeněk Čížek</cp:lastModifiedBy>
  <cp:lastPrinted>2009-03-02T05:57:03Z</cp:lastPrinted>
  <dcterms:created xsi:type="dcterms:W3CDTF">2007-01-10T06:37:59Z</dcterms:created>
  <dcterms:modified xsi:type="dcterms:W3CDTF">2009-03-02T08:39:02Z</dcterms:modified>
  <cp:category/>
  <cp:version/>
  <cp:contentType/>
  <cp:contentStatus/>
</cp:coreProperties>
</file>